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https://d.docs.live.net/ecc85ccb002dd88c/Resumes/Git-Hub/Website/zacharymilosmoore/info/"/>
    </mc:Choice>
  </mc:AlternateContent>
  <xr:revisionPtr revIDLastSave="446" documentId="13_ncr:1_{86557594-545C-4403-B14F-4ED17EB9CA6F}" xr6:coauthVersionLast="47" xr6:coauthVersionMax="47" xr10:uidLastSave="{393FEDF5-1D54-4F11-8397-A0C7A92F0866}"/>
  <bookViews>
    <workbookView xWindow="28680" yWindow="1890" windowWidth="20730" windowHeight="11160" xr2:uid="{4154936E-D054-4D45-B3AE-FD317E846EC6}"/>
  </bookViews>
  <sheets>
    <sheet name="CV" sheetId="1" r:id="rId1"/>
    <sheet name="Lists" sheetId="5" r:id="rId2"/>
    <sheet name="Skills" sheetId="6" r:id="rId3"/>
  </sheets>
  <externalReferences>
    <externalReference r:id="rId4"/>
  </externalReferences>
  <definedNames>
    <definedName name="Accreditation" localSheetId="2">[1]cv_zmm_app_refs!#REF!</definedName>
    <definedName name="Accreditation">Lists[Accreditation]</definedName>
    <definedName name="Application.Stage" localSheetId="2">[1]cv_zmm_app_refs!#REF!</definedName>
    <definedName name="Application.Stage">Lists[Application.Stage]</definedName>
    <definedName name="Award" localSheetId="2">[1]cv_zmm_app_refs!#REF!</definedName>
    <definedName name="Award">Lists[Award]</definedName>
    <definedName name="Branch" localSheetId="2">[1]cv_zmm_app_refs!#REF!</definedName>
    <definedName name="Branch">Lists[Branch]</definedName>
    <definedName name="Category" localSheetId="2">[1]cv_zmm_app_refs!#REF!</definedName>
    <definedName name="Category">Lists[Category]</definedName>
    <definedName name="Certificate" localSheetId="2">[1]cv_zmm_app_refs!#REF!</definedName>
    <definedName name="Certificate">Lists[Certificate]</definedName>
    <definedName name="Education" localSheetId="2">[1]cv_zmm_app_refs!#REF!</definedName>
    <definedName name="Education">Lists[Education]</definedName>
    <definedName name="Employment" localSheetId="2">[1]cv_zmm_app_refs!#REF!</definedName>
    <definedName name="Employment">Lists[Employment]</definedName>
    <definedName name="Event" localSheetId="2">[1]cv_zmm_app_refs!#REF!</definedName>
    <definedName name="Event">Lists[Event]</definedName>
    <definedName name="Membership" localSheetId="2">[1]cv_zmm_app_refs!#REF!</definedName>
    <definedName name="Membership">Lists[Membership]</definedName>
    <definedName name="Projects" localSheetId="2">[1]cv_zmm_app_refs!#REF!</definedName>
    <definedName name="Projects">Lists[Project]</definedName>
    <definedName name="Volunteering" localSheetId="2">[1]cv_zmm_app_refs!#REF!</definedName>
    <definedName name="Volunteering">Lists[Volunteering]</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41" i="1" l="1"/>
  <c r="M41" i="1" s="1"/>
  <c r="K41" i="1"/>
  <c r="L41" i="1"/>
  <c r="K48" i="1"/>
  <c r="L48" i="1"/>
  <c r="M48" i="1"/>
  <c r="N48" i="1"/>
  <c r="O48" i="1"/>
  <c r="K74" i="1"/>
  <c r="L74" i="1"/>
  <c r="M74" i="1"/>
  <c r="N74" i="1"/>
  <c r="O74" i="1"/>
  <c r="K73" i="1"/>
  <c r="L73" i="1"/>
  <c r="M73" i="1"/>
  <c r="N73" i="1"/>
  <c r="O73" i="1"/>
  <c r="J42" i="1"/>
  <c r="N42" i="1" s="1"/>
  <c r="K42" i="1"/>
  <c r="L42" i="1"/>
  <c r="K5" i="1"/>
  <c r="L5" i="1"/>
  <c r="M5" i="1"/>
  <c r="N5" i="1"/>
  <c r="O5" i="1"/>
  <c r="K46" i="1"/>
  <c r="L46" i="1"/>
  <c r="M46" i="1"/>
  <c r="N46" i="1"/>
  <c r="O46" i="1"/>
  <c r="O71" i="1"/>
  <c r="N71" i="1"/>
  <c r="M71" i="1"/>
  <c r="L71" i="1"/>
  <c r="K71" i="1"/>
  <c r="K37" i="1"/>
  <c r="L37" i="1"/>
  <c r="M37" i="1"/>
  <c r="N37" i="1"/>
  <c r="O37" i="1"/>
  <c r="O39" i="1"/>
  <c r="N39" i="1"/>
  <c r="M39" i="1"/>
  <c r="L39" i="1"/>
  <c r="K39" i="1"/>
  <c r="O38" i="1"/>
  <c r="N38" i="1"/>
  <c r="M38" i="1"/>
  <c r="L38" i="1"/>
  <c r="K38" i="1"/>
  <c r="J70" i="1"/>
  <c r="K40" i="1"/>
  <c r="L40" i="1"/>
  <c r="M40" i="1"/>
  <c r="N40" i="1"/>
  <c r="O40" i="1"/>
  <c r="O41" i="1" l="1"/>
  <c r="N41" i="1"/>
  <c r="M42" i="1"/>
  <c r="O42" i="1"/>
  <c r="K49" i="1"/>
  <c r="L49" i="1"/>
  <c r="M49" i="1"/>
  <c r="N49" i="1"/>
  <c r="O49" i="1"/>
  <c r="K47" i="1" l="1"/>
  <c r="L47" i="1"/>
  <c r="M47" i="1"/>
  <c r="N47" i="1"/>
  <c r="O47" i="1"/>
  <c r="K10" i="1" l="1"/>
  <c r="L10" i="1"/>
  <c r="M10" i="1"/>
  <c r="N10" i="1"/>
  <c r="O10" i="1"/>
  <c r="N13" i="1"/>
  <c r="M13" i="1"/>
  <c r="N18" i="1"/>
  <c r="M18" i="1"/>
  <c r="N19" i="1"/>
  <c r="M19" i="1"/>
  <c r="N20" i="1"/>
  <c r="M20" i="1"/>
  <c r="N61" i="1"/>
  <c r="M61" i="1"/>
  <c r="N22" i="1"/>
  <c r="M22" i="1"/>
  <c r="N21" i="1"/>
  <c r="M21" i="1"/>
  <c r="N23" i="1"/>
  <c r="M23" i="1"/>
  <c r="N62" i="1"/>
  <c r="M62" i="1"/>
  <c r="N24" i="1"/>
  <c r="M24" i="1"/>
  <c r="N43" i="1"/>
  <c r="M43" i="1"/>
  <c r="N44" i="1"/>
  <c r="M44" i="1"/>
  <c r="N72" i="1"/>
  <c r="M72" i="1"/>
  <c r="N45" i="1"/>
  <c r="M45" i="1"/>
  <c r="N63" i="1"/>
  <c r="M63" i="1"/>
  <c r="N64" i="1"/>
  <c r="M64" i="1"/>
  <c r="N25" i="1"/>
  <c r="M25" i="1"/>
  <c r="N26" i="1"/>
  <c r="M26" i="1"/>
  <c r="N27" i="1"/>
  <c r="M27" i="1"/>
  <c r="N28" i="1"/>
  <c r="M28" i="1"/>
  <c r="N56" i="1"/>
  <c r="M56" i="1"/>
  <c r="N6" i="1"/>
  <c r="M6" i="1"/>
  <c r="N7" i="1"/>
  <c r="M7" i="1"/>
  <c r="N57" i="1"/>
  <c r="M57" i="1"/>
  <c r="N8" i="1"/>
  <c r="M8" i="1"/>
  <c r="N58" i="1"/>
  <c r="M58" i="1"/>
  <c r="N9" i="1"/>
  <c r="M9" i="1"/>
  <c r="N59" i="1"/>
  <c r="M59" i="1"/>
  <c r="N11" i="1"/>
  <c r="M11" i="1"/>
  <c r="N60" i="1"/>
  <c r="M60" i="1"/>
  <c r="N12" i="1"/>
  <c r="M12" i="1"/>
  <c r="N55" i="1"/>
  <c r="M55" i="1"/>
  <c r="N2" i="1"/>
  <c r="M2" i="1"/>
  <c r="N50" i="1"/>
  <c r="M50" i="1"/>
  <c r="N16" i="1"/>
  <c r="M16" i="1"/>
  <c r="N51" i="1"/>
  <c r="M51" i="1"/>
  <c r="N3" i="1"/>
  <c r="M3" i="1"/>
  <c r="N52" i="1"/>
  <c r="M52" i="1"/>
  <c r="N53" i="1"/>
  <c r="M53" i="1"/>
  <c r="N4" i="1"/>
  <c r="M4" i="1"/>
  <c r="N54" i="1"/>
  <c r="M54" i="1"/>
  <c r="N68" i="1"/>
  <c r="M68" i="1"/>
  <c r="N69" i="1"/>
  <c r="M69" i="1"/>
  <c r="N70" i="1"/>
  <c r="M70" i="1"/>
  <c r="N36" i="1"/>
  <c r="M36" i="1"/>
  <c r="L30" i="1"/>
  <c r="L29" i="1"/>
  <c r="L36" i="1"/>
  <c r="L70" i="1"/>
  <c r="L69" i="1"/>
  <c r="L68" i="1"/>
  <c r="L67" i="1"/>
  <c r="L35" i="1"/>
  <c r="L34" i="1"/>
  <c r="L33" i="1"/>
  <c r="L32" i="1"/>
  <c r="L66" i="1"/>
  <c r="L31" i="1"/>
  <c r="L65" i="1"/>
  <c r="L54" i="1"/>
  <c r="L4" i="1"/>
  <c r="L53" i="1"/>
  <c r="L52" i="1"/>
  <c r="L3" i="1"/>
  <c r="L51" i="1"/>
  <c r="L16" i="1"/>
  <c r="L50" i="1"/>
  <c r="L2" i="1"/>
  <c r="L55" i="1"/>
  <c r="L12" i="1"/>
  <c r="L60" i="1"/>
  <c r="L11" i="1"/>
  <c r="L59" i="1"/>
  <c r="L9" i="1"/>
  <c r="L58" i="1"/>
  <c r="L8" i="1"/>
  <c r="L57" i="1"/>
  <c r="L7" i="1"/>
  <c r="L6" i="1"/>
  <c r="L56" i="1"/>
  <c r="L28" i="1"/>
  <c r="L27" i="1"/>
  <c r="L26" i="1"/>
  <c r="L25" i="1"/>
  <c r="L64" i="1"/>
  <c r="L63" i="1"/>
  <c r="L45" i="1"/>
  <c r="L72" i="1"/>
  <c r="L44" i="1"/>
  <c r="L43" i="1"/>
  <c r="L24" i="1"/>
  <c r="L62" i="1"/>
  <c r="L23" i="1"/>
  <c r="L21" i="1"/>
  <c r="L22" i="1"/>
  <c r="L61" i="1"/>
  <c r="L20" i="1"/>
  <c r="L19" i="1"/>
  <c r="L18" i="1"/>
  <c r="L17" i="1"/>
  <c r="L14" i="1"/>
  <c r="L15" i="1"/>
  <c r="L13" i="1"/>
  <c r="K30" i="1"/>
  <c r="K29" i="1"/>
  <c r="K36" i="1"/>
  <c r="K70" i="1"/>
  <c r="K69" i="1"/>
  <c r="K68" i="1"/>
  <c r="K67" i="1"/>
  <c r="K35" i="1"/>
  <c r="K34" i="1"/>
  <c r="K33" i="1"/>
  <c r="K32" i="1"/>
  <c r="K66" i="1"/>
  <c r="K31" i="1"/>
  <c r="K65" i="1"/>
  <c r="K54" i="1"/>
  <c r="K4" i="1"/>
  <c r="K53" i="1"/>
  <c r="K52" i="1"/>
  <c r="K3" i="1"/>
  <c r="K51" i="1"/>
  <c r="K16" i="1"/>
  <c r="K50" i="1"/>
  <c r="K2" i="1"/>
  <c r="K55" i="1"/>
  <c r="K12" i="1"/>
  <c r="K60" i="1"/>
  <c r="K11" i="1"/>
  <c r="K59" i="1"/>
  <c r="K9" i="1"/>
  <c r="K58" i="1"/>
  <c r="K8" i="1"/>
  <c r="K57" i="1"/>
  <c r="K7" i="1"/>
  <c r="K6" i="1"/>
  <c r="K56" i="1"/>
  <c r="K28" i="1"/>
  <c r="K27" i="1"/>
  <c r="K26" i="1"/>
  <c r="K25" i="1"/>
  <c r="K64" i="1"/>
  <c r="K63" i="1"/>
  <c r="K45" i="1"/>
  <c r="K72" i="1"/>
  <c r="K44" i="1"/>
  <c r="K43" i="1"/>
  <c r="K24" i="1"/>
  <c r="K62" i="1"/>
  <c r="K23" i="1"/>
  <c r="K21" i="1"/>
  <c r="K22" i="1"/>
  <c r="K61" i="1"/>
  <c r="K20" i="1"/>
  <c r="K19" i="1"/>
  <c r="K18" i="1"/>
  <c r="K17" i="1"/>
  <c r="K14" i="1"/>
  <c r="K15" i="1"/>
  <c r="K13" i="1"/>
  <c r="O36" i="1" l="1"/>
  <c r="O2" i="1"/>
  <c r="O22" i="1" l="1"/>
  <c r="O43" i="1" l="1"/>
  <c r="O72" i="1" l="1"/>
  <c r="J30" i="1"/>
  <c r="J29" i="1"/>
  <c r="O70" i="1"/>
  <c r="O68" i="1"/>
  <c r="J67" i="1"/>
  <c r="J35" i="1"/>
  <c r="J34" i="1"/>
  <c r="J33" i="1"/>
  <c r="J32" i="1"/>
  <c r="J66" i="1"/>
  <c r="J31" i="1"/>
  <c r="O69" i="1"/>
  <c r="O28" i="1"/>
  <c r="O27" i="1"/>
  <c r="O26" i="1"/>
  <c r="O25" i="1"/>
  <c r="O64" i="1"/>
  <c r="O63" i="1"/>
  <c r="O54" i="1"/>
  <c r="O4" i="1"/>
  <c r="O53" i="1"/>
  <c r="O52" i="1"/>
  <c r="O3" i="1"/>
  <c r="O51" i="1"/>
  <c r="O16" i="1"/>
  <c r="O55" i="1"/>
  <c r="O50" i="1"/>
  <c r="O12" i="1"/>
  <c r="O60" i="1"/>
  <c r="O11" i="1"/>
  <c r="O59" i="1"/>
  <c r="O9" i="1"/>
  <c r="O58" i="1"/>
  <c r="O8" i="1"/>
  <c r="O57" i="1"/>
  <c r="O7" i="1"/>
  <c r="O6" i="1"/>
  <c r="O56" i="1"/>
  <c r="O44" i="1"/>
  <c r="O45" i="1"/>
  <c r="O24" i="1"/>
  <c r="O62" i="1"/>
  <c r="O23" i="1"/>
  <c r="O21" i="1"/>
  <c r="O61" i="1"/>
  <c r="O20" i="1"/>
  <c r="O19" i="1"/>
  <c r="O18" i="1"/>
  <c r="J17" i="1"/>
  <c r="J14" i="1"/>
  <c r="O13" i="1"/>
  <c r="O14" i="1" l="1"/>
  <c r="N14" i="1"/>
  <c r="M14" i="1"/>
  <c r="O32" i="1"/>
  <c r="N32" i="1"/>
  <c r="M32" i="1"/>
  <c r="O67" i="1"/>
  <c r="N67" i="1"/>
  <c r="M67" i="1"/>
  <c r="O65" i="1"/>
  <c r="N65" i="1"/>
  <c r="M65" i="1"/>
  <c r="O33" i="1"/>
  <c r="N33" i="1"/>
  <c r="M33" i="1"/>
  <c r="O17" i="1"/>
  <c r="N17" i="1"/>
  <c r="M17" i="1"/>
  <c r="O31" i="1"/>
  <c r="N31" i="1"/>
  <c r="M31" i="1"/>
  <c r="O34" i="1"/>
  <c r="N34" i="1"/>
  <c r="M34" i="1"/>
  <c r="O15" i="1"/>
  <c r="N15" i="1"/>
  <c r="M15" i="1"/>
  <c r="O66" i="1"/>
  <c r="N66" i="1"/>
  <c r="M66" i="1"/>
  <c r="O35" i="1"/>
  <c r="N35" i="1"/>
  <c r="M35" i="1"/>
  <c r="O29" i="1"/>
  <c r="N29" i="1"/>
  <c r="M29" i="1"/>
  <c r="O30" i="1"/>
  <c r="N30" i="1"/>
  <c r="M30" i="1"/>
</calcChain>
</file>

<file path=xl/sharedStrings.xml><?xml version="1.0" encoding="utf-8"?>
<sst xmlns="http://schemas.openxmlformats.org/spreadsheetml/2006/main" count="1168" uniqueCount="521">
  <si>
    <t>Category</t>
  </si>
  <si>
    <t>Start</t>
  </si>
  <si>
    <t>End</t>
  </si>
  <si>
    <t>Organization</t>
  </si>
  <si>
    <t>Description</t>
  </si>
  <si>
    <t>Education</t>
  </si>
  <si>
    <t>Niagara College</t>
  </si>
  <si>
    <t>University of Toronto</t>
  </si>
  <si>
    <t>Honour's Bachelor of Arts and Science</t>
  </si>
  <si>
    <t>Accreditation</t>
  </si>
  <si>
    <t>Notes</t>
  </si>
  <si>
    <t>Society for Ecological Restoration</t>
  </si>
  <si>
    <t>Eligible for CERP in 2024 with enough experience</t>
  </si>
  <si>
    <t>Alberta Society for Professional Biologists</t>
  </si>
  <si>
    <t>Biologist in Training</t>
  </si>
  <si>
    <t>Volunteering</t>
  </si>
  <si>
    <t>NC</t>
  </si>
  <si>
    <t>SER</t>
  </si>
  <si>
    <t>ASPB</t>
  </si>
  <si>
    <t>PGC</t>
  </si>
  <si>
    <t>UofT</t>
  </si>
  <si>
    <t>BIT</t>
  </si>
  <si>
    <t>CERPIT</t>
  </si>
  <si>
    <t>BSc</t>
  </si>
  <si>
    <t>Org_Acr</t>
  </si>
  <si>
    <t>Pos_Acr</t>
  </si>
  <si>
    <t>Great Divide Trail Association</t>
  </si>
  <si>
    <t>GDTA</t>
  </si>
  <si>
    <t>Trail Building and Maintenance Committee Member</t>
  </si>
  <si>
    <t>TBMC</t>
  </si>
  <si>
    <t>Months</t>
  </si>
  <si>
    <t>Years</t>
  </si>
  <si>
    <t>Days</t>
  </si>
  <si>
    <t>Employment</t>
  </si>
  <si>
    <t>Wildr</t>
  </si>
  <si>
    <t>Rough Runner Event Volunteer</t>
  </si>
  <si>
    <t>Crownest Conservation Society</t>
  </si>
  <si>
    <t>CCS</t>
  </si>
  <si>
    <t>Ed Gregor Stewardship Day Volunteer</t>
  </si>
  <si>
    <t>Professional</t>
  </si>
  <si>
    <t>Membership</t>
  </si>
  <si>
    <t>Western Canada Chapter Vice Chair</t>
  </si>
  <si>
    <t>Niagara College Student Association Vice President</t>
  </si>
  <si>
    <t>SER-NCSA</t>
  </si>
  <si>
    <t>Event - Single</t>
  </si>
  <si>
    <t>Event - Ongoing</t>
  </si>
  <si>
    <t>Environment</t>
  </si>
  <si>
    <t>Nature Conservancy Canada</t>
  </si>
  <si>
    <t>NCC</t>
  </si>
  <si>
    <t>Earthbound Trees</t>
  </si>
  <si>
    <t>Society</t>
  </si>
  <si>
    <t>AB</t>
  </si>
  <si>
    <t>Loc_Large</t>
  </si>
  <si>
    <t>Loc_Small</t>
  </si>
  <si>
    <t>Niagara-On-The-Lake</t>
  </si>
  <si>
    <t>ON</t>
  </si>
  <si>
    <t>Toronto</t>
  </si>
  <si>
    <t>Pincher Creek</t>
  </si>
  <si>
    <t>Southern Region</t>
  </si>
  <si>
    <t>Crowsnest Pass</t>
  </si>
  <si>
    <t>BC</t>
  </si>
  <si>
    <t>Nelson</t>
  </si>
  <si>
    <t>Ecological Program Developer</t>
  </si>
  <si>
    <t>Stouffville</t>
  </si>
  <si>
    <t>Tree Farm Hand</t>
  </si>
  <si>
    <t>Earthbound Kids</t>
  </si>
  <si>
    <t>Oxford Learning Centres Inc.</t>
  </si>
  <si>
    <t>Math and Science Instructor</t>
  </si>
  <si>
    <t>UofT MedStores Staff</t>
  </si>
  <si>
    <t>Service/ Retail</t>
  </si>
  <si>
    <t>MBM Installations Inc.</t>
  </si>
  <si>
    <t>Service Technician/ Health and Safety Inspector</t>
  </si>
  <si>
    <t>DMA Contracting</t>
  </si>
  <si>
    <t>General Labourer</t>
  </si>
  <si>
    <t>Various Restaurants</t>
  </si>
  <si>
    <t>Line Kitchen Staff</t>
  </si>
  <si>
    <t>York Region</t>
  </si>
  <si>
    <t>Western Canada Chapter Annual General Meeting</t>
  </si>
  <si>
    <t>Attendee</t>
  </si>
  <si>
    <t>MBM</t>
  </si>
  <si>
    <t>DMA</t>
  </si>
  <si>
    <t>General</t>
  </si>
  <si>
    <t>Title</t>
  </si>
  <si>
    <t>Southwest Invasive Managers</t>
  </si>
  <si>
    <t>SWIM</t>
  </si>
  <si>
    <t>Saskatoon</t>
  </si>
  <si>
    <t>SK</t>
  </si>
  <si>
    <t>Participant</t>
  </si>
  <si>
    <t>Living Lakes Canada</t>
  </si>
  <si>
    <t>LLC</t>
  </si>
  <si>
    <t>CABIN with STREAM DNA Metabarcoding Sample Collection</t>
  </si>
  <si>
    <t>CABIN, STREAM</t>
  </si>
  <si>
    <t>Invermere</t>
  </si>
  <si>
    <t>Castle Crown Wilderness Coalition</t>
  </si>
  <si>
    <t>CCWC</t>
  </si>
  <si>
    <t>Stewardship Event Volunteer</t>
  </si>
  <si>
    <t>Castle Provincial Park</t>
  </si>
  <si>
    <t>Type</t>
  </si>
  <si>
    <t>Part-Time</t>
  </si>
  <si>
    <t>Full-Time</t>
  </si>
  <si>
    <t>Education/ Outreach</t>
  </si>
  <si>
    <t>Senior Demonstrator</t>
  </si>
  <si>
    <t>Scihigh - Lunenfield Research Institute</t>
  </si>
  <si>
    <t>World Wildlife Fund</t>
  </si>
  <si>
    <t>WWF</t>
  </si>
  <si>
    <t>Designing Change for a Living Planet Competition</t>
  </si>
  <si>
    <t>Presenter</t>
  </si>
  <si>
    <t>Ontario Ecology, Ethology and Evolution Conference</t>
  </si>
  <si>
    <t>OE3C</t>
  </si>
  <si>
    <t>Poster Presentation</t>
  </si>
  <si>
    <t>Experimentally induced population destabilization in Daphnia magna</t>
  </si>
  <si>
    <t>Temperature effects on a tritrophic food web</t>
  </si>
  <si>
    <t>*Full-time during a gap-year after high school and seasonal full-time during summers while attending university</t>
  </si>
  <si>
    <t>Expires</t>
  </si>
  <si>
    <t>Canadian Aquatic Biomonitoring Network Field Assistant</t>
  </si>
  <si>
    <t>CABIN</t>
  </si>
  <si>
    <t>Workplace Hazardous Materials Information System</t>
  </si>
  <si>
    <t>WHMIS</t>
  </si>
  <si>
    <t>Transportation Canada</t>
  </si>
  <si>
    <t>Ontario Ministry of Environment, Conservation and Parks</t>
  </si>
  <si>
    <t>OECP</t>
  </si>
  <si>
    <t>Ontario Benthos Biomonitoring Network Participant</t>
  </si>
  <si>
    <t>OBBN</t>
  </si>
  <si>
    <t>PCOC</t>
  </si>
  <si>
    <t>TUC</t>
  </si>
  <si>
    <t>Trout Unlimited Canada</t>
  </si>
  <si>
    <t>Backpack Electrofishing Crew Lead (Class 2)</t>
  </si>
  <si>
    <t>Canadian Red Cross</t>
  </si>
  <si>
    <t>Wilderness and Remote First Aid/ CPR &amp; AED C</t>
  </si>
  <si>
    <t>Industry Canada</t>
  </si>
  <si>
    <t xml:space="preserve">Restricted Operator's Certificate - Aeronautical Communications </t>
  </si>
  <si>
    <t>ROC-A</t>
  </si>
  <si>
    <t>Class/ Training</t>
  </si>
  <si>
    <t>Waterloo Wellingten Flight Centre</t>
  </si>
  <si>
    <t>WWFC</t>
  </si>
  <si>
    <t>Unmanned Aerial Vehicle Ground School</t>
  </si>
  <si>
    <t>UAV</t>
  </si>
  <si>
    <t>Ontario Ministry of Labour</t>
  </si>
  <si>
    <t>Ontario Working at Heights</t>
  </si>
  <si>
    <t>CAN</t>
  </si>
  <si>
    <t>OUPFB</t>
  </si>
  <si>
    <t>Sudbury</t>
  </si>
  <si>
    <t>Young Driver's of Canada</t>
  </si>
  <si>
    <t>Defensive Driving Course</t>
  </si>
  <si>
    <t>Permanent</t>
  </si>
  <si>
    <t>Ontario Ministry of Tranportation</t>
  </si>
  <si>
    <t>Ontario G-Class Driver's Licence</t>
  </si>
  <si>
    <t>Government of Alberta</t>
  </si>
  <si>
    <t>Alberta Class 5 Driver's Licence</t>
  </si>
  <si>
    <t>Undergraduate Thesis Student</t>
  </si>
  <si>
    <t>Natural Science and Engineering Research Council Undergraduate Student Research Award Recipient</t>
  </si>
  <si>
    <t>NSERC USRA</t>
  </si>
  <si>
    <t>Science/ Research</t>
  </si>
  <si>
    <t>Branch</t>
  </si>
  <si>
    <t xml:space="preserve">Measuring success of understory turf transplants in reclaimed forests </t>
  </si>
  <si>
    <t>Koffler Science Reserve Undergraduate Student Research Award Recipient</t>
  </si>
  <si>
    <t>KSR USRA</t>
  </si>
  <si>
    <t>Stochastic population extinction events in a multi-generational greenhouse experiment</t>
  </si>
  <si>
    <t>King City</t>
  </si>
  <si>
    <t>Time</t>
  </si>
  <si>
    <t>Time_Unit</t>
  </si>
  <si>
    <t>Undergraduate Student Research Fair Poster Presentation</t>
  </si>
  <si>
    <t>Lessons</t>
  </si>
  <si>
    <t>Achievements</t>
  </si>
  <si>
    <t>Tasks</t>
  </si>
  <si>
    <t>Adjusted to working in a different culture and biota over a short period of time.</t>
  </si>
  <si>
    <t>Athletics and Recreation Centre Staff</t>
  </si>
  <si>
    <t>Position</t>
  </si>
  <si>
    <t>Online</t>
  </si>
  <si>
    <t xml:space="preserve">Mapped anthropogenic features, invasive species occurrence, and assessed conservation success through various indicators. Prepared annual monitoring reports including recommendations for future stewardship efforts. Analyzed aerial imagery for discrepancies between monitoring visits. Liaised with property owners and grazing lease holders. Attended and led events in fence removal, invasive species management, river corridor restoration, and organization operations. </t>
  </si>
  <si>
    <t xml:space="preserve">Monitored NCC owned properties and conservation easements in the Waterton Park Front Area. </t>
  </si>
  <si>
    <t>Certified Ecological Restoration Practitioner in Training</t>
  </si>
  <si>
    <t>Board Governance</t>
  </si>
  <si>
    <t>University of Alberta</t>
  </si>
  <si>
    <t>Mountains 101</t>
  </si>
  <si>
    <t>UofA</t>
  </si>
  <si>
    <t>Coursera</t>
  </si>
  <si>
    <t>Laboratory Biosafety</t>
  </si>
  <si>
    <t>Project</t>
  </si>
  <si>
    <t>Mountain Bluebird Trail Conservation Society</t>
  </si>
  <si>
    <t>MBTCS</t>
  </si>
  <si>
    <t>Adaptable Outdoors</t>
  </si>
  <si>
    <t>AOD</t>
  </si>
  <si>
    <t>Trail Monitor</t>
  </si>
  <si>
    <t>Administration Committee Chair</t>
  </si>
  <si>
    <t>Alberta Ministry of Culture, Multiculturalism, and the Status of Women</t>
  </si>
  <si>
    <t>Trained in standardized sampling of aquatic macroinvertebrate communities (CABIN) for a national DNA metabarcoding project (STREAM)</t>
  </si>
  <si>
    <t>Pincher Creek and District Food Centre</t>
  </si>
  <si>
    <t>PCDFC</t>
  </si>
  <si>
    <t>Project Lead - Growing Healthy Food Boxes</t>
  </si>
  <si>
    <t>Eligible for P.Biol with 1.5 years more experience</t>
  </si>
  <si>
    <t>For work in Level 1 Biosafety Lab</t>
  </si>
  <si>
    <t>Latest training in WHMIS for NCC; several other courses completed for other positions</t>
  </si>
  <si>
    <t>Natural Area Assistant - Waterton</t>
  </si>
  <si>
    <t>CRC</t>
  </si>
  <si>
    <t xml:space="preserve">Demonstrated live mammal handling, bird surveying, herpetofauna identification, and sampling of both aquatic and terrestrial invertebrates. </t>
  </si>
  <si>
    <t>Designed and led “Small Animals” interactive education program for students aged 4-16.</t>
  </si>
  <si>
    <t>Driver's education course with in class and in vehicle components.</t>
  </si>
  <si>
    <t>Award</t>
  </si>
  <si>
    <t>Certificate</t>
  </si>
  <si>
    <t>Event</t>
  </si>
  <si>
    <t>Recreational</t>
  </si>
  <si>
    <t>University</t>
  </si>
  <si>
    <t>College</t>
  </si>
  <si>
    <t>Committee Member</t>
  </si>
  <si>
    <t>Board Member</t>
  </si>
  <si>
    <t>Financial</t>
  </si>
  <si>
    <t>Achievement</t>
  </si>
  <si>
    <t>Private</t>
  </si>
  <si>
    <t>Annual</t>
  </si>
  <si>
    <t>Competition</t>
  </si>
  <si>
    <t xml:space="preserve"> </t>
  </si>
  <si>
    <t>In-School</t>
  </si>
  <si>
    <t>Incomplete</t>
  </si>
  <si>
    <t>Applied</t>
  </si>
  <si>
    <t>Interview</t>
  </si>
  <si>
    <t>Rejected</t>
  </si>
  <si>
    <t>Interview-Rejected</t>
  </si>
  <si>
    <t>Offered</t>
  </si>
  <si>
    <t>Offered-Accepted</t>
  </si>
  <si>
    <t>Application.Stage</t>
  </si>
  <si>
    <t>Offered-Declined</t>
  </si>
  <si>
    <t>No Response</t>
  </si>
  <si>
    <t>RRHA</t>
  </si>
  <si>
    <t>Created and analyzed database connecting historical and ongoing range and riparian health assessments.</t>
  </si>
  <si>
    <t xml:space="preserve">Scanned technical reports for important information. Standardized input of various report formats. Improved R-coding skills. </t>
  </si>
  <si>
    <t>HCA</t>
  </si>
  <si>
    <t>River Corridor Restoration Technician</t>
  </si>
  <si>
    <t>Halton</t>
  </si>
  <si>
    <t>Installed structural and habitat features for restoration projects</t>
  </si>
  <si>
    <t xml:space="preserve">Improved skills with hand tools and small machinery. Discovered pleasure of wading stream waters in November. </t>
  </si>
  <si>
    <t>Installed crib walls, Christmas tree revetments (erosion control), standing snags, floating wood features, and various geotextiles</t>
  </si>
  <si>
    <t xml:space="preserve">Adopted trail of 22 bluebird boxes. </t>
  </si>
  <si>
    <t xml:space="preserve">Conducted maintenance, nest monitoring and reported results through standardized forms. </t>
  </si>
  <si>
    <t>Coordinated events for student stewardship engagement and a public BIOBLITZ. Organized volunteers and liaised with partners (General Motors, World Wildlife Fund). Led demonstrations in environmental monitoring.</t>
  </si>
  <si>
    <t xml:space="preserve">Participated in 5-day, overnight, remote-area trail building trips. Contributed to organizational structure development. Liaised with partners and organized projects specific to the Crowsnest Pass area. </t>
  </si>
  <si>
    <t>Participated in committee with organization committed to the building, maintenance, and protection of the Great Divide Trail in Canada.</t>
  </si>
  <si>
    <t xml:space="preserve">Organized and led volunteer events to produce raised-bed garden boxes and beginner gardening packages for under-privileged families. </t>
  </si>
  <si>
    <t>Coordinated volunteers, contacted recipients, designed and built boxes, liaised with public at events</t>
  </si>
  <si>
    <t>University of Manitoba</t>
  </si>
  <si>
    <t>UofM</t>
  </si>
  <si>
    <t>Master's of Natural Resources Management</t>
  </si>
  <si>
    <t>MNRM</t>
  </si>
  <si>
    <t>Winnipeg</t>
  </si>
  <si>
    <t>MB</t>
  </si>
  <si>
    <t>Weston Family Conservation Science Fellowship</t>
  </si>
  <si>
    <t>WFCSF</t>
  </si>
  <si>
    <t>Webinar</t>
  </si>
  <si>
    <t xml:space="preserve">Instructor for groups of 3 students aged 8 to 18 focusing on math and science content, but also including English, history, and learning strategies. </t>
  </si>
  <si>
    <t xml:space="preserve">Designed and implemented curriculum supplementary material. Created educational resources for varied subject matter. </t>
  </si>
  <si>
    <t xml:space="preserve">Balanced the needs of diverse student backgrounds in a time-sensitive environment. </t>
  </si>
  <si>
    <t>Start_Month</t>
  </si>
  <si>
    <t>Start_Year</t>
  </si>
  <si>
    <t>End_Month</t>
  </si>
  <si>
    <t>End_Year</t>
  </si>
  <si>
    <t>Leader of &gt;10 in-class demonstrations for student groups aged 4-18 on various topics in biology.</t>
  </si>
  <si>
    <t>Performed demonstrations on uses of model organisms in scientific research, DNA structure, genetic modification, and anatomy.</t>
  </si>
  <si>
    <t>Includes GM ECOSTEM and Bioblitz run through the NC Department of Sustainability</t>
  </si>
  <si>
    <t>CV</t>
  </si>
  <si>
    <t>Include</t>
  </si>
  <si>
    <t>Disclude</t>
  </si>
  <si>
    <t>Date from Ontario G-Class licence, converted to Alberta Licence September 2019</t>
  </si>
  <si>
    <t>Four-day volunteer workshop and data collection for aquatic biomonitoring.</t>
  </si>
  <si>
    <t xml:space="preserve">Serviced and inspected physical education equipment, operable walls, and telescopic seating. </t>
  </si>
  <si>
    <t xml:space="preserve">Communicated complex issues to clients with less familiarity. Coordinated inspections of over 200 sites over 4-month periods through scheduling with staff and clients. </t>
  </si>
  <si>
    <t>Pleasure Craft Operators Card</t>
  </si>
  <si>
    <t>Full non-probationary drivers licence for all class 5 vehicles.</t>
  </si>
  <si>
    <t>Full non-probationary drivers licence for general vehicles.</t>
  </si>
  <si>
    <t>Developed skills in experimental design, adapting to changing conditions, and admitting mistakes. Distinguished between times to ‘figure it out’ and times to ‘ask for help’.</t>
  </si>
  <si>
    <t>Completed two independent undergraduate theses and a year long laboratory contract.</t>
  </si>
  <si>
    <t>Conducted scientific literature reviews and experiments.</t>
  </si>
  <si>
    <t>Presented results at three scientific conferences. Awarded two undergraduate student research awards (USRAs).</t>
  </si>
  <si>
    <t>Scientific Researcher: Population and Community Ecology</t>
  </si>
  <si>
    <t xml:space="preserve">Prepared food and cleaned kitchens. Interacted with customers and clients. </t>
  </si>
  <si>
    <t>Learned to adapt to time sensitive situations and maintain professionality in strenuous situations from a young age.</t>
  </si>
  <si>
    <t xml:space="preserve">Trained in planning, implementing, and monitoring ecosystem restoration projects. </t>
  </si>
  <si>
    <t xml:space="preserve">Studied population and community ecology focusing on the impacts of global change on conservation. </t>
  </si>
  <si>
    <t>Double majored in Ecology &amp; Evolutionary Biology; Biodiversity &amp; Conservation Biology.</t>
  </si>
  <si>
    <t xml:space="preserve">Graduated with Honours and High Distinction. Completed two independent theses. </t>
  </si>
  <si>
    <t xml:space="preserve">Developed skills in approaching questions scientifically, researching the current state of knowledge on a topic, and organizing groups to solve problems and complete projects. </t>
  </si>
  <si>
    <t>Awarded Weston Family Conservation Science Fellowship in conjunction with the Nature Conservancy of Canada.</t>
  </si>
  <si>
    <t xml:space="preserve">Staff in a retail operation servicing universities and hospitals with laboratory and medical supplies. </t>
  </si>
  <si>
    <t>Assisted customers with purchases through in depth knowledge of stock. Organized and maintained warehouse stocking.</t>
  </si>
  <si>
    <t xml:space="preserve">Received training in safe use and handling of liquid nitrogen. </t>
  </si>
  <si>
    <t>Annual Field Tour</t>
  </si>
  <si>
    <t xml:space="preserve">Group submission on promotional opportunities for reusable shopping bags received honourable mention amongst 15 other university and college teams. </t>
  </si>
  <si>
    <t xml:space="preserve">Niagara College Team presentation on reducing plastic waste through promoting cyclic economies. </t>
  </si>
  <si>
    <t xml:space="preserve">Finished 100m vertical sprint, 9 km trail run, and 2 km obstacle course. </t>
  </si>
  <si>
    <t>Assisted in outdoor fitness event.</t>
  </si>
  <si>
    <t>Set-up obstacles, determined course locations, and registered participants.</t>
  </si>
  <si>
    <t xml:space="preserve">Participated in habitat stewardship events for organization dedicated to preserving wildlife habitat in protected areas of the Castle Area. </t>
  </si>
  <si>
    <t xml:space="preserve">Removed weeds, installed habitat features, and maintained trails. Helped to educate groups about local diversity and conservation threats. </t>
  </si>
  <si>
    <t xml:space="preserve">Assisted in tasks related to the management of a 640 acre small-scale native tree farm. </t>
  </si>
  <si>
    <t>$30,000 annual stipend during Master's of Natural Resource Management at the University of Manitoba</t>
  </si>
  <si>
    <r>
      <t xml:space="preserve">Assisted in graduate student research projects on experimental evolution using </t>
    </r>
    <r>
      <rPr>
        <i/>
        <sz val="10"/>
        <color theme="1"/>
        <rFont val="Tw Cen MT"/>
        <family val="2"/>
      </rPr>
      <t>Drosophila melanogaster.</t>
    </r>
  </si>
  <si>
    <t>Annual visit to invasive species management site successes, failures, and works-in-progress.</t>
  </si>
  <si>
    <t>Niagara River Invasive Species Management</t>
  </si>
  <si>
    <t>Fitness centre general worker.</t>
  </si>
  <si>
    <t>Serviced, maintained and cleaned fitness equipment. Greeted and registered participants.</t>
  </si>
  <si>
    <t xml:space="preserve">Director for professional society dedicated to furthering the practise of Ecological Restoration in Western Canada. </t>
  </si>
  <si>
    <t xml:space="preserve">Planned conferences. Ensured legal compliance of operations. Established priorities for new initiatives. Assisted in membership development and social media outreach. </t>
  </si>
  <si>
    <t>Trained and certified to operate a backpack electrofishing unit and train crew.</t>
  </si>
  <si>
    <t>Trained and certified to work on extension ladders and aerial work platforms using fall arrest safety devices.</t>
  </si>
  <si>
    <t xml:space="preserve">Trained in theoretical, practical, and legal surrounding usage of Unmanned Aerial Vehicles (UAVs) for various missions. </t>
  </si>
  <si>
    <t>Completed 1-day course on fundamental aspects of non-profit board governance structure and operations.</t>
  </si>
  <si>
    <t xml:space="preserve">Trained to plan and participate in and plan aquatic biomonitoring projects involving freshwater invertebrates. </t>
  </si>
  <si>
    <t>Completed Canadian Red Cross Certified 20 hour course with CPR/AED-C.</t>
  </si>
  <si>
    <t xml:space="preserve">Trained and certified to operate an aeronautical VHF radio. </t>
  </si>
  <si>
    <t>Licenced for operation of a boat with a motor.</t>
  </si>
  <si>
    <t>Trained and certified to participate in data collection for CABIN studies.</t>
  </si>
  <si>
    <t>Assisting in defining the structure and operations of a new society helping people with disabilities enjoy the outdoors.</t>
  </si>
  <si>
    <t xml:space="preserve">Created functional database to house historical data, input continuing assessment data, and automated analysis the conglomerated data to facilitate reporting. </t>
  </si>
  <si>
    <t>Laurentian University</t>
  </si>
  <si>
    <t>Music Grants Canada</t>
  </si>
  <si>
    <t>Grant Writing for Professional Musicians</t>
  </si>
  <si>
    <t>Convinced more than 100 children (and adults) that “Small Animals” included ‘bugs’: not just furry animals. Awarded “Programmer of the Year” for dedication to participant experience and creation of novel educational demonstrations and materials.</t>
  </si>
  <si>
    <t>Heritage Saskatchewan</t>
  </si>
  <si>
    <t>HS</t>
  </si>
  <si>
    <t>RA</t>
  </si>
  <si>
    <t>Regina</t>
  </si>
  <si>
    <t>NSERC</t>
  </si>
  <si>
    <t>USRA</t>
  </si>
  <si>
    <t>Undergraduate Student Research Award</t>
  </si>
  <si>
    <t>Koffler Scientific Reserve</t>
  </si>
  <si>
    <t>KSR</t>
  </si>
  <si>
    <t xml:space="preserve">Natural Sciences and Engineering Research Council </t>
  </si>
  <si>
    <t>$6,500 award for undergraduate student research project conducted at the University of Toronto's Koffler Scientific Reserve at Joker's Hill</t>
  </si>
  <si>
    <t>$6,500 award for undergraduate student research project conducted at the University of Toronto</t>
  </si>
  <si>
    <t>Programmer of the Year</t>
  </si>
  <si>
    <t xml:space="preserve">Awarded Programmer of the Year for dedication to student experience by creation of novel demonstrations and cirriculum. </t>
  </si>
  <si>
    <t>WC</t>
  </si>
  <si>
    <t>Best Poster In Evolutionary Ecology</t>
  </si>
  <si>
    <t xml:space="preserve">Awarded in competition of 10 undergraduate students for poster presentation on connecting life history traits and community dynamics. </t>
  </si>
  <si>
    <t>Org_Link</t>
  </si>
  <si>
    <t>Projects</t>
  </si>
  <si>
    <t>Labouring</t>
  </si>
  <si>
    <t>V1</t>
  </si>
  <si>
    <t>V1_Desc</t>
  </si>
  <si>
    <t>V2</t>
  </si>
  <si>
    <t>V2_Desc</t>
  </si>
  <si>
    <t>V3</t>
  </si>
  <si>
    <t>V3_Desc</t>
  </si>
  <si>
    <t>aphid_farm_fld3</t>
  </si>
  <si>
    <t>V1_Type</t>
  </si>
  <si>
    <t>.jpeg</t>
  </si>
  <si>
    <t>.pdf</t>
  </si>
  <si>
    <t>L1</t>
  </si>
  <si>
    <t>L1_Desc</t>
  </si>
  <si>
    <t>L2</t>
  </si>
  <si>
    <t>L2_Desc</t>
  </si>
  <si>
    <t>L3</t>
  </si>
  <si>
    <t>L3_Desc</t>
  </si>
  <si>
    <t>https://www.facebook.com/AdaptABLEoutdoors/</t>
  </si>
  <si>
    <t>https://www.alberta.ca/culture-and-status-of-women.aspx</t>
  </si>
  <si>
    <t>https://www.aspb.ab.ca/</t>
  </si>
  <si>
    <t>https://www.redcross.ca/training-and-certification</t>
  </si>
  <si>
    <t>Canadian Rivers Institute</t>
  </si>
  <si>
    <t>https://www.canadianriversinstitute.com/</t>
  </si>
  <si>
    <t>https://www.utoronto.ca/</t>
  </si>
  <si>
    <t>https://www.niagaracollege.ca/</t>
  </si>
  <si>
    <t>https://heritagesask.ca/</t>
  </si>
  <si>
    <t>https://www.natureconservancy.ca/en/</t>
  </si>
  <si>
    <t>Research Assistant (Agrawal Lab)</t>
  </si>
  <si>
    <t>Research Assistant (Krkosek Lab)</t>
  </si>
  <si>
    <t>https://earthboundtrees.ca/</t>
  </si>
  <si>
    <t>https://earthboundkids.ca/</t>
  </si>
  <si>
    <t>ladybird_bi_sub</t>
  </si>
  <si>
    <t>Environmental Consultation</t>
  </si>
  <si>
    <t xml:space="preserve">Subset of final report submitted in fulfillment of consultation. </t>
  </si>
  <si>
    <t>https://www.ontario.ca/page/ministry-environment-conservation-parks#!%2F</t>
  </si>
  <si>
    <t>https://oe3c2016blog.wordpress.com/</t>
  </si>
  <si>
    <t>https://www.ser.org/general/custom.asp?page=Certification</t>
  </si>
  <si>
    <t>https://www.boaterexam.com/canada/?msclkid=c38695208a721a0b7cbcf41f3cea9982</t>
  </si>
  <si>
    <t>https://www.ic.gc.ca/eic/site/smt-gst.nsf/eng/sf01397.html</t>
  </si>
  <si>
    <t>https://eeb.utoronto.ca/education/undergraduate/scholarships-and-awards/ksr-usra/</t>
  </si>
  <si>
    <t>https://www.nserc-crsng.gc.ca/Students-Etudiants/UG-PC/USRA-BRPC_eng.asp</t>
  </si>
  <si>
    <t>https://www.facebook.com/foodcentrepc/</t>
  </si>
  <si>
    <t>https://www.wildr.ca/</t>
  </si>
  <si>
    <t>https://livinglakescanada.ca/</t>
  </si>
  <si>
    <t>https://chapter.ser.org/westerncanada/</t>
  </si>
  <si>
    <t>https://greatdividetrail.com/</t>
  </si>
  <si>
    <t>https://www.ser.org/</t>
  </si>
  <si>
    <t>http://ccwc.ab.ca/</t>
  </si>
  <si>
    <t>https://www.conservationhalton.ca/</t>
  </si>
  <si>
    <t>Conservation Halton</t>
  </si>
  <si>
    <t>https://scihigh.ca/</t>
  </si>
  <si>
    <t>https://campus.wwf.ca/event/designing-change-for-a-living-planet/</t>
  </si>
  <si>
    <t>https://laurentian.ca/</t>
  </si>
  <si>
    <t>https://yd.com/</t>
  </si>
  <si>
    <t>https://www.coursera.org/learn/mountains-101</t>
  </si>
  <si>
    <t>https://musicgrantscanada.thinkific.com/courses/grant-writing-101</t>
  </si>
  <si>
    <t>http://www.crowsnestconservation.ca/</t>
  </si>
  <si>
    <t>https://www.facebook.com/SouthWestInvasiveManagers/</t>
  </si>
  <si>
    <t>https://www.ontario.ca/page/training-working-heights</t>
  </si>
  <si>
    <t>https://www.ontario.ca/page/get-g-drivers-licence-new-drivers</t>
  </si>
  <si>
    <t>https://tucanada.org/class-2-backpack-electrofishing/</t>
  </si>
  <si>
    <t>https://www.ontario.ca/page/workplace-hazardous-materials-information-system-whmis#:~:text=%20The%20Workplace%20Hazardous%20Materials%20Information%20System%20%28,2%20reduce%20workplace%20injuries%20and%20illnesses%20More%20</t>
  </si>
  <si>
    <t>https://www.alberta.ca/class-5-drivers-licence.aspx</t>
  </si>
  <si>
    <t>https://bluebirdtrails.org/</t>
  </si>
  <si>
    <t>http://www.wwfc.ca/</t>
  </si>
  <si>
    <t>Rangeland and Riparian Health Database</t>
  </si>
  <si>
    <t>Includes Conservation Intern Period from May to August 2019, Natural Area Assistant Position from October 2019 to July 2020, and Conservation Researcher Position from July to August 2020.</t>
  </si>
  <si>
    <t xml:space="preserve">Learned to liase with land managers. Excelled in communicating complex issues to varied audiences. </t>
  </si>
  <si>
    <t>https://www.umanitoba.ca/</t>
  </si>
  <si>
    <t>Volunteer</t>
  </si>
  <si>
    <t>Western Canada Restoration Practitioner Survey</t>
  </si>
  <si>
    <t>Urban Ground Cooling Effect</t>
  </si>
  <si>
    <t>Swim, Drink, Fish</t>
  </si>
  <si>
    <t>https://www.swimdrinkfish.ca/</t>
  </si>
  <si>
    <t>SDF</t>
  </si>
  <si>
    <t>hs_report_sub</t>
  </si>
  <si>
    <t xml:space="preserve">Subset of final report submitted in fulfillment of contract. </t>
  </si>
  <si>
    <t>Database for range and riparian health assessments allowing for automated analysis in R.</t>
  </si>
  <si>
    <t>visuals/rrha_template.xlsx</t>
  </si>
  <si>
    <t>rrha_report_sub</t>
  </si>
  <si>
    <t xml:space="preserve">Subset of final report and instruction manual submitted in completion of project. </t>
  </si>
  <si>
    <t>Results for population</t>
  </si>
  <si>
    <t>aphid_farm_interactions</t>
  </si>
  <si>
    <t>V3_Type</t>
  </si>
  <si>
    <t>V2_Type</t>
  </si>
  <si>
    <t>aphid_farm_poster</t>
  </si>
  <si>
    <t>Poster submitted in fulfillment of preliminary study for undergraduate thesis.</t>
  </si>
  <si>
    <t>Aphid Farm: Tritrophic Community Interactions</t>
  </si>
  <si>
    <t>Turf Wars: Understory Turf Transplant Success</t>
  </si>
  <si>
    <t>Ladybird Biophysical Inventory</t>
  </si>
  <si>
    <t>Collaborator: Benjamin Gilbert</t>
  </si>
  <si>
    <t>Research Technician (Gilbert Lab)</t>
  </si>
  <si>
    <t>Daphnia Fishery: Experimental Population Destabilization from Harvesting</t>
  </si>
  <si>
    <t>Collaborator: Martin Krkosek</t>
  </si>
  <si>
    <t>Awarded Natural Sciences and Engineering Research Council of Canada Undergraduate Student Research Award (NSERC USRA). Recieved 'Honorable Mention' at 2016 Ontario Ecology, Evolution, and Ethology Conference. Currently undergoing revisions for publication.</t>
  </si>
  <si>
    <t>Awarded University of Toronto's Koffler Scientific Reserve Undergraduate Research Award (KSR USRA). Received 'Best Poster Presentation in Evolutionary Ecology' award at University of Toronto undergraudate research fair (March 2017). Currently undergoing revisions for publication.</t>
  </si>
  <si>
    <t>https://krkosek.eeb.utoronto.ca/</t>
  </si>
  <si>
    <t>http://gilbert.eeb.utoronto.ca/</t>
  </si>
  <si>
    <t>daphnia_fishery_poster</t>
  </si>
  <si>
    <t>daphnia_fishery_2018-10-09</t>
  </si>
  <si>
    <t>Manuscript submitted for review</t>
  </si>
  <si>
    <t>Other collaborators: Luka Rogers, Abby Daigle</t>
  </si>
  <si>
    <t>Collaborator: Pepijn Luckjx</t>
  </si>
  <si>
    <t>https://www.tcd.ie/Zoology/people/luijckxp</t>
  </si>
  <si>
    <t>Grassland Birds in the Parkland Transition</t>
  </si>
  <si>
    <t>Masters thesis project studying the interactions between landscape structure, vegetation communities, and cattle grazing on grassland bird communities on private conservation projects in southern Alberta.</t>
  </si>
  <si>
    <t>Western Canada</t>
  </si>
  <si>
    <t>Undergraduate thesis project using Daphnia magna to model fisheries dynamics in discerning between mechanisms of population destabilization resulting from size-selective harvesting.</t>
  </si>
  <si>
    <t xml:space="preserve">Undergraduate thesis project using two aphid species in laboratory and field experiments to examine the relative impacts of temperature on consumer-resource interactions, density dependence, interspecific competition, ant-hemipteran mutualisms, and predation. </t>
  </si>
  <si>
    <t xml:space="preserve">Designed, implemented, and maintained manipulative experiement using Daphnia magna mesocosms. Analyzed and presented data. </t>
  </si>
  <si>
    <t xml:space="preserve">Designed, implemented, and maintained manipulative experiments in growth chambers and field cages. Analyzed and presented data. </t>
  </si>
  <si>
    <t xml:space="preserve">Learned about collaboration and the time inputs involved in the peer-review scientific process. </t>
  </si>
  <si>
    <t>Terrestrial Insect Restoration Response</t>
  </si>
  <si>
    <t>Macro-enabled excel database template with automated analyses.</t>
  </si>
  <si>
    <t>visuals/hs_database_template.xlsx</t>
  </si>
  <si>
    <t xml:space="preserve">Learned about multifaceted aspects of heritage and the intersection between environment and culture. </t>
  </si>
  <si>
    <t>Created a tagged database of over 3300 organizations of varying relations to heritage conservation with contact information classification tags.</t>
  </si>
  <si>
    <t>Researcher</t>
  </si>
  <si>
    <t>Studied the state of heritage conservation in Saskatchewan focusing on the spectrum of  work from 'Built Heritage' to 'Intangible Cultural Heritage'.</t>
  </si>
  <si>
    <t>Desgined classification taxonomy for contributions to heritage conservation. Created and populated organizational contact database through internet research and conglomerating existing contact lists. Analyzed data to identify data gaps and priorities for future research, outreach.</t>
  </si>
  <si>
    <t xml:space="preserve">Learned to think on my feet by adjusting presentations to differing levels of subject interest. Developed exceptional benthic macroinvertebrate identification skills. Learned how to properly manage and handle farm animals. </t>
  </si>
  <si>
    <t>Part-time staff in 4 restaurants before and during high school.</t>
  </si>
  <si>
    <t xml:space="preserve">Learned how to problem solve complex issues, manage staff, coordinate site visits, and meet deadlines. </t>
  </si>
  <si>
    <t xml:space="preserve">Worked in general mechanics with power tools, saws, ladders, scaffolding, and aerial work platforms. Drove pick-up trucks and work vans with trailer attachments. Hired and managed employees. Completed inspections for industry health and safety standards. </t>
  </si>
  <si>
    <t>Learned how to condense instructions for successive volunteer groups. Learned to coordinate volunteer groups of people from different cultural and academic backgrounds.</t>
  </si>
  <si>
    <t xml:space="preserve">Organized and led public outreach, stewardship, workshops, and restoration projects. </t>
  </si>
  <si>
    <t>turf_wars_paper</t>
  </si>
  <si>
    <t>Final paper submitted in completion of course</t>
  </si>
  <si>
    <t xml:space="preserve">Ontario University Programs in Field Biology (OUPFB) field course project examing the impacts of forest understory turf transplants in restoration efforts. </t>
  </si>
  <si>
    <t xml:space="preserve">Compared vegetation communities, soil macroinvertebrate communities, and decompostion assays between reference and restored sites. </t>
  </si>
  <si>
    <t xml:space="preserve">Found that understory turf transplants were successful at establishing vegetation, but less successful at increasing function (decomposition) or soil macroinvertebrate diversity. </t>
  </si>
  <si>
    <t xml:space="preserve">Conglomerated nearly 20 years of rangeland and riparian health reports across over 10,000 hectares of NCC property into a living excel database. Adapted range health polygons into analyzable format. Created automated analysis and reporting templates with table and figure outputs through R Statistical Programming. </t>
  </si>
  <si>
    <t xml:space="preserve">Summative project in college program comparing terrestrial arthropod communities in wetlands at different stages of ecological restoration. </t>
  </si>
  <si>
    <t>Summative project in college program mapping and prioritizing invasive species on an 11 km stretch of the Niagara River for the Niagara Parks Commission.</t>
  </si>
  <si>
    <t xml:space="preserve">Used Malaise traps and pitfall traps to collect insect specimens at two wetlands: one restored in the 1970's and one restored one year prior to assessment. </t>
  </si>
  <si>
    <t xml:space="preserve">Found that total insect abundance was higher at the older restoration project, but taxonomic diversity was not. Provided recommendations on inclusion into existing long term monitoring programs. </t>
  </si>
  <si>
    <t>terrestrial_insects_paper</t>
  </si>
  <si>
    <t>Collaborator: Michelle Place</t>
  </si>
  <si>
    <t xml:space="preserve">Contract with private landowner in British Columbia to complete biophysical inventory of a 594 acre parcel of reforested land. </t>
  </si>
  <si>
    <t>Year</t>
  </si>
  <si>
    <t>Post-Graduate Certificate in Ecosystem Restoration</t>
  </si>
  <si>
    <t xml:space="preserve">Designed and implemented new long-term monitoring program for birds on private conservation rangelands. Conducted point count surveys. Deployed and analyzed data from Automated Recording Units (ARUs). Analyzed spatial land cover data. Conducted rangeland health assessments. Liased with cattle managers, land owners, and non-profit partners. </t>
  </si>
  <si>
    <t>Two-year masters program involving a thesis, course work, and public facing presentations.</t>
  </si>
  <si>
    <t>Attempting to ellucidate the species present in a highly conserved region that is understudied from an avian perspective. Informing cattle management best practices by linking species abundances to rangeland health. Informing the debate in landscape ecology of birds regarding whether habitat amount or fragmentation has larger impacts on habitat usage.</t>
  </si>
  <si>
    <t xml:space="preserve">Thesis: Grassland Birds in the Parkland Transition. Courses cover aspects of economics, sociology, and reclamation/restoration from a natural resources management perspective. </t>
  </si>
  <si>
    <t xml:space="preserve">Learned how to set identify own epistemological biases. Improved skills in scientific study design. Attempted to link theorhetical ecological concepts to conservation management. </t>
  </si>
  <si>
    <t>gsb_proposal_v3</t>
  </si>
  <si>
    <t>Conducted forest, prairie, and wetland ecosystem classification including aerial imagery ecosystem delineation. Trained in natural channel design and river corridor restoration. Studied bioengineering using live plant material and geotextiles. Sampled benthos and mapped aquatic habitat. Trained in electrofishing, bird surveying, mammal tracking, and multiple aspects of environmental monitoring.</t>
  </si>
  <si>
    <t xml:space="preserve">Learned environmental policy considerations in project planning. Introduced to many aspects of stakeholder engagement. Produced proposals, technical reports, and presentations for professional clients. </t>
  </si>
  <si>
    <t xml:space="preserve">Engaged students, community members, and industry though role in Niagara College Student Chapter of the Society for Ecological Restoration. </t>
  </si>
  <si>
    <t xml:space="preserve">Inventoried &gt;1000 trees on property and assessed trees for health issues. </t>
  </si>
  <si>
    <t>Learned the necessity of good tools, boots, gloves, and waterproofing. Improved tree identification skills. Learned about common farming machinery including bobcats and tree spades.</t>
  </si>
  <si>
    <t xml:space="preserve">Planted, monitored, and maintained bare-root, container, and root-balled trees. Mechanically and chemically managed invasive plants. Loaded/unloaded flatbed crane trucks. Drove pick-up trucks off-road and with trailers. Performed landscape maintenance using small tractors. Set-up water pumps/ irrigation systems. Built cedar post fences. Created and maintained forest trails. </t>
  </si>
  <si>
    <t>R Statistical Programming</t>
  </si>
  <si>
    <t>Data</t>
  </si>
  <si>
    <t>Microsoft Excel</t>
  </si>
  <si>
    <t>Data Visualization</t>
  </si>
  <si>
    <t>Data Manipluation</t>
  </si>
  <si>
    <t>Data Management</t>
  </si>
  <si>
    <t>Skill</t>
  </si>
  <si>
    <t>Field</t>
  </si>
  <si>
    <t>Avian Point Counts</t>
  </si>
  <si>
    <t>Benthic Macroinvertebrate Sampling</t>
  </si>
  <si>
    <t>Terrestrial Insect Sampling</t>
  </si>
  <si>
    <t>Time.Unit</t>
  </si>
  <si>
    <t>Category.Sub</t>
  </si>
  <si>
    <t>Insects</t>
  </si>
  <si>
    <t>Birds</t>
  </si>
  <si>
    <t>Research</t>
  </si>
  <si>
    <t>Study Design</t>
  </si>
  <si>
    <t>Implementation</t>
  </si>
  <si>
    <t>Restoration</t>
  </si>
  <si>
    <t>Reporting</t>
  </si>
  <si>
    <t>Monitoring</t>
  </si>
  <si>
    <t>Design</t>
  </si>
  <si>
    <t>Designed and built 2'x2'x18" garden boxes for 10 families and 2 businesses.</t>
  </si>
  <si>
    <t>Pilot survey of restoration practitioners in the Kootenay region of BC to identify usage of SER Principles in restoration project design and implementation.</t>
  </si>
  <si>
    <t>Presented preliminary results as a poster at SER 2021 World Conferences.</t>
  </si>
  <si>
    <t>serwc_poster</t>
  </si>
  <si>
    <t xml:space="preserve">Thesis proposal (defended May 2021). </t>
  </si>
  <si>
    <t>SER 2021 World Conference poster presentation.</t>
  </si>
  <si>
    <t>Collaborators: Emily Pejic, Rebecca Wilson</t>
  </si>
  <si>
    <t xml:space="preserve">Learned that international principles are generally implemented by Western Canadian practitioners, in some cases without knowledge of SER. Identified additional priorities specific to Canadian restoration. </t>
  </si>
  <si>
    <t xml:space="preserve">Designed and distributed survey. Analyzed results. Presented publicly. </t>
  </si>
  <si>
    <t xml:space="preserve">Discovered initial replanting efforts following logging were less successful than desired. Identified priority areas for management changes. </t>
  </si>
  <si>
    <t xml:space="preserve">Conducted preliminary site assessments using publicly available spatial data to assess edaphic and hydrological conditions. Assessed changes in land use through time using aerial imagery. Determined success of reforestation efforts based on increases in forest cover through in field surveys. Mapped and removed invasive species and dump sites.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</si>
</sst>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1"/>
      <name val="Calibri"/>
      <family val="2"/>
      <scheme val="minor"/>
    </font>
    <font>
      <u/>
      <sz val="11"/>
      <color theme="10"/>
      <name val="Calibri"/>
      <family val="2"/>
      <scheme val="minor"/>
    </font>
    <font>
      <sz val="10"/>
      <color theme="1"/>
      <name val="Tw Cen MT"/>
      <family val="2"/>
    </font>
    <font>
      <b/>
      <sz val="10"/>
      <color theme="1"/>
      <name val="Tw Cen MT"/>
      <family val="2"/>
    </font>
    <font>
      <sz val="10"/>
      <color theme="1"/>
      <name val="Candara"/>
      <family val="2"/>
    </font>
    <font>
      <sz val="8"/>
      <name val="Calibri"/>
      <family val="2"/>
      <scheme val="minor"/>
    </font>
    <font>
      <i/>
      <sz val="10"/>
      <color theme="1"/>
      <name val="Tw Cen MT"/>
      <family val="2"/>
    </font>
  </fonts>
  <fills count="2">
    <fill>
      <patternFill patternType="none"/>
    </fill>
    <fill>
      <patternFill patternType="gray125"/>
    </fill>
  </fills>
  <borders count="9">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right style="thin">
        <color indexed="64"/>
      </right>
      <top/>
      <bottom/>
      <diagonal/>
    </border>
  </borders>
  <cellStyleXfs count="2">
    <xf numFmtId="0" fontId="0" fillId="0" borderId="0"/>
    <xf numFmtId="0" fontId="2" fillId="0" borderId="0" applyNumberFormat="0" applyFill="0" applyBorder="0" applyAlignment="0" applyProtection="0"/>
  </cellStyleXfs>
  <cellXfs count="37">
    <xf numFmtId="0" fontId="0" fillId="0" borderId="0" xfId="0"/>
    <xf numFmtId="0" fontId="0" fillId="0" borderId="0" xfId="0" applyAlignment="1">
      <alignment horizontal="center" vertical="center" wrapText="1"/>
    </xf>
    <xf numFmtId="0" fontId="0" fillId="0" borderId="0" xfId="0" applyAlignment="1">
      <alignment horizontal="left" vertical="center" wrapText="1"/>
    </xf>
    <xf numFmtId="2" fontId="0" fillId="0" borderId="0" xfId="0" applyNumberFormat="1" applyAlignment="1">
      <alignment horizontal="left" vertical="center" wrapText="1"/>
    </xf>
    <xf numFmtId="1" fontId="0" fillId="0" borderId="0" xfId="0" applyNumberFormat="1" applyAlignment="1">
      <alignment horizontal="right" vertical="center" wrapText="1"/>
    </xf>
    <xf numFmtId="14" fontId="0" fillId="0" borderId="0" xfId="0" applyNumberFormat="1" applyAlignment="1">
      <alignment horizontal="left" vertical="center" wrapText="1"/>
    </xf>
    <xf numFmtId="0" fontId="1" fillId="0" borderId="0" xfId="0" applyFont="1" applyAlignment="1">
      <alignment horizontal="left" vertical="center" wrapText="1"/>
    </xf>
    <xf numFmtId="0" fontId="0" fillId="0" borderId="0" xfId="0" applyFont="1" applyAlignment="1">
      <alignment horizontal="left" vertical="center" wrapText="1"/>
    </xf>
    <xf numFmtId="0" fontId="3" fillId="0" borderId="0" xfId="0" applyFont="1" applyAlignment="1">
      <alignment horizontal="left" vertical="center" wrapText="1"/>
    </xf>
    <xf numFmtId="0" fontId="4" fillId="0" borderId="0" xfId="0" applyFont="1" applyAlignment="1">
      <alignment horizontal="left" vertical="center" wrapText="1"/>
    </xf>
    <xf numFmtId="0" fontId="3" fillId="0" borderId="0" xfId="0" applyFont="1" applyAlignment="1">
      <alignment horizontal="center" vertical="center" wrapText="1"/>
    </xf>
    <xf numFmtId="14" fontId="3" fillId="0" borderId="0" xfId="0" applyNumberFormat="1" applyFont="1" applyAlignment="1">
      <alignment horizontal="left" vertical="center" wrapText="1"/>
    </xf>
    <xf numFmtId="1" fontId="3" fillId="0" borderId="0" xfId="0" applyNumberFormat="1" applyFont="1" applyAlignment="1">
      <alignment horizontal="right" vertical="center" wrapText="1"/>
    </xf>
    <xf numFmtId="2" fontId="3" fillId="0" borderId="0" xfId="0" applyNumberFormat="1" applyFont="1" applyAlignment="1">
      <alignment horizontal="left" vertical="center" wrapText="1"/>
    </xf>
    <xf numFmtId="0" fontId="4" fillId="0" borderId="4" xfId="0" applyFont="1" applyBorder="1"/>
    <xf numFmtId="0" fontId="4" fillId="0" borderId="5" xfId="0" applyFont="1" applyBorder="1"/>
    <xf numFmtId="0" fontId="4" fillId="0" borderId="6" xfId="0" applyFont="1" applyBorder="1"/>
    <xf numFmtId="0" fontId="3" fillId="0" borderId="0" xfId="0" applyFont="1"/>
    <xf numFmtId="49" fontId="3" fillId="0" borderId="2" xfId="0" applyNumberFormat="1" applyFont="1" applyBorder="1"/>
    <xf numFmtId="49" fontId="3" fillId="0" borderId="1" xfId="0" applyNumberFormat="1" applyFont="1" applyBorder="1"/>
    <xf numFmtId="49" fontId="3" fillId="0" borderId="3" xfId="0" applyNumberFormat="1" applyFont="1" applyBorder="1"/>
    <xf numFmtId="49" fontId="3" fillId="0" borderId="5" xfId="0" applyNumberFormat="1" applyFont="1" applyBorder="1"/>
    <xf numFmtId="49" fontId="3" fillId="0" borderId="7" xfId="0" applyNumberFormat="1" applyFont="1" applyBorder="1"/>
    <xf numFmtId="49" fontId="3" fillId="0" borderId="0" xfId="0" applyNumberFormat="1" applyFont="1" applyAlignment="1">
      <alignment horizontal="left" vertical="top" wrapText="1"/>
    </xf>
    <xf numFmtId="49" fontId="4" fillId="0" borderId="0" xfId="0" applyNumberFormat="1" applyFont="1" applyAlignment="1">
      <alignment horizontal="left" vertical="top" wrapText="1"/>
    </xf>
    <xf numFmtId="49" fontId="3" fillId="0" borderId="0" xfId="0" applyNumberFormat="1" applyFont="1" applyAlignment="1">
      <alignment horizontal="center" vertical="top" wrapText="1"/>
    </xf>
    <xf numFmtId="1" fontId="3" fillId="0" borderId="0" xfId="0" applyNumberFormat="1" applyFont="1" applyAlignment="1">
      <alignment horizontal="right" vertical="top" wrapText="1"/>
    </xf>
    <xf numFmtId="49" fontId="3" fillId="0" borderId="0" xfId="0" applyNumberFormat="1" applyFont="1" applyFill="1" applyAlignment="1">
      <alignment horizontal="left" vertical="top" wrapText="1"/>
    </xf>
    <xf numFmtId="0" fontId="5" fillId="0" borderId="0" xfId="0" applyFont="1" applyAlignment="1">
      <alignment vertical="top" wrapText="1"/>
    </xf>
    <xf numFmtId="0" fontId="0" fillId="0" borderId="0" xfId="0" applyAlignment="1">
      <alignment wrapText="1"/>
    </xf>
    <xf numFmtId="17" fontId="3" fillId="0" borderId="0" xfId="0" applyNumberFormat="1" applyFont="1" applyAlignment="1">
      <alignment horizontal="left" vertical="top" wrapText="1"/>
    </xf>
    <xf numFmtId="0" fontId="4" fillId="0" borderId="0" xfId="0" applyNumberFormat="1" applyFont="1" applyAlignment="1">
      <alignment horizontal="left" vertical="top" wrapText="1"/>
    </xf>
    <xf numFmtId="49" fontId="3" fillId="0" borderId="8" xfId="0" applyNumberFormat="1" applyFont="1" applyBorder="1" applyAlignment="1">
      <alignment horizontal="left" vertical="top" wrapText="1"/>
    </xf>
    <xf numFmtId="49" fontId="3" fillId="0" borderId="8" xfId="0" applyNumberFormat="1" applyFont="1" applyBorder="1" applyAlignment="1">
      <alignment horizontal="center" vertical="top" wrapText="1"/>
    </xf>
    <xf numFmtId="49" fontId="3" fillId="0" borderId="0" xfId="1" applyNumberFormat="1" applyFont="1" applyAlignment="1">
      <alignment horizontal="left" vertical="top" wrapText="1"/>
    </xf>
    <xf numFmtId="49" fontId="2" fillId="0" borderId="0" xfId="1" applyNumberFormat="1" applyAlignment="1">
      <alignment horizontal="left" vertical="top" wrapText="1"/>
    </xf>
    <xf numFmtId="49" fontId="2" fillId="0" borderId="0" xfId="1" applyNumberFormat="1" applyBorder="1" applyAlignment="1">
      <alignment horizontal="left" vertical="top" wrapText="1"/>
    </xf>
  </cellXfs>
  <cellStyles count="2">
    <cellStyle name="Hyperlink" xfId="1" builtinId="8"/>
    <cellStyle name="Normal" xfId="0" builtinId="0"/>
  </cellStyles>
  <dxfs count="64">
    <dxf>
      <font>
        <strike val="0"/>
        <outline val="0"/>
        <shadow val="0"/>
        <u val="none"/>
        <vertAlign val="baseline"/>
        <sz val="10"/>
        <color theme="1"/>
        <name val="Tw Cen MT"/>
        <family val="2"/>
        <scheme val="none"/>
      </font>
      <numFmt numFmtId="30" formatCode="@"/>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theme="1"/>
        <name val="Tw Cen MT"/>
        <family val="2"/>
        <scheme val="none"/>
      </font>
      <numFmt numFmtId="30" formatCode="@"/>
      <border diagonalUp="0" diagonalDown="0" outline="0">
        <left style="thin">
          <color indexed="64"/>
        </left>
        <right/>
        <top style="thin">
          <color indexed="64"/>
        </top>
        <bottom style="thin">
          <color indexed="64"/>
        </bottom>
      </border>
    </dxf>
    <dxf>
      <font>
        <strike val="0"/>
        <outline val="0"/>
        <shadow val="0"/>
        <u val="none"/>
        <vertAlign val="baseline"/>
        <sz val="10"/>
        <color theme="1"/>
        <name val="Tw Cen MT"/>
        <family val="2"/>
        <scheme val="none"/>
      </font>
      <numFmt numFmtId="30" formatCode="@"/>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theme="1"/>
        <name val="Tw Cen MT"/>
        <family val="2"/>
        <scheme val="none"/>
      </font>
      <numFmt numFmtId="30" formatCode="@"/>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theme="1"/>
        <name val="Tw Cen MT"/>
        <family val="2"/>
        <scheme val="none"/>
      </font>
      <numFmt numFmtId="30" formatCode="@"/>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theme="1"/>
        <name val="Tw Cen MT"/>
        <family val="2"/>
        <scheme val="none"/>
      </font>
      <numFmt numFmtId="30" formatCode="@"/>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theme="1"/>
        <name val="Tw Cen MT"/>
        <family val="2"/>
        <scheme val="none"/>
      </font>
      <numFmt numFmtId="30" formatCode="@"/>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theme="1"/>
        <name val="Tw Cen MT"/>
        <family val="2"/>
        <scheme val="none"/>
      </font>
      <numFmt numFmtId="30" formatCode="@"/>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theme="1"/>
        <name val="Tw Cen MT"/>
        <family val="2"/>
        <scheme val="none"/>
      </font>
      <numFmt numFmtId="30" formatCode="@"/>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theme="1"/>
        <name val="Tw Cen MT"/>
        <family val="2"/>
        <scheme val="none"/>
      </font>
      <numFmt numFmtId="30" formatCode="@"/>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theme="1"/>
        <name val="Tw Cen MT"/>
        <family val="2"/>
        <scheme val="none"/>
      </font>
      <numFmt numFmtId="30" formatCode="@"/>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theme="1"/>
        <name val="Tw Cen MT"/>
        <family val="2"/>
        <scheme val="none"/>
      </font>
      <numFmt numFmtId="30" formatCode="@"/>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theme="1"/>
        <name val="Tw Cen MT"/>
        <family val="2"/>
        <scheme val="none"/>
      </font>
      <numFmt numFmtId="30" formatCode="@"/>
    </dxf>
    <dxf>
      <border outline="0">
        <bottom style="thin">
          <color indexed="64"/>
        </bottom>
      </border>
    </dxf>
    <dxf>
      <font>
        <b/>
        <i val="0"/>
        <strike val="0"/>
        <condense val="0"/>
        <extend val="0"/>
        <outline val="0"/>
        <shadow val="0"/>
        <u val="none"/>
        <vertAlign val="baseline"/>
        <sz val="10"/>
        <color theme="1"/>
        <name val="Tw Cen MT"/>
        <family val="2"/>
        <scheme val="none"/>
      </font>
      <border diagonalUp="0" diagonalDown="0" outline="0">
        <left style="thin">
          <color indexed="64"/>
        </left>
        <right style="thin">
          <color indexed="64"/>
        </right>
        <top/>
        <bottom/>
      </border>
    </dxf>
    <dxf>
      <font>
        <strike val="0"/>
        <outline val="0"/>
        <shadow val="0"/>
        <u val="none"/>
        <vertAlign val="baseline"/>
        <sz val="10"/>
        <color theme="1"/>
        <name val="Tw Cen MT"/>
        <family val="2"/>
        <scheme val="none"/>
      </font>
      <numFmt numFmtId="30" formatCode="@"/>
      <alignment horizontal="left" vertical="top" textRotation="0" wrapText="1" indent="0" justifyLastLine="0" shrinkToFit="0" readingOrder="0"/>
    </dxf>
    <dxf>
      <font>
        <strike val="0"/>
        <outline val="0"/>
        <shadow val="0"/>
        <u val="none"/>
        <vertAlign val="baseline"/>
        <sz val="10"/>
        <color theme="1"/>
        <name val="Tw Cen MT"/>
        <family val="2"/>
        <scheme val="none"/>
      </font>
      <numFmt numFmtId="30" formatCode="@"/>
      <alignment horizontal="left" vertical="top" textRotation="0" wrapText="1" indent="0" justifyLastLine="0" shrinkToFit="0" readingOrder="0"/>
      <border diagonalUp="0" diagonalDown="0">
        <left/>
        <right style="thin">
          <color indexed="64"/>
        </right>
        <top/>
        <bottom/>
        <vertical/>
        <horizontal/>
      </border>
    </dxf>
    <dxf>
      <font>
        <strike val="0"/>
        <outline val="0"/>
        <shadow val="0"/>
        <u val="none"/>
        <vertAlign val="baseline"/>
        <sz val="10"/>
        <color theme="1"/>
        <name val="Tw Cen MT"/>
        <family val="2"/>
        <scheme val="none"/>
      </font>
      <numFmt numFmtId="30" formatCode="@"/>
      <alignment horizontal="left" vertical="top" textRotation="0" wrapText="1" indent="0" justifyLastLine="0" shrinkToFit="0" readingOrder="0"/>
    </dxf>
    <dxf>
      <font>
        <strike val="0"/>
        <outline val="0"/>
        <shadow val="0"/>
        <u val="none"/>
        <vertAlign val="baseline"/>
        <sz val="10"/>
        <color theme="1"/>
        <name val="Tw Cen MT"/>
        <family val="2"/>
        <scheme val="none"/>
      </font>
      <numFmt numFmtId="30" formatCode="@"/>
      <alignment horizontal="left" vertical="top" textRotation="0" wrapText="1" indent="0" justifyLastLine="0" shrinkToFit="0" readingOrder="0"/>
      <border diagonalUp="0" diagonalDown="0" outline="0">
        <left/>
        <right style="thin">
          <color indexed="64"/>
        </right>
        <top/>
        <bottom/>
      </border>
    </dxf>
    <dxf>
      <font>
        <strike val="0"/>
        <outline val="0"/>
        <shadow val="0"/>
        <u val="none"/>
        <vertAlign val="baseline"/>
        <sz val="10"/>
        <color theme="1"/>
        <name val="Tw Cen MT"/>
        <family val="2"/>
        <scheme val="none"/>
      </font>
      <numFmt numFmtId="30" formatCode="@"/>
      <alignment horizontal="left" vertical="top" textRotation="0" wrapText="1" indent="0" justifyLastLine="0" shrinkToFit="0" readingOrder="0"/>
    </dxf>
    <dxf>
      <font>
        <strike val="0"/>
        <outline val="0"/>
        <shadow val="0"/>
        <u val="none"/>
        <vertAlign val="baseline"/>
        <sz val="10"/>
        <color theme="1"/>
        <name val="Tw Cen MT"/>
        <family val="2"/>
        <scheme val="none"/>
      </font>
      <numFmt numFmtId="30" formatCode="@"/>
      <alignment horizontal="left" vertical="top" textRotation="0" wrapText="1" indent="0" justifyLastLine="0" shrinkToFit="0" readingOrder="0"/>
      <border diagonalUp="0" diagonalDown="0" outline="0">
        <left/>
        <right style="thin">
          <color indexed="64"/>
        </right>
        <top/>
        <bottom/>
      </border>
    </dxf>
    <dxf>
      <font>
        <strike val="0"/>
        <outline val="0"/>
        <shadow val="0"/>
        <u val="none"/>
        <vertAlign val="baseline"/>
        <sz val="10"/>
        <color theme="1"/>
        <name val="Tw Cen MT"/>
        <family val="2"/>
        <scheme val="none"/>
      </font>
      <numFmt numFmtId="30" formatCode="@"/>
      <alignment horizontal="left" vertical="top" textRotation="0" wrapText="1" indent="0" justifyLastLine="0" shrinkToFit="0" readingOrder="0"/>
    </dxf>
    <dxf>
      <font>
        <strike val="0"/>
        <outline val="0"/>
        <shadow val="0"/>
        <u val="none"/>
        <vertAlign val="baseline"/>
        <sz val="10"/>
        <color theme="1"/>
        <name val="Tw Cen MT"/>
        <family val="2"/>
        <scheme val="none"/>
      </font>
      <numFmt numFmtId="30" formatCode="@"/>
      <alignment horizontal="left" vertical="top" textRotation="0" wrapText="1"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Tw Cen MT"/>
        <family val="2"/>
        <scheme val="none"/>
      </font>
      <numFmt numFmtId="30" formatCode="@"/>
      <alignment horizontal="left" vertical="top" textRotation="0" wrapText="1" indent="0" justifyLastLine="0" shrinkToFit="0" readingOrder="0"/>
    </dxf>
    <dxf>
      <font>
        <strike val="0"/>
        <outline val="0"/>
        <shadow val="0"/>
        <u val="none"/>
        <vertAlign val="baseline"/>
        <sz val="10"/>
        <color theme="1"/>
        <name val="Tw Cen MT"/>
        <family val="2"/>
        <scheme val="none"/>
      </font>
      <numFmt numFmtId="30" formatCode="@"/>
      <alignment horizontal="left" vertical="top" textRotation="0" wrapText="1" indent="0" justifyLastLine="0" shrinkToFit="0" readingOrder="0"/>
    </dxf>
    <dxf>
      <font>
        <strike val="0"/>
        <outline val="0"/>
        <shadow val="0"/>
        <u val="none"/>
        <vertAlign val="baseline"/>
        <sz val="10"/>
        <color theme="1"/>
        <name val="Tw Cen MT"/>
        <family val="2"/>
        <scheme val="none"/>
      </font>
      <numFmt numFmtId="30" formatCode="@"/>
      <alignment horizontal="left" vertical="top" textRotation="0" wrapText="1"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Tw Cen MT"/>
        <family val="2"/>
        <scheme val="none"/>
      </font>
      <numFmt numFmtId="30" formatCode="@"/>
      <alignment horizontal="left" vertical="top" textRotation="0" wrapText="1" indent="0" justifyLastLine="0" shrinkToFit="0" readingOrder="0"/>
    </dxf>
    <dxf>
      <font>
        <strike val="0"/>
        <outline val="0"/>
        <shadow val="0"/>
        <u val="none"/>
        <vertAlign val="baseline"/>
        <sz val="10"/>
        <color theme="1"/>
        <name val="Tw Cen MT"/>
        <family val="2"/>
        <scheme val="none"/>
      </font>
      <numFmt numFmtId="30" formatCode="@"/>
      <alignment horizontal="left" vertical="top" textRotation="0" wrapText="1" indent="0" justifyLastLine="0" shrinkToFit="0" readingOrder="0"/>
    </dxf>
    <dxf>
      <font>
        <strike val="0"/>
        <outline val="0"/>
        <shadow val="0"/>
        <u val="none"/>
        <vertAlign val="baseline"/>
        <sz val="10"/>
        <color theme="1"/>
        <name val="Tw Cen MT"/>
        <family val="2"/>
        <scheme val="none"/>
      </font>
      <numFmt numFmtId="30" formatCode="@"/>
      <alignment horizontal="left" vertical="top" textRotation="0" wrapText="1"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Tw Cen MT"/>
        <family val="2"/>
        <scheme val="none"/>
      </font>
      <numFmt numFmtId="30" formatCode="@"/>
      <alignment horizontal="left" vertical="top" textRotation="0" wrapText="1" indent="0" justifyLastLine="0" shrinkToFit="0" readingOrder="0"/>
    </dxf>
    <dxf>
      <font>
        <strike val="0"/>
        <outline val="0"/>
        <shadow val="0"/>
        <u val="none"/>
        <vertAlign val="baseline"/>
        <sz val="10"/>
        <color theme="1"/>
        <name val="Tw Cen MT"/>
        <family val="2"/>
        <scheme val="none"/>
      </font>
      <numFmt numFmtId="30" formatCode="@"/>
      <alignment horizontal="left" vertical="top" textRotation="0" wrapText="1" indent="0" justifyLastLine="0" shrinkToFit="0" readingOrder="0"/>
    </dxf>
    <dxf>
      <font>
        <strike val="0"/>
        <outline val="0"/>
        <shadow val="0"/>
        <u val="none"/>
        <vertAlign val="baseline"/>
        <sz val="10"/>
        <color theme="1"/>
        <name val="Tw Cen MT"/>
        <family val="2"/>
        <scheme val="none"/>
      </font>
      <numFmt numFmtId="30" formatCode="@"/>
      <alignment horizontal="left" vertical="top" textRotation="0" wrapText="1" indent="0" justifyLastLine="0" shrinkToFit="0" readingOrder="0"/>
      <border diagonalUp="0" diagonalDown="0" outline="0">
        <right style="thin">
          <color indexed="64"/>
        </right>
        <top/>
        <bottom/>
      </border>
    </dxf>
    <dxf>
      <font>
        <b val="0"/>
        <i val="0"/>
        <strike val="0"/>
        <condense val="0"/>
        <extend val="0"/>
        <outline val="0"/>
        <shadow val="0"/>
        <u val="none"/>
        <vertAlign val="baseline"/>
        <sz val="10"/>
        <color theme="1"/>
        <name val="Tw Cen MT"/>
        <family val="2"/>
        <scheme val="none"/>
      </font>
      <numFmt numFmtId="30" formatCode="@"/>
      <alignment horizontal="left" vertical="top" textRotation="0" wrapText="1" indent="0" justifyLastLine="0" shrinkToFit="0" readingOrder="0"/>
    </dxf>
    <dxf>
      <font>
        <strike val="0"/>
        <outline val="0"/>
        <shadow val="0"/>
        <u val="none"/>
        <vertAlign val="baseline"/>
        <sz val="10"/>
        <color theme="1"/>
        <name val="Tw Cen MT"/>
        <family val="2"/>
        <scheme val="none"/>
      </font>
      <numFmt numFmtId="30" formatCode="@"/>
      <alignment horizontal="left" vertical="top" textRotation="0" wrapText="1" indent="0" justifyLastLine="0" shrinkToFit="0" readingOrder="0"/>
    </dxf>
    <dxf>
      <font>
        <b val="0"/>
        <i val="0"/>
        <strike val="0"/>
        <condense val="0"/>
        <extend val="0"/>
        <outline val="0"/>
        <shadow val="0"/>
        <u val="none"/>
        <vertAlign val="baseline"/>
        <sz val="10"/>
        <color theme="1"/>
        <name val="Tw Cen MT"/>
        <family val="2"/>
        <scheme val="none"/>
      </font>
      <numFmt numFmtId="30" formatCode="@"/>
      <alignment horizontal="left" vertical="top" textRotation="0" wrapText="1" indent="0" justifyLastLine="0" shrinkToFit="0" readingOrder="0"/>
    </dxf>
    <dxf>
      <font>
        <strike val="0"/>
        <outline val="0"/>
        <shadow val="0"/>
        <u val="none"/>
        <vertAlign val="baseline"/>
        <sz val="10"/>
        <color theme="1"/>
        <name val="Tw Cen MT"/>
        <family val="2"/>
        <scheme val="none"/>
      </font>
      <numFmt numFmtId="30" formatCode="@"/>
      <alignment horizontal="left" vertical="top" textRotation="0" wrapText="1" indent="0" justifyLastLine="0" shrinkToFit="0" readingOrder="0"/>
    </dxf>
    <dxf>
      <font>
        <b val="0"/>
        <i val="0"/>
        <strike val="0"/>
        <condense val="0"/>
        <extend val="0"/>
        <outline val="0"/>
        <shadow val="0"/>
        <u val="none"/>
        <vertAlign val="baseline"/>
        <sz val="10"/>
        <color theme="1"/>
        <name val="Tw Cen MT"/>
        <family val="2"/>
        <scheme val="none"/>
      </font>
      <numFmt numFmtId="30" formatCode="@"/>
      <alignment horizontal="left" vertical="top" textRotation="0" wrapText="1" indent="0" justifyLastLine="0" shrinkToFit="0" readingOrder="0"/>
    </dxf>
    <dxf>
      <font>
        <b val="0"/>
        <i val="0"/>
        <strike val="0"/>
        <condense val="0"/>
        <extend val="0"/>
        <outline val="0"/>
        <shadow val="0"/>
        <u val="none"/>
        <vertAlign val="baseline"/>
        <sz val="10"/>
        <color theme="1"/>
        <name val="Tw Cen MT"/>
        <family val="2"/>
        <scheme val="none"/>
      </font>
      <numFmt numFmtId="30" formatCode="@"/>
      <alignment horizontal="left" vertical="top" textRotation="0" wrapText="1" indent="0" justifyLastLine="0" shrinkToFit="0" readingOrder="0"/>
    </dxf>
    <dxf>
      <font>
        <strike val="0"/>
        <outline val="0"/>
        <shadow val="0"/>
        <u val="none"/>
        <vertAlign val="baseline"/>
        <sz val="10"/>
        <color theme="1"/>
        <name val="Tw Cen MT"/>
        <family val="2"/>
        <scheme val="none"/>
      </font>
      <numFmt numFmtId="30" formatCode="@"/>
      <alignment horizontal="left" vertical="top" textRotation="0" wrapText="1" indent="0" justifyLastLine="0" shrinkToFit="0" readingOrder="0"/>
    </dxf>
    <dxf>
      <font>
        <strike val="0"/>
        <outline val="0"/>
        <shadow val="0"/>
        <u val="none"/>
        <vertAlign val="baseline"/>
        <sz val="10"/>
        <color theme="1"/>
        <name val="Tw Cen MT"/>
        <family val="2"/>
        <scheme val="none"/>
      </font>
      <numFmt numFmtId="1" formatCode="0"/>
      <alignment horizontal="right" vertical="top" textRotation="0" wrapText="1" indent="0" justifyLastLine="0" shrinkToFit="0" readingOrder="0"/>
    </dxf>
    <dxf>
      <font>
        <b/>
        <i val="0"/>
        <strike val="0"/>
        <condense val="0"/>
        <extend val="0"/>
        <outline val="0"/>
        <shadow val="0"/>
        <u val="none"/>
        <vertAlign val="baseline"/>
        <sz val="10"/>
        <color theme="1"/>
        <name val="Tw Cen MT"/>
        <family val="2"/>
        <scheme val="none"/>
      </font>
      <numFmt numFmtId="0" formatCode="General"/>
      <alignment horizontal="left" vertical="top" textRotation="0" wrapText="1" indent="0" justifyLastLine="0" shrinkToFit="0" readingOrder="0"/>
    </dxf>
    <dxf>
      <font>
        <b/>
        <i val="0"/>
        <strike val="0"/>
        <condense val="0"/>
        <extend val="0"/>
        <outline val="0"/>
        <shadow val="0"/>
        <u val="none"/>
        <vertAlign val="baseline"/>
        <sz val="10"/>
        <color theme="1"/>
        <name val="Tw Cen MT"/>
        <family val="2"/>
        <scheme val="none"/>
      </font>
      <numFmt numFmtId="0" formatCode="General"/>
      <alignment horizontal="left" vertical="top" textRotation="0" wrapText="1" indent="0" justifyLastLine="0" shrinkToFit="0" readingOrder="0"/>
    </dxf>
    <dxf>
      <font>
        <b/>
        <i val="0"/>
        <strike val="0"/>
        <condense val="0"/>
        <extend val="0"/>
        <outline val="0"/>
        <shadow val="0"/>
        <u val="none"/>
        <vertAlign val="baseline"/>
        <sz val="10"/>
        <color theme="1"/>
        <name val="Tw Cen MT"/>
        <family val="2"/>
        <scheme val="none"/>
      </font>
      <numFmt numFmtId="0" formatCode="General"/>
      <alignment horizontal="left" vertical="top" textRotation="0" wrapText="1" indent="0" justifyLastLine="0" shrinkToFit="0" readingOrder="0"/>
    </dxf>
    <dxf>
      <font>
        <b/>
        <i val="0"/>
        <strike val="0"/>
        <condense val="0"/>
        <extend val="0"/>
        <outline val="0"/>
        <shadow val="0"/>
        <u val="none"/>
        <vertAlign val="baseline"/>
        <sz val="10"/>
        <color theme="1"/>
        <name val="Tw Cen MT"/>
        <family val="2"/>
        <scheme val="none"/>
      </font>
      <numFmt numFmtId="0" formatCode="General"/>
      <alignment horizontal="left" vertical="top" textRotation="0" wrapText="1" indent="0" justifyLastLine="0" shrinkToFit="0" readingOrder="0"/>
    </dxf>
    <dxf>
      <font>
        <strike val="0"/>
        <outline val="0"/>
        <shadow val="0"/>
        <u val="none"/>
        <vertAlign val="baseline"/>
        <sz val="10"/>
        <color theme="1"/>
        <name val="Tw Cen MT"/>
        <family val="2"/>
        <scheme val="none"/>
      </font>
      <numFmt numFmtId="22" formatCode="mmm/yy"/>
      <alignment horizontal="left" vertical="top" textRotation="0" wrapText="1" indent="0" justifyLastLine="0" shrinkToFit="0" readingOrder="0"/>
    </dxf>
    <dxf>
      <font>
        <strike val="0"/>
        <outline val="0"/>
        <shadow val="0"/>
        <u val="none"/>
        <vertAlign val="baseline"/>
        <sz val="10"/>
        <color theme="1"/>
        <name val="Tw Cen MT"/>
        <family val="2"/>
        <scheme val="none"/>
      </font>
      <numFmt numFmtId="22" formatCode="mmm/yy"/>
      <alignment horizontal="left" vertical="top" textRotation="0" wrapText="1" indent="0" justifyLastLine="0" shrinkToFit="0" readingOrder="0"/>
    </dxf>
    <dxf>
      <font>
        <strike val="0"/>
        <outline val="0"/>
        <shadow val="0"/>
        <u val="none"/>
        <vertAlign val="baseline"/>
        <sz val="10"/>
        <color theme="1"/>
        <name val="Tw Cen MT"/>
        <family val="2"/>
        <scheme val="none"/>
      </font>
      <numFmt numFmtId="30" formatCode="@"/>
      <alignment horizontal="left" vertical="top" textRotation="0" wrapText="1" indent="0" justifyLastLine="0" shrinkToFit="0" readingOrder="0"/>
      <border diagonalUp="0" diagonalDown="0">
        <left/>
        <right style="thin">
          <color indexed="64"/>
        </right>
        <top/>
        <bottom/>
        <vertical/>
        <horizontal/>
      </border>
    </dxf>
    <dxf>
      <font>
        <strike val="0"/>
        <outline val="0"/>
        <shadow val="0"/>
        <u val="none"/>
        <vertAlign val="baseline"/>
        <sz val="10"/>
        <color theme="1"/>
        <name val="Tw Cen MT"/>
        <family val="2"/>
        <scheme val="none"/>
      </font>
      <numFmt numFmtId="30" formatCode="@"/>
      <alignment horizontal="left" vertical="top" textRotation="0" wrapText="1" indent="0" justifyLastLine="0" shrinkToFit="0" readingOrder="0"/>
    </dxf>
    <dxf>
      <font>
        <strike val="0"/>
        <outline val="0"/>
        <shadow val="0"/>
        <u val="none"/>
        <vertAlign val="baseline"/>
        <sz val="10"/>
        <color theme="1"/>
        <name val="Tw Cen MT"/>
        <family val="2"/>
        <scheme val="none"/>
      </font>
      <numFmt numFmtId="30" formatCode="@"/>
      <alignment horizontal="left" vertical="top" textRotation="0" wrapText="1" indent="0" justifyLastLine="0" shrinkToFit="0" readingOrder="0"/>
    </dxf>
    <dxf>
      <font>
        <strike val="0"/>
        <outline val="0"/>
        <shadow val="0"/>
        <u val="none"/>
        <vertAlign val="baseline"/>
        <sz val="10"/>
        <color theme="1"/>
        <name val="Tw Cen MT"/>
        <family val="2"/>
        <scheme val="none"/>
      </font>
      <numFmt numFmtId="30" formatCode="@"/>
      <alignment horizontal="left" vertical="top" textRotation="0" wrapText="1" indent="0" justifyLastLine="0" shrinkToFit="0" readingOrder="0"/>
    </dxf>
    <dxf>
      <font>
        <b/>
        <strike val="0"/>
        <outline val="0"/>
        <shadow val="0"/>
        <u val="none"/>
        <vertAlign val="baseline"/>
        <sz val="10"/>
        <color theme="1"/>
        <name val="Tw Cen MT"/>
        <family val="2"/>
        <scheme val="none"/>
      </font>
      <numFmt numFmtId="30" formatCode="@"/>
      <alignment horizontal="center" vertical="top" textRotation="0" wrapText="1" indent="0" justifyLastLine="0" shrinkToFit="0" readingOrder="0"/>
      <border diagonalUp="0" diagonalDown="0">
        <left/>
        <right style="thin">
          <color indexed="64"/>
        </right>
        <top/>
        <bottom/>
        <vertical/>
        <horizontal/>
      </border>
    </dxf>
    <dxf>
      <font>
        <b/>
        <strike val="0"/>
        <outline val="0"/>
        <shadow val="0"/>
        <u val="none"/>
        <vertAlign val="baseline"/>
        <sz val="10"/>
        <color theme="1"/>
        <name val="Tw Cen MT"/>
        <family val="2"/>
        <scheme val="none"/>
      </font>
      <numFmt numFmtId="30" formatCode="@"/>
      <alignment horizontal="left" vertical="top" textRotation="0" wrapText="1" indent="0" justifyLastLine="0" shrinkToFit="0" readingOrder="0"/>
    </dxf>
    <dxf>
      <font>
        <b/>
        <strike val="0"/>
        <outline val="0"/>
        <shadow val="0"/>
        <u val="none"/>
        <vertAlign val="baseline"/>
        <sz val="10"/>
        <color theme="1"/>
        <name val="Tw Cen MT"/>
        <family val="2"/>
        <scheme val="none"/>
      </font>
      <numFmt numFmtId="30" formatCode="@"/>
      <alignment horizontal="center" vertical="top" textRotation="0" wrapText="1" indent="0" justifyLastLine="0" shrinkToFit="0" readingOrder="0"/>
    </dxf>
    <dxf>
      <font>
        <b/>
        <strike val="0"/>
        <outline val="0"/>
        <shadow val="0"/>
        <u val="none"/>
        <vertAlign val="baseline"/>
        <sz val="10"/>
        <color theme="1"/>
        <name val="Tw Cen MT"/>
        <family val="2"/>
        <scheme val="none"/>
      </font>
      <numFmt numFmtId="30" formatCode="@"/>
      <alignment horizontal="left" vertical="top" textRotation="0" wrapText="1" indent="0" justifyLastLine="0" shrinkToFit="0" readingOrder="0"/>
    </dxf>
    <dxf>
      <font>
        <strike val="0"/>
        <outline val="0"/>
        <shadow val="0"/>
        <u val="none"/>
        <vertAlign val="baseline"/>
        <sz val="10"/>
        <color theme="1"/>
        <name val="Tw Cen MT"/>
        <family val="2"/>
        <scheme val="none"/>
      </font>
      <alignment horizontal="left" vertical="top" textRotation="0" wrapText="1" indent="0" justifyLastLine="0" shrinkToFit="0" readingOrder="0"/>
    </dxf>
    <dxf>
      <font>
        <strike val="0"/>
        <outline val="0"/>
        <shadow val="0"/>
        <u val="none"/>
        <vertAlign val="baseline"/>
        <sz val="10"/>
        <color theme="1"/>
        <name val="Tw Cen MT"/>
        <family val="2"/>
        <scheme val="none"/>
      </font>
      <alignment horizontal="left" vertical="center" textRotation="0" wrapText="1" indent="0" justifyLastLine="0" shrinkToFit="0" readingOrder="0"/>
    </dxf>
    <dxf>
      <fill>
        <patternFill>
          <bgColor theme="9" tint="0.79998168889431442"/>
        </patternFill>
      </fill>
    </dxf>
    <dxf>
      <fill>
        <patternFill>
          <bgColor theme="5" tint="0.79998168889431442"/>
        </patternFill>
      </fill>
    </dxf>
    <dxf>
      <font>
        <b/>
        <i val="0"/>
      </font>
      <numFmt numFmtId="164" formatCode="&quot;Present&quot;"/>
    </dxf>
    <dxf>
      <font>
        <b/>
        <i val="0"/>
      </font>
      <numFmt numFmtId="164" formatCode="&quot;Present&quot;"/>
    </dxf>
    <dxf>
      <font>
        <b/>
        <i val="0"/>
      </font>
      <numFmt numFmtId="164" formatCode="&quot;Present&quot;"/>
    </dxf>
    <dxf>
      <font>
        <b/>
        <i val="0"/>
      </font>
      <numFmt numFmtId="164" formatCode="&quot;Present&quo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ecc85ccb002dd88c/Resumes/cv_zmm_app_ref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pps"/>
      <sheetName val="References"/>
      <sheetName val="cv_zmm_app_refs"/>
    </sheetNames>
    <sheetDataSet>
      <sheetData sheetId="0"/>
      <sheetData sheetId="1"/>
      <sheetData sheetId="2"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6C429B5-94AF-4DF8-8EEB-230783D5C112}" name="cv.table" displayName="cv.table" ref="A1:AM74" totalsRowShown="0" headerRowDxfId="57" dataDxfId="56">
  <autoFilter ref="A1:AM74" xr:uid="{51C5574A-10F4-4984-BAF7-4488D8AC8419}"/>
  <sortState xmlns:xlrd2="http://schemas.microsoft.com/office/spreadsheetml/2017/richdata2" ref="A2:AM74">
    <sortCondition descending="1" ref="E2:E74"/>
    <sortCondition ref="G2:G74" customList="Education,Employment,Volunteering,Project,Event,Accreditation,Certificate,Award"/>
    <sortCondition descending="1" ref="I2:I74"/>
  </sortState>
  <tableColumns count="39">
    <tableColumn id="7" xr3:uid="{EC86C6DE-554D-4F33-AEC2-DF6E1CA6068F}" name="Organization" dataDxfId="55"/>
    <tableColumn id="8" xr3:uid="{26CD9B61-38AB-4312-B98A-E2A336BF9AB7}" name="Org_Acr" dataDxfId="54"/>
    <tableColumn id="9" xr3:uid="{2BE7F400-F53C-40A9-BB7D-530918FE5571}" name="Title" dataDxfId="53"/>
    <tableColumn id="10" xr3:uid="{33E88F9D-A2A0-44DD-84D2-308042D95210}" name="Pos_Acr" dataDxfId="52"/>
    <tableColumn id="26" xr3:uid="{9B11C92F-E956-4444-BEFF-953F753416F5}" name="CV" dataDxfId="51"/>
    <tableColumn id="11" xr3:uid="{34502BA5-FB1E-4B40-8788-421DADDD3E97}" name="Branch" dataDxfId="50"/>
    <tableColumn id="1" xr3:uid="{70612BCC-1448-430F-9D24-28D063F5A2A3}" name="Category" dataDxfId="49"/>
    <tableColumn id="18" xr3:uid="{5E4EDA0C-2B9B-42CE-A32B-4403948C8E7B}" name="Type" dataDxfId="48"/>
    <tableColumn id="3" xr3:uid="{6738E286-0938-42F9-B68F-D49892936B3D}" name="Start" dataDxfId="47"/>
    <tableColumn id="4" xr3:uid="{F83278BD-725D-4108-95A1-F217E27DC898}" name="End" dataDxfId="46"/>
    <tableColumn id="2" xr3:uid="{802621DE-7866-4555-8E12-DD03949FA7E7}" name="Start_Month" dataDxfId="45">
      <calculatedColumnFormula>MONTH(cv.table[[#This Row],[Start]])</calculatedColumnFormula>
    </tableColumn>
    <tableColumn id="20" xr3:uid="{C6566D99-33F8-4C29-9F77-57CB96E0A79F}" name="Start_Year" dataDxfId="44">
      <calculatedColumnFormula>YEAR(cv.table[[#This Row],[Start]])</calculatedColumnFormula>
    </tableColumn>
    <tableColumn id="22" xr3:uid="{6BF152A0-7851-42D9-985D-3CC266F2660D}" name="End_Month" dataDxfId="43">
      <calculatedColumnFormula>MONTH(cv.table[[#This Row],[End]])</calculatedColumnFormula>
    </tableColumn>
    <tableColumn id="21" xr3:uid="{FEEC95E2-B833-448E-AC76-6DBAE4E45591}" name="End_Year" dataDxfId="42">
      <calculatedColumnFormula>YEAR(cv.table[[#This Row],[End]])</calculatedColumnFormula>
    </tableColumn>
    <tableColumn id="5" xr3:uid="{7BB222DF-5EE2-4BC9-9EF1-E1A53AFE31F4}" name="Time" dataDxfId="41">
      <calculatedColumnFormula>IF((P2="Days"),((J2-I2+1)),IF(P2="Months",((J2-I2)/30),((J2-I2)/365)))</calculatedColumnFormula>
    </tableColumn>
    <tableColumn id="6" xr3:uid="{436D180E-D520-4622-BF48-C117C2F3D72D}" name="Time_Unit" dataDxfId="40"/>
    <tableColumn id="14" xr3:uid="{0AC0D461-4004-4A64-B5A7-5BCBB135C7C9}" name="Loc_Small" dataDxfId="39"/>
    <tableColumn id="15" xr3:uid="{604F7BAB-42A3-455E-8C18-202B68AEBC37}" name="Loc_Large" dataDxfId="38"/>
    <tableColumn id="12" xr3:uid="{1CAEFFF7-88CF-4AB8-88EF-1DC65D78A14C}" name="Description" dataDxfId="37"/>
    <tableColumn id="19" xr3:uid="{B4A2DCCB-9505-42D1-97AE-1B44581F30F1}" name="Tasks" dataDxfId="36"/>
    <tableColumn id="16" xr3:uid="{9AA8F708-1C30-48AB-8EDD-8C5BF442D6ED}" name="Lessons" dataDxfId="35"/>
    <tableColumn id="17" xr3:uid="{CAB8C078-3C62-4846-9AC3-0B17AD693416}" name="Achievements" dataDxfId="34"/>
    <tableColumn id="13" xr3:uid="{982B9A83-407B-47DD-AE12-B9AF5B9B6C73}" name="Notes" dataDxfId="33"/>
    <tableColumn id="23" xr3:uid="{4C96C715-152C-4914-BB38-FEFF25E58297}" name="V1" dataDxfId="32"/>
    <tableColumn id="31" xr3:uid="{ABB7B8F1-D658-471C-B518-50B31EDEA024}" name="V1_Type" dataDxfId="31"/>
    <tableColumn id="25" xr3:uid="{AB48772A-9139-4A74-BF34-9532AF007D28}" name="V1_Desc" dataDxfId="30"/>
    <tableColumn id="27" xr3:uid="{AA368EEC-19E0-4A9A-90A5-B309B7AE3A50}" name="V2" dataDxfId="29"/>
    <tableColumn id="39" xr3:uid="{CDFAF1DD-71C7-4BE5-985F-753C0AC61716}" name="V2_Type" dataDxfId="28"/>
    <tableColumn id="28" xr3:uid="{65DF71FF-E9EE-4AAB-A467-1B0F813F20A6}" name="V2_Desc" dataDxfId="27"/>
    <tableColumn id="29" xr3:uid="{C2677FEE-8349-4A02-B596-66E45AD44952}" name="V3" dataDxfId="26"/>
    <tableColumn id="38" xr3:uid="{70C3692F-FB1A-483A-8240-B37C7497B7B9}" name="V3_Type" dataDxfId="25"/>
    <tableColumn id="30" xr3:uid="{1E758BB4-3C89-4653-80DA-C549531B5244}" name="V3_Desc" dataDxfId="24"/>
    <tableColumn id="32" xr3:uid="{FEE44D7E-69A0-4B71-AB66-1461C45267FF}" name="L1" dataDxfId="23"/>
    <tableColumn id="33" xr3:uid="{21C268AA-32E8-4627-82E0-7A62468157B5}" name="L1_Desc" dataDxfId="22"/>
    <tableColumn id="34" xr3:uid="{E85C2701-53A9-4B93-B733-9B7CD3138938}" name="L2" dataDxfId="21"/>
    <tableColumn id="35" xr3:uid="{8E33C990-20D6-41EA-81EB-AF8C09425D76}" name="L2_Desc" dataDxfId="20"/>
    <tableColumn id="36" xr3:uid="{FF798E68-0DB4-421A-AE12-25569247C412}" name="L3" dataDxfId="19"/>
    <tableColumn id="37" xr3:uid="{BF4D3938-CF08-433F-8B81-A515F3E1BBB7}" name="L3_Desc" dataDxfId="18"/>
    <tableColumn id="40" xr3:uid="{253CE8A7-249E-41AF-AF8F-0BF5333B36DA}" name="Org_Link" dataDxfId="17"/>
  </tableColumns>
  <tableStyleInfo name="TableStyleMedium1"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7A7031F1-2203-44EF-8965-9D3E7E6E20C7}" name="Lists" displayName="Lists" ref="A1:L10" totalsRowShown="0" headerRowDxfId="16" dataDxfId="14" headerRowBorderDxfId="15" tableBorderDxfId="13" totalsRowBorderDxfId="12">
  <autoFilter ref="A1:L10" xr:uid="{F02DA2C5-59F4-4989-BB36-1611149FB962}"/>
  <tableColumns count="12">
    <tableColumn id="1" xr3:uid="{308CFDE8-BE03-456B-84E3-E26E079B0F80}" name="Branch" dataDxfId="11"/>
    <tableColumn id="2" xr3:uid="{4D4C6EDC-3308-4CFE-89F0-A12C8F5152D6}" name="Category" dataDxfId="10"/>
    <tableColumn id="3" xr3:uid="{F8982A44-14CE-484F-B8CB-BB3EC9A5ED07}" name="Accreditation" dataDxfId="9"/>
    <tableColumn id="4" xr3:uid="{6D21A9C5-BEA7-476E-A983-243C0B9BEC34}" name="Award" dataDxfId="8"/>
    <tableColumn id="5" xr3:uid="{C1A44E26-D96B-4ADC-A0DE-C7DE9818C883}" name="Certificate" dataDxfId="7"/>
    <tableColumn id="6" xr3:uid="{5878EC92-DA44-448C-8DFE-354AB46F1B50}" name="Event" dataDxfId="6"/>
    <tableColumn id="7" xr3:uid="{B8C94F22-10CD-4485-A36C-EF94EFB8544F}" name="Education" dataDxfId="5"/>
    <tableColumn id="8" xr3:uid="{36320B06-26D8-4E21-A082-28EFC253ECC4}" name="Employment" dataDxfId="4"/>
    <tableColumn id="9" xr3:uid="{EF5D7AD2-86C4-4842-A36A-B12726CEFC56}" name="Membership" dataDxfId="3"/>
    <tableColumn id="10" xr3:uid="{F05A780B-4496-4C27-9705-F129B2480E2D}" name="Project" dataDxfId="2"/>
    <tableColumn id="11" xr3:uid="{8FF5F1B6-1539-487D-A296-90D274FBA601}" name="Volunteering" dataDxfId="1"/>
    <tableColumn id="13" xr3:uid="{932C090C-7AD8-4B1D-90AE-36BA3B8B76F8}" name="Application.Stage" dataDxfId="0"/>
  </tableColumns>
  <tableStyleInfo name="TableStyleMedium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F9D23E3-72EE-4E94-B438-551F9FCB85A2}" name="Table2" displayName="Table2" ref="A1:G15" totalsRowShown="0">
  <autoFilter ref="A1:G15" xr:uid="{6F9D23E3-72EE-4E94-B438-551F9FCB85A2}"/>
  <tableColumns count="7">
    <tableColumn id="1" xr3:uid="{7D3FBEDF-F4AE-4BFA-9862-04337C5C8FD6}" name="Category"/>
    <tableColumn id="6" xr3:uid="{215E3839-973F-441E-B58F-A6F3E8587526}" name="Category.Sub"/>
    <tableColumn id="2" xr3:uid="{519058E6-C23B-4C12-8EF6-63D35DFEAF22}" name="Skill"/>
    <tableColumn id="3" xr3:uid="{265F0315-9EFD-45B4-B25D-CA909BBB660F}" name="Start"/>
    <tableColumn id="4" xr3:uid="{675DE421-0BB7-428F-A98B-5396FB004E54}" name="End"/>
    <tableColumn id="5" xr3:uid="{3AE0551D-5882-4DB6-8237-CEFA40ED1E90}" name="Time"/>
    <tableColumn id="7" xr3:uid="{BBFA3A27-B16B-49F0-A8C1-CBCD11CE2431}" name="Time.Unit"/>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oe3c2016blog.wordpress.com/" TargetMode="External"/><Relationship Id="rId21" Type="http://schemas.openxmlformats.org/officeDocument/2006/relationships/hyperlink" Target="https://www.natureconservancy.ca/en/" TargetMode="External"/><Relationship Id="rId34" Type="http://schemas.openxmlformats.org/officeDocument/2006/relationships/hyperlink" Target="https://www.facebook.com/foodcentrepc/" TargetMode="External"/><Relationship Id="rId42" Type="http://schemas.openxmlformats.org/officeDocument/2006/relationships/hyperlink" Target="https://scihigh.ca/" TargetMode="External"/><Relationship Id="rId47" Type="http://schemas.openxmlformats.org/officeDocument/2006/relationships/hyperlink" Target="https://www.coursera.org/learn/mountains-101" TargetMode="External"/><Relationship Id="rId50" Type="http://schemas.openxmlformats.org/officeDocument/2006/relationships/hyperlink" Target="https://www.facebook.com/SouthWestInvasiveManagers/" TargetMode="External"/><Relationship Id="rId55" Type="http://schemas.openxmlformats.org/officeDocument/2006/relationships/hyperlink" Target="https://www.alberta.ca/class-5-drivers-licence.aspx" TargetMode="External"/><Relationship Id="rId63" Type="http://schemas.openxmlformats.org/officeDocument/2006/relationships/hyperlink" Target="https://krkosek.eeb.utoronto.ca/" TargetMode="External"/><Relationship Id="rId68" Type="http://schemas.openxmlformats.org/officeDocument/2006/relationships/table" Target="../tables/table1.xml"/><Relationship Id="rId7" Type="http://schemas.openxmlformats.org/officeDocument/2006/relationships/hyperlink" Target="https://www.utoronto.ca/" TargetMode="External"/><Relationship Id="rId2" Type="http://schemas.openxmlformats.org/officeDocument/2006/relationships/hyperlink" Target="https://www.facebook.com/AdaptABLEoutdoors/" TargetMode="External"/><Relationship Id="rId16" Type="http://schemas.openxmlformats.org/officeDocument/2006/relationships/hyperlink" Target="https://www.utoronto.ca/" TargetMode="External"/><Relationship Id="rId29" Type="http://schemas.openxmlformats.org/officeDocument/2006/relationships/hyperlink" Target="https://www.ic.gc.ca/eic/site/smt-gst.nsf/eng/sf01397.html" TargetMode="External"/><Relationship Id="rId11" Type="http://schemas.openxmlformats.org/officeDocument/2006/relationships/hyperlink" Target="https://heritagesask.ca/" TargetMode="External"/><Relationship Id="rId24" Type="http://schemas.openxmlformats.org/officeDocument/2006/relationships/hyperlink" Target="https://earthboundkids.ca/" TargetMode="External"/><Relationship Id="rId32" Type="http://schemas.openxmlformats.org/officeDocument/2006/relationships/hyperlink" Target="https://earthboundkids.ca/" TargetMode="External"/><Relationship Id="rId37" Type="http://schemas.openxmlformats.org/officeDocument/2006/relationships/hyperlink" Target="https://chapter.ser.org/westerncanada/" TargetMode="External"/><Relationship Id="rId40" Type="http://schemas.openxmlformats.org/officeDocument/2006/relationships/hyperlink" Target="http://ccwc.ab.ca/" TargetMode="External"/><Relationship Id="rId45" Type="http://schemas.openxmlformats.org/officeDocument/2006/relationships/hyperlink" Target="https://laurentian.ca/" TargetMode="External"/><Relationship Id="rId53" Type="http://schemas.openxmlformats.org/officeDocument/2006/relationships/hyperlink" Target="https://tucanada.org/class-2-backpack-electrofishing/" TargetMode="External"/><Relationship Id="rId58" Type="http://schemas.openxmlformats.org/officeDocument/2006/relationships/hyperlink" Target="https://chapter.ser.org/westerncanada/" TargetMode="External"/><Relationship Id="rId66" Type="http://schemas.openxmlformats.org/officeDocument/2006/relationships/hyperlink" Target="https://www.tcd.ie/Zoology/people/luijckxp" TargetMode="External"/><Relationship Id="rId5" Type="http://schemas.openxmlformats.org/officeDocument/2006/relationships/hyperlink" Target="https://www.redcross.ca/training-and-certification" TargetMode="External"/><Relationship Id="rId61" Type="http://schemas.openxmlformats.org/officeDocument/2006/relationships/hyperlink" Target="https://www.utoronto.ca/" TargetMode="External"/><Relationship Id="rId19" Type="http://schemas.openxmlformats.org/officeDocument/2006/relationships/hyperlink" Target="https://www.utoronto.ca/" TargetMode="External"/><Relationship Id="rId14" Type="http://schemas.openxmlformats.org/officeDocument/2006/relationships/hyperlink" Target="https://www.utoronto.ca/" TargetMode="External"/><Relationship Id="rId22" Type="http://schemas.openxmlformats.org/officeDocument/2006/relationships/hyperlink" Target="https://www.natureconservancy.ca/en/" TargetMode="External"/><Relationship Id="rId27" Type="http://schemas.openxmlformats.org/officeDocument/2006/relationships/hyperlink" Target="https://www.ser.org/general/custom.asp?page=Certification" TargetMode="External"/><Relationship Id="rId30" Type="http://schemas.openxmlformats.org/officeDocument/2006/relationships/hyperlink" Target="https://eeb.utoronto.ca/education/undergraduate/scholarships-and-awards/ksr-usra/" TargetMode="External"/><Relationship Id="rId35" Type="http://schemas.openxmlformats.org/officeDocument/2006/relationships/hyperlink" Target="https://www.wildr.ca/" TargetMode="External"/><Relationship Id="rId43" Type="http://schemas.openxmlformats.org/officeDocument/2006/relationships/hyperlink" Target="https://campus.wwf.ca/event/designing-change-for-a-living-planet/" TargetMode="External"/><Relationship Id="rId48" Type="http://schemas.openxmlformats.org/officeDocument/2006/relationships/hyperlink" Target="https://musicgrantscanada.thinkific.com/courses/grant-writing-101" TargetMode="External"/><Relationship Id="rId56" Type="http://schemas.openxmlformats.org/officeDocument/2006/relationships/hyperlink" Target="https://bluebirdtrails.org/" TargetMode="External"/><Relationship Id="rId64" Type="http://schemas.openxmlformats.org/officeDocument/2006/relationships/hyperlink" Target="http://gilbert.eeb.utoronto.ca/" TargetMode="External"/><Relationship Id="rId8" Type="http://schemas.openxmlformats.org/officeDocument/2006/relationships/hyperlink" Target="https://www.niagaracollege.ca/" TargetMode="External"/><Relationship Id="rId51" Type="http://schemas.openxmlformats.org/officeDocument/2006/relationships/hyperlink" Target="https://www.ontario.ca/page/training-working-heights" TargetMode="External"/><Relationship Id="rId3" Type="http://schemas.openxmlformats.org/officeDocument/2006/relationships/hyperlink" Target="https://www.alberta.ca/culture-and-status-of-women.aspx" TargetMode="External"/><Relationship Id="rId12" Type="http://schemas.openxmlformats.org/officeDocument/2006/relationships/hyperlink" Target="https://www.utoronto.ca/" TargetMode="External"/><Relationship Id="rId17" Type="http://schemas.openxmlformats.org/officeDocument/2006/relationships/hyperlink" Target="https://www.utoronto.ca/" TargetMode="External"/><Relationship Id="rId25" Type="http://schemas.openxmlformats.org/officeDocument/2006/relationships/hyperlink" Target="https://www.ontario.ca/page/ministry-environment-conservation-parks" TargetMode="External"/><Relationship Id="rId33" Type="http://schemas.openxmlformats.org/officeDocument/2006/relationships/hyperlink" Target="https://www.niagaracollege.ca/" TargetMode="External"/><Relationship Id="rId38" Type="http://schemas.openxmlformats.org/officeDocument/2006/relationships/hyperlink" Target="https://greatdividetrail.com/" TargetMode="External"/><Relationship Id="rId46" Type="http://schemas.openxmlformats.org/officeDocument/2006/relationships/hyperlink" Target="https://yd.com/" TargetMode="External"/><Relationship Id="rId59" Type="http://schemas.openxmlformats.org/officeDocument/2006/relationships/hyperlink" Target="https://www.natureconservancy.ca/en/" TargetMode="External"/><Relationship Id="rId67" Type="http://schemas.openxmlformats.org/officeDocument/2006/relationships/printerSettings" Target="../printerSettings/printerSettings1.bin"/><Relationship Id="rId20" Type="http://schemas.openxmlformats.org/officeDocument/2006/relationships/hyperlink" Target="https://www.utoronto.ca/" TargetMode="External"/><Relationship Id="rId41" Type="http://schemas.openxmlformats.org/officeDocument/2006/relationships/hyperlink" Target="https://www.conservationhalton.ca/" TargetMode="External"/><Relationship Id="rId54" Type="http://schemas.openxmlformats.org/officeDocument/2006/relationships/hyperlink" Target="https://www.ontario.ca/page/workplace-hazardous-materials-information-system-whmis" TargetMode="External"/><Relationship Id="rId62" Type="http://schemas.openxmlformats.org/officeDocument/2006/relationships/hyperlink" Target="https://www.swimdrinkfish.ca/" TargetMode="External"/><Relationship Id="rId1" Type="http://schemas.openxmlformats.org/officeDocument/2006/relationships/hyperlink" Target="https://www.umanitoba.ca/" TargetMode="External"/><Relationship Id="rId6" Type="http://schemas.openxmlformats.org/officeDocument/2006/relationships/hyperlink" Target="https://www.canadianriversinstitute.com/" TargetMode="External"/><Relationship Id="rId15" Type="http://schemas.openxmlformats.org/officeDocument/2006/relationships/hyperlink" Target="https://www.utoronto.ca/" TargetMode="External"/><Relationship Id="rId23" Type="http://schemas.openxmlformats.org/officeDocument/2006/relationships/hyperlink" Target="https://earthboundtrees.ca/" TargetMode="External"/><Relationship Id="rId28" Type="http://schemas.openxmlformats.org/officeDocument/2006/relationships/hyperlink" Target="https://www.boaterexam.com/canada/?msclkid=c38695208a721a0b7cbcf41f3cea9982" TargetMode="External"/><Relationship Id="rId36" Type="http://schemas.openxmlformats.org/officeDocument/2006/relationships/hyperlink" Target="https://livinglakescanada.ca/" TargetMode="External"/><Relationship Id="rId49" Type="http://schemas.openxmlformats.org/officeDocument/2006/relationships/hyperlink" Target="http://www.crowsnestconservation.ca/" TargetMode="External"/><Relationship Id="rId57" Type="http://schemas.openxmlformats.org/officeDocument/2006/relationships/hyperlink" Target="http://www.wwfc.ca/" TargetMode="External"/><Relationship Id="rId10" Type="http://schemas.openxmlformats.org/officeDocument/2006/relationships/hyperlink" Target="https://www.utoronto.ca/" TargetMode="External"/><Relationship Id="rId31" Type="http://schemas.openxmlformats.org/officeDocument/2006/relationships/hyperlink" Target="https://www.nserc-crsng.gc.ca/Students-Etudiants/UG-PC/USRA-BRPC_eng.asp" TargetMode="External"/><Relationship Id="rId44" Type="http://schemas.openxmlformats.org/officeDocument/2006/relationships/hyperlink" Target="https://laurentian.ca/" TargetMode="External"/><Relationship Id="rId52" Type="http://schemas.openxmlformats.org/officeDocument/2006/relationships/hyperlink" Target="https://www.ontario.ca/page/get-g-drivers-licence-new-drivers" TargetMode="External"/><Relationship Id="rId60" Type="http://schemas.openxmlformats.org/officeDocument/2006/relationships/hyperlink" Target="https://chapter.ser.org/westerncanada/" TargetMode="External"/><Relationship Id="rId65" Type="http://schemas.openxmlformats.org/officeDocument/2006/relationships/hyperlink" Target="https://www.utoronto.ca/" TargetMode="External"/><Relationship Id="rId4" Type="http://schemas.openxmlformats.org/officeDocument/2006/relationships/hyperlink" Target="https://www.aspb.ab.ca/" TargetMode="External"/><Relationship Id="rId9" Type="http://schemas.openxmlformats.org/officeDocument/2006/relationships/hyperlink" Target="https://www.niagaracollege.ca/" TargetMode="External"/><Relationship Id="rId13" Type="http://schemas.openxmlformats.org/officeDocument/2006/relationships/hyperlink" Target="https://www.utoronto.ca/" TargetMode="External"/><Relationship Id="rId18" Type="http://schemas.openxmlformats.org/officeDocument/2006/relationships/hyperlink" Target="https://www.utoronto.ca/" TargetMode="External"/><Relationship Id="rId39" Type="http://schemas.openxmlformats.org/officeDocument/2006/relationships/hyperlink" Target="https://www.ser.org/" TargetMode="Externa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61E3D5-6E55-490E-8BC2-FDE92C6153D9}">
  <dimension ref="A1:AS74"/>
  <sheetViews>
    <sheetView showGridLines="0" tabSelected="1" topLeftCell="A22" zoomScale="70" zoomScaleNormal="70" workbookViewId="0">
      <pane xSplit="3" topLeftCell="S1" activePane="topRight" state="frozen"/>
      <selection pane="topRight" activeCell="C25" sqref="C25"/>
    </sheetView>
  </sheetViews>
  <sheetFormatPr defaultColWidth="0" defaultRowHeight="14.4" x14ac:dyDescent="0.3"/>
  <cols>
    <col min="1" max="1" width="22.33203125" style="5" customWidth="1"/>
    <col min="2" max="2" width="12.44140625" style="5" bestFit="1" customWidth="1"/>
    <col min="3" max="3" width="27.109375" customWidth="1"/>
    <col min="4" max="4" width="13.109375" bestFit="1" customWidth="1"/>
    <col min="5" max="5" width="7" style="2" bestFit="1" customWidth="1"/>
    <col min="6" max="6" width="12.33203125" style="2" bestFit="1" customWidth="1"/>
    <col min="7" max="7" width="10.88671875" style="2" bestFit="1" customWidth="1"/>
    <col min="8" max="8" width="16" style="2" bestFit="1" customWidth="1"/>
    <col min="9" max="9" width="7.109375" bestFit="1" customWidth="1"/>
    <col min="10" max="10" width="7.109375" style="5" bestFit="1" customWidth="1"/>
    <col min="11" max="11" width="12.88671875" style="4" hidden="1" customWidth="1"/>
    <col min="12" max="12" width="11.33203125" style="3" hidden="1" customWidth="1"/>
    <col min="13" max="13" width="12.33203125" style="6" hidden="1" customWidth="1"/>
    <col min="14" max="14" width="11" style="1" hidden="1" customWidth="1"/>
    <col min="15" max="15" width="4.88671875" style="1" bestFit="1" customWidth="1"/>
    <col min="16" max="16" width="11.5546875" style="1" bestFit="1" customWidth="1"/>
    <col min="17" max="18" width="11.33203125" style="1" bestFit="1" customWidth="1"/>
    <col min="19" max="19" width="37.88671875" style="7" customWidth="1"/>
    <col min="20" max="20" width="37.88671875" style="1" customWidth="1"/>
    <col min="21" max="21" width="37.88671875" style="29" customWidth="1"/>
    <col min="22" max="23" width="37.88671875" style="7" customWidth="1"/>
    <col min="24" max="24" width="19.33203125" style="7" bestFit="1" customWidth="1"/>
    <col min="25" max="25" width="10.5546875" style="7" bestFit="1" customWidth="1"/>
    <col min="26" max="26" width="37.109375" style="2" bestFit="1" customWidth="1"/>
    <col min="27" max="27" width="15.6640625" style="2" bestFit="1" customWidth="1"/>
    <col min="28" max="28" width="10.5546875" style="2" bestFit="1" customWidth="1"/>
    <col min="29" max="29" width="22.109375" style="2" customWidth="1"/>
    <col min="30" max="30" width="13.88671875" style="2" bestFit="1" customWidth="1"/>
    <col min="31" max="31" width="10.5546875" bestFit="1" customWidth="1"/>
    <col min="32" max="32" width="10.44140625" style="2" bestFit="1" customWidth="1"/>
    <col min="33" max="35" width="18.5546875" style="2" customWidth="1"/>
    <col min="36" max="37" width="18.5546875" customWidth="1"/>
    <col min="38" max="38" width="18.5546875" style="2" customWidth="1"/>
    <col min="39" max="39" width="26.6640625" customWidth="1"/>
    <col min="40" max="40" width="25" style="2" hidden="1" customWidth="1"/>
    <col min="41" max="41" width="8.6640625" style="2" hidden="1" customWidth="1"/>
    <col min="42" max="42" width="27.88671875" style="2" hidden="1" customWidth="1"/>
    <col min="43" max="43" width="21.44140625" style="2" hidden="1" customWidth="1"/>
    <col min="44" max="44" width="8.33203125" style="2" hidden="1" customWidth="1"/>
    <col min="45" max="45" width="26.109375" style="2" hidden="1" customWidth="1"/>
    <col min="46" max="16384" width="8.6640625" style="2" hidden="1"/>
  </cols>
  <sheetData>
    <row r="1" spans="1:39" ht="17.7" customHeight="1" x14ac:dyDescent="0.3">
      <c r="A1" s="9" t="s">
        <v>3</v>
      </c>
      <c r="B1" s="10" t="s">
        <v>24</v>
      </c>
      <c r="C1" s="9" t="s">
        <v>82</v>
      </c>
      <c r="D1" s="10" t="s">
        <v>25</v>
      </c>
      <c r="E1" s="8" t="s">
        <v>258</v>
      </c>
      <c r="F1" s="8" t="s">
        <v>153</v>
      </c>
      <c r="G1" s="8" t="s">
        <v>0</v>
      </c>
      <c r="H1" s="8" t="s">
        <v>97</v>
      </c>
      <c r="I1" s="11" t="s">
        <v>1</v>
      </c>
      <c r="J1" s="11" t="s">
        <v>2</v>
      </c>
      <c r="K1" s="11" t="s">
        <v>251</v>
      </c>
      <c r="L1" s="11" t="s">
        <v>252</v>
      </c>
      <c r="M1" s="11" t="s">
        <v>253</v>
      </c>
      <c r="N1" s="11" t="s">
        <v>254</v>
      </c>
      <c r="O1" s="12" t="s">
        <v>159</v>
      </c>
      <c r="P1" s="13" t="s">
        <v>160</v>
      </c>
      <c r="Q1" s="8" t="s">
        <v>53</v>
      </c>
      <c r="R1" s="8" t="s">
        <v>52</v>
      </c>
      <c r="S1" s="8" t="s">
        <v>4</v>
      </c>
      <c r="T1" s="8" t="s">
        <v>164</v>
      </c>
      <c r="U1" s="8" t="s">
        <v>162</v>
      </c>
      <c r="V1" s="8" t="s">
        <v>163</v>
      </c>
      <c r="W1" s="8" t="s">
        <v>10</v>
      </c>
      <c r="X1" s="8" t="s">
        <v>336</v>
      </c>
      <c r="Y1" s="8" t="s">
        <v>343</v>
      </c>
      <c r="Z1" s="8" t="s">
        <v>337</v>
      </c>
      <c r="AA1" s="8" t="s">
        <v>338</v>
      </c>
      <c r="AB1" s="8" t="s">
        <v>419</v>
      </c>
      <c r="AC1" s="8" t="s">
        <v>339</v>
      </c>
      <c r="AD1" s="8" t="s">
        <v>340</v>
      </c>
      <c r="AE1" s="8" t="s">
        <v>418</v>
      </c>
      <c r="AF1" s="8" t="s">
        <v>341</v>
      </c>
      <c r="AG1" s="8" t="s">
        <v>346</v>
      </c>
      <c r="AH1" s="8" t="s">
        <v>347</v>
      </c>
      <c r="AI1" s="8" t="s">
        <v>348</v>
      </c>
      <c r="AJ1" s="8" t="s">
        <v>349</v>
      </c>
      <c r="AK1" s="8" t="s">
        <v>350</v>
      </c>
      <c r="AL1" s="8" t="s">
        <v>351</v>
      </c>
      <c r="AM1" s="9" t="s">
        <v>333</v>
      </c>
    </row>
    <row r="2" spans="1:39" ht="66" x14ac:dyDescent="0.3">
      <c r="A2" s="24" t="s">
        <v>239</v>
      </c>
      <c r="B2" s="25" t="s">
        <v>240</v>
      </c>
      <c r="C2" s="24" t="s">
        <v>241</v>
      </c>
      <c r="D2" s="33" t="s">
        <v>242</v>
      </c>
      <c r="E2" s="23" t="s">
        <v>259</v>
      </c>
      <c r="F2" s="23" t="s">
        <v>152</v>
      </c>
      <c r="G2" s="23" t="s">
        <v>5</v>
      </c>
      <c r="H2" s="32" t="s">
        <v>202</v>
      </c>
      <c r="I2" s="30">
        <v>44075</v>
      </c>
      <c r="J2" s="30">
        <v>44681</v>
      </c>
      <c r="K2" s="31">
        <f>MONTH(cv.table[[#This Row],[Start]])</f>
        <v>9</v>
      </c>
      <c r="L2" s="31">
        <f>YEAR(cv.table[[#This Row],[Start]])</f>
        <v>2020</v>
      </c>
      <c r="M2" s="31">
        <f>MONTH(cv.table[[#This Row],[End]])</f>
        <v>4</v>
      </c>
      <c r="N2" s="31">
        <f>YEAR(cv.table[[#This Row],[End]])</f>
        <v>2022</v>
      </c>
      <c r="O2" s="26">
        <f t="shared" ref="O2:O33" si="0">IF((P2="Days"),((J2-I2+1)),IF(P2="Months",((J2-I2)/30),((J2-I2)/365)))</f>
        <v>1.6602739726027398</v>
      </c>
      <c r="P2" s="23" t="s">
        <v>31</v>
      </c>
      <c r="Q2" s="23" t="s">
        <v>243</v>
      </c>
      <c r="R2" s="23" t="s">
        <v>244</v>
      </c>
      <c r="S2" s="23" t="s">
        <v>477</v>
      </c>
      <c r="T2" s="23" t="s">
        <v>479</v>
      </c>
      <c r="U2" s="23" t="s">
        <v>480</v>
      </c>
      <c r="V2" s="32" t="s">
        <v>280</v>
      </c>
      <c r="W2" s="32"/>
      <c r="X2" s="23" t="s">
        <v>481</v>
      </c>
      <c r="Y2" s="23" t="s">
        <v>345</v>
      </c>
      <c r="Z2" s="32"/>
      <c r="AA2" s="23"/>
      <c r="AB2" s="23"/>
      <c r="AC2" s="32"/>
      <c r="AD2" s="23"/>
      <c r="AE2" s="23"/>
      <c r="AF2" s="32"/>
      <c r="AG2" s="23"/>
      <c r="AH2" s="32"/>
      <c r="AI2" s="23"/>
      <c r="AJ2" s="32"/>
      <c r="AK2" s="23"/>
      <c r="AL2" s="32"/>
      <c r="AM2" s="34" t="s">
        <v>403</v>
      </c>
    </row>
    <row r="3" spans="1:39" ht="118.8" x14ac:dyDescent="0.3">
      <c r="A3" s="24" t="s">
        <v>6</v>
      </c>
      <c r="B3" s="25" t="s">
        <v>16</v>
      </c>
      <c r="C3" s="24" t="s">
        <v>475</v>
      </c>
      <c r="D3" s="33" t="s">
        <v>19</v>
      </c>
      <c r="E3" s="23" t="s">
        <v>259</v>
      </c>
      <c r="F3" s="23" t="s">
        <v>46</v>
      </c>
      <c r="G3" s="23" t="s">
        <v>5</v>
      </c>
      <c r="H3" s="32" t="s">
        <v>203</v>
      </c>
      <c r="I3" s="30">
        <v>43344</v>
      </c>
      <c r="J3" s="30">
        <v>43586</v>
      </c>
      <c r="K3" s="31">
        <f>MONTH(cv.table[[#This Row],[Start]])</f>
        <v>9</v>
      </c>
      <c r="L3" s="31">
        <f>YEAR(cv.table[[#This Row],[Start]])</f>
        <v>2018</v>
      </c>
      <c r="M3" s="31">
        <f>MONTH(cv.table[[#This Row],[End]])</f>
        <v>5</v>
      </c>
      <c r="N3" s="31">
        <f>YEAR(cv.table[[#This Row],[End]])</f>
        <v>2019</v>
      </c>
      <c r="O3" s="26">
        <f t="shared" si="0"/>
        <v>8.0666666666666664</v>
      </c>
      <c r="P3" s="23" t="s">
        <v>30</v>
      </c>
      <c r="Q3" s="23" t="s">
        <v>54</v>
      </c>
      <c r="R3" s="23" t="s">
        <v>55</v>
      </c>
      <c r="S3" s="23" t="s">
        <v>275</v>
      </c>
      <c r="T3" s="23" t="s">
        <v>482</v>
      </c>
      <c r="U3" s="23" t="s">
        <v>483</v>
      </c>
      <c r="V3" s="32" t="s">
        <v>484</v>
      </c>
      <c r="W3" s="32"/>
      <c r="X3" s="23"/>
      <c r="Y3" s="23"/>
      <c r="Z3" s="32"/>
      <c r="AA3" s="23"/>
      <c r="AB3" s="23"/>
      <c r="AC3" s="32"/>
      <c r="AD3" s="23"/>
      <c r="AE3" s="23"/>
      <c r="AF3" s="32"/>
      <c r="AG3" s="23"/>
      <c r="AH3" s="32"/>
      <c r="AI3" s="23"/>
      <c r="AJ3" s="32"/>
      <c r="AK3" s="23"/>
      <c r="AL3" s="32"/>
      <c r="AM3" s="34" t="s">
        <v>359</v>
      </c>
    </row>
    <row r="4" spans="1:39" ht="52.8" x14ac:dyDescent="0.3">
      <c r="A4" s="24" t="s">
        <v>7</v>
      </c>
      <c r="B4" s="25" t="s">
        <v>20</v>
      </c>
      <c r="C4" s="24" t="s">
        <v>8</v>
      </c>
      <c r="D4" s="33" t="s">
        <v>23</v>
      </c>
      <c r="E4" s="23" t="s">
        <v>259</v>
      </c>
      <c r="F4" s="23" t="s">
        <v>152</v>
      </c>
      <c r="G4" s="23" t="s">
        <v>5</v>
      </c>
      <c r="H4" s="32" t="s">
        <v>202</v>
      </c>
      <c r="I4" s="30">
        <v>41518</v>
      </c>
      <c r="J4" s="30">
        <v>42826</v>
      </c>
      <c r="K4" s="31">
        <f>MONTH(cv.table[[#This Row],[Start]])</f>
        <v>9</v>
      </c>
      <c r="L4" s="31">
        <f>YEAR(cv.table[[#This Row],[Start]])</f>
        <v>2013</v>
      </c>
      <c r="M4" s="31">
        <f>MONTH(cv.table[[#This Row],[End]])</f>
        <v>4</v>
      </c>
      <c r="N4" s="31">
        <f>YEAR(cv.table[[#This Row],[End]])</f>
        <v>2017</v>
      </c>
      <c r="O4" s="26">
        <f t="shared" si="0"/>
        <v>3.5835616438356164</v>
      </c>
      <c r="P4" s="23" t="s">
        <v>31</v>
      </c>
      <c r="Q4" s="23" t="s">
        <v>56</v>
      </c>
      <c r="R4" s="23" t="s">
        <v>55</v>
      </c>
      <c r="S4" s="23" t="s">
        <v>277</v>
      </c>
      <c r="T4" s="23" t="s">
        <v>276</v>
      </c>
      <c r="U4" s="23" t="s">
        <v>279</v>
      </c>
      <c r="V4" s="32" t="s">
        <v>278</v>
      </c>
      <c r="W4" s="32"/>
      <c r="X4" s="23"/>
      <c r="Y4" s="23"/>
      <c r="Z4" s="32"/>
      <c r="AA4" s="23"/>
      <c r="AB4" s="23"/>
      <c r="AC4" s="32"/>
      <c r="AD4" s="23"/>
      <c r="AE4" s="23"/>
      <c r="AF4" s="32"/>
      <c r="AG4" s="23"/>
      <c r="AH4" s="32"/>
      <c r="AI4" s="23"/>
      <c r="AJ4" s="32"/>
      <c r="AK4" s="23"/>
      <c r="AL4" s="32"/>
      <c r="AM4" s="34" t="s">
        <v>358</v>
      </c>
    </row>
    <row r="5" spans="1:39" ht="92.4" x14ac:dyDescent="0.3">
      <c r="A5" s="24" t="s">
        <v>47</v>
      </c>
      <c r="B5" s="25" t="s">
        <v>48</v>
      </c>
      <c r="C5" s="24" t="s">
        <v>193</v>
      </c>
      <c r="D5" s="33"/>
      <c r="E5" s="23" t="s">
        <v>259</v>
      </c>
      <c r="F5" s="23" t="s">
        <v>152</v>
      </c>
      <c r="G5" s="23" t="s">
        <v>33</v>
      </c>
      <c r="H5" s="32" t="s">
        <v>99</v>
      </c>
      <c r="I5" s="30">
        <v>43586</v>
      </c>
      <c r="J5" s="30">
        <v>44044</v>
      </c>
      <c r="K5" s="31">
        <f>MONTH(cv.table[[#This Row],[Start]])</f>
        <v>5</v>
      </c>
      <c r="L5" s="31">
        <f>YEAR(cv.table[[#This Row],[Start]])</f>
        <v>2019</v>
      </c>
      <c r="M5" s="31">
        <f>MONTH(cv.table[[#This Row],[End]])</f>
        <v>8</v>
      </c>
      <c r="N5" s="31">
        <f>YEAR(cv.table[[#This Row],[End]])</f>
        <v>2020</v>
      </c>
      <c r="O5" s="26">
        <f t="shared" si="0"/>
        <v>15.266666666666667</v>
      </c>
      <c r="P5" s="23" t="s">
        <v>30</v>
      </c>
      <c r="Q5" s="23" t="s">
        <v>57</v>
      </c>
      <c r="R5" s="23" t="s">
        <v>51</v>
      </c>
      <c r="S5" s="23" t="s">
        <v>170</v>
      </c>
      <c r="T5" s="23" t="s">
        <v>169</v>
      </c>
      <c r="U5" s="23" t="s">
        <v>402</v>
      </c>
      <c r="V5" s="32" t="s">
        <v>165</v>
      </c>
      <c r="W5" s="32" t="s">
        <v>401</v>
      </c>
      <c r="X5" s="23"/>
      <c r="Y5" s="23"/>
      <c r="Z5" s="32"/>
      <c r="AA5" s="23"/>
      <c r="AB5" s="23"/>
      <c r="AC5" s="32"/>
      <c r="AD5" s="23"/>
      <c r="AE5" s="23"/>
      <c r="AF5" s="32"/>
      <c r="AG5" s="23"/>
      <c r="AH5" s="32"/>
      <c r="AI5" s="23"/>
      <c r="AJ5" s="32"/>
      <c r="AK5" s="23"/>
      <c r="AL5" s="32"/>
      <c r="AM5" s="34" t="s">
        <v>361</v>
      </c>
    </row>
    <row r="6" spans="1:39" ht="79.2" x14ac:dyDescent="0.3">
      <c r="A6" s="24" t="s">
        <v>65</v>
      </c>
      <c r="B6" s="25"/>
      <c r="C6" s="24" t="s">
        <v>62</v>
      </c>
      <c r="D6" s="33"/>
      <c r="E6" s="23" t="s">
        <v>259</v>
      </c>
      <c r="F6" s="23" t="s">
        <v>100</v>
      </c>
      <c r="G6" s="23" t="s">
        <v>33</v>
      </c>
      <c r="H6" s="32" t="s">
        <v>99</v>
      </c>
      <c r="I6" s="30">
        <v>43282</v>
      </c>
      <c r="J6" s="30">
        <v>43344</v>
      </c>
      <c r="K6" s="31">
        <f>MONTH(cv.table[[#This Row],[Start]])</f>
        <v>7</v>
      </c>
      <c r="L6" s="31">
        <f>YEAR(cv.table[[#This Row],[Start]])</f>
        <v>2018</v>
      </c>
      <c r="M6" s="31">
        <f>MONTH(cv.table[[#This Row],[End]])</f>
        <v>9</v>
      </c>
      <c r="N6" s="31">
        <f>YEAR(cv.table[[#This Row],[End]])</f>
        <v>2018</v>
      </c>
      <c r="O6" s="26">
        <f t="shared" si="0"/>
        <v>2.0666666666666669</v>
      </c>
      <c r="P6" s="23" t="s">
        <v>30</v>
      </c>
      <c r="Q6" s="23" t="s">
        <v>63</v>
      </c>
      <c r="R6" s="23" t="s">
        <v>55</v>
      </c>
      <c r="S6" s="23" t="s">
        <v>196</v>
      </c>
      <c r="T6" s="23" t="s">
        <v>195</v>
      </c>
      <c r="U6" s="23" t="s">
        <v>455</v>
      </c>
      <c r="V6" s="32" t="s">
        <v>315</v>
      </c>
      <c r="W6" s="32"/>
      <c r="X6" s="23"/>
      <c r="Y6" s="23"/>
      <c r="Z6" s="32"/>
      <c r="AA6" s="23"/>
      <c r="AB6" s="23"/>
      <c r="AC6" s="32"/>
      <c r="AD6" s="23"/>
      <c r="AE6" s="23"/>
      <c r="AF6" s="32"/>
      <c r="AG6" s="23"/>
      <c r="AH6" s="32"/>
      <c r="AI6" s="23"/>
      <c r="AJ6" s="32"/>
      <c r="AK6" s="23"/>
      <c r="AL6" s="32"/>
      <c r="AM6" s="34" t="s">
        <v>365</v>
      </c>
    </row>
    <row r="7" spans="1:39" ht="118.8" x14ac:dyDescent="0.3">
      <c r="A7" s="24" t="s">
        <v>49</v>
      </c>
      <c r="B7" s="25"/>
      <c r="C7" s="24" t="s">
        <v>64</v>
      </c>
      <c r="D7" s="33"/>
      <c r="E7" s="23" t="s">
        <v>259</v>
      </c>
      <c r="F7" s="23" t="s">
        <v>46</v>
      </c>
      <c r="G7" s="23" t="s">
        <v>33</v>
      </c>
      <c r="H7" s="32" t="s">
        <v>99</v>
      </c>
      <c r="I7" s="30">
        <v>43221</v>
      </c>
      <c r="J7" s="30">
        <v>43282</v>
      </c>
      <c r="K7" s="31">
        <f>MONTH(cv.table[[#This Row],[Start]])</f>
        <v>5</v>
      </c>
      <c r="L7" s="31">
        <f>YEAR(cv.table[[#This Row],[Start]])</f>
        <v>2018</v>
      </c>
      <c r="M7" s="31">
        <f>MONTH(cv.table[[#This Row],[End]])</f>
        <v>7</v>
      </c>
      <c r="N7" s="31">
        <f>YEAR(cv.table[[#This Row],[End]])</f>
        <v>2018</v>
      </c>
      <c r="O7" s="26">
        <f t="shared" si="0"/>
        <v>2.0333333333333332</v>
      </c>
      <c r="P7" s="23" t="s">
        <v>30</v>
      </c>
      <c r="Q7" s="23" t="s">
        <v>63</v>
      </c>
      <c r="R7" s="23" t="s">
        <v>55</v>
      </c>
      <c r="S7" s="23" t="s">
        <v>292</v>
      </c>
      <c r="T7" s="23" t="s">
        <v>487</v>
      </c>
      <c r="U7" s="23" t="s">
        <v>486</v>
      </c>
      <c r="V7" s="32" t="s">
        <v>485</v>
      </c>
      <c r="W7" s="32"/>
      <c r="X7" s="23"/>
      <c r="Y7" s="23"/>
      <c r="Z7" s="32"/>
      <c r="AA7" s="23"/>
      <c r="AB7" s="23"/>
      <c r="AC7" s="32"/>
      <c r="AD7" s="23"/>
      <c r="AE7" s="23"/>
      <c r="AF7" s="32"/>
      <c r="AG7" s="23"/>
      <c r="AH7" s="32"/>
      <c r="AI7" s="23"/>
      <c r="AJ7" s="32"/>
      <c r="AK7" s="23"/>
      <c r="AL7" s="32"/>
      <c r="AM7" s="34" t="s">
        <v>364</v>
      </c>
    </row>
    <row r="8" spans="1:39" ht="52.8" x14ac:dyDescent="0.3">
      <c r="A8" s="24" t="s">
        <v>66</v>
      </c>
      <c r="B8" s="25"/>
      <c r="C8" s="24" t="s">
        <v>67</v>
      </c>
      <c r="D8" s="33"/>
      <c r="E8" s="23" t="s">
        <v>259</v>
      </c>
      <c r="F8" s="23" t="s">
        <v>100</v>
      </c>
      <c r="G8" s="23" t="s">
        <v>33</v>
      </c>
      <c r="H8" s="32" t="s">
        <v>98</v>
      </c>
      <c r="I8" s="30">
        <v>42979</v>
      </c>
      <c r="J8" s="30">
        <v>43221</v>
      </c>
      <c r="K8" s="31">
        <f>MONTH(cv.table[[#This Row],[Start]])</f>
        <v>9</v>
      </c>
      <c r="L8" s="31">
        <f>YEAR(cv.table[[#This Row],[Start]])</f>
        <v>2017</v>
      </c>
      <c r="M8" s="31">
        <f>MONTH(cv.table[[#This Row],[End]])</f>
        <v>5</v>
      </c>
      <c r="N8" s="31">
        <f>YEAR(cv.table[[#This Row],[End]])</f>
        <v>2018</v>
      </c>
      <c r="O8" s="26">
        <f t="shared" si="0"/>
        <v>8.0666666666666664</v>
      </c>
      <c r="P8" s="23" t="s">
        <v>30</v>
      </c>
      <c r="Q8" s="23" t="s">
        <v>56</v>
      </c>
      <c r="R8" s="23" t="s">
        <v>55</v>
      </c>
      <c r="S8" s="23" t="s">
        <v>248</v>
      </c>
      <c r="T8" s="23" t="s">
        <v>249</v>
      </c>
      <c r="U8" s="23" t="s">
        <v>250</v>
      </c>
      <c r="V8" s="32"/>
      <c r="W8" s="32"/>
      <c r="X8" s="23"/>
      <c r="Y8" s="23"/>
      <c r="Z8" s="32"/>
      <c r="AA8" s="23"/>
      <c r="AB8" s="23"/>
      <c r="AC8" s="32"/>
      <c r="AD8" s="23"/>
      <c r="AE8" s="23"/>
      <c r="AF8" s="32"/>
      <c r="AG8" s="23"/>
      <c r="AH8" s="32"/>
      <c r="AI8" s="23"/>
      <c r="AJ8" s="32"/>
      <c r="AK8" s="23"/>
      <c r="AL8" s="32"/>
      <c r="AM8" s="24"/>
    </row>
    <row r="9" spans="1:39" ht="39.6" x14ac:dyDescent="0.3">
      <c r="A9" s="24" t="s">
        <v>7</v>
      </c>
      <c r="B9" s="25" t="s">
        <v>20</v>
      </c>
      <c r="C9" s="24" t="s">
        <v>68</v>
      </c>
      <c r="D9" s="33"/>
      <c r="E9" s="23" t="s">
        <v>259</v>
      </c>
      <c r="F9" s="23" t="s">
        <v>69</v>
      </c>
      <c r="G9" s="23" t="s">
        <v>33</v>
      </c>
      <c r="H9" s="32" t="s">
        <v>98</v>
      </c>
      <c r="I9" s="30">
        <v>42644</v>
      </c>
      <c r="J9" s="30">
        <v>42887</v>
      </c>
      <c r="K9" s="31">
        <f>MONTH(cv.table[[#This Row],[Start]])</f>
        <v>10</v>
      </c>
      <c r="L9" s="31">
        <f>YEAR(cv.table[[#This Row],[Start]])</f>
        <v>2016</v>
      </c>
      <c r="M9" s="31">
        <f>MONTH(cv.table[[#This Row],[End]])</f>
        <v>6</v>
      </c>
      <c r="N9" s="31">
        <f>YEAR(cv.table[[#This Row],[End]])</f>
        <v>2017</v>
      </c>
      <c r="O9" s="26">
        <f t="shared" si="0"/>
        <v>8.1</v>
      </c>
      <c r="P9" s="23" t="s">
        <v>30</v>
      </c>
      <c r="Q9" s="23" t="s">
        <v>56</v>
      </c>
      <c r="R9" s="23" t="s">
        <v>55</v>
      </c>
      <c r="S9" s="23" t="s">
        <v>281</v>
      </c>
      <c r="T9" s="23" t="s">
        <v>282</v>
      </c>
      <c r="U9" s="23" t="s">
        <v>283</v>
      </c>
      <c r="V9" s="32"/>
      <c r="W9" s="32"/>
      <c r="X9" s="23"/>
      <c r="Y9" s="23"/>
      <c r="Z9" s="32"/>
      <c r="AA9" s="23"/>
      <c r="AB9" s="23"/>
      <c r="AC9" s="32"/>
      <c r="AD9" s="23"/>
      <c r="AE9" s="23"/>
      <c r="AF9" s="32"/>
      <c r="AG9" s="23"/>
      <c r="AH9" s="32"/>
      <c r="AI9" s="23"/>
      <c r="AJ9" s="32"/>
      <c r="AK9" s="23"/>
      <c r="AL9" s="32"/>
      <c r="AM9" s="34" t="s">
        <v>358</v>
      </c>
    </row>
    <row r="10" spans="1:39" ht="52.8" x14ac:dyDescent="0.3">
      <c r="A10" s="24" t="s">
        <v>7</v>
      </c>
      <c r="B10" s="25" t="s">
        <v>20</v>
      </c>
      <c r="C10" s="24" t="s">
        <v>272</v>
      </c>
      <c r="D10" s="33"/>
      <c r="E10" s="23" t="s">
        <v>259</v>
      </c>
      <c r="F10" s="23" t="s">
        <v>152</v>
      </c>
      <c r="G10" s="23" t="s">
        <v>33</v>
      </c>
      <c r="H10" s="32" t="s">
        <v>99</v>
      </c>
      <c r="I10" s="30">
        <v>42125</v>
      </c>
      <c r="J10" s="30">
        <v>43101</v>
      </c>
      <c r="K10" s="31">
        <f>MONTH(cv.table[[#This Row],[Start]])</f>
        <v>5</v>
      </c>
      <c r="L10" s="31">
        <f>YEAR(cv.table[[#This Row],[Start]])</f>
        <v>2015</v>
      </c>
      <c r="M10" s="31">
        <f>MONTH(cv.table[[#This Row],[End]])</f>
        <v>1</v>
      </c>
      <c r="N10" s="31">
        <f>YEAR(cv.table[[#This Row],[End]])</f>
        <v>2018</v>
      </c>
      <c r="O10" s="26">
        <f t="shared" si="0"/>
        <v>2.6739726027397261</v>
      </c>
      <c r="P10" s="23" t="s">
        <v>31</v>
      </c>
      <c r="Q10" s="23" t="s">
        <v>56</v>
      </c>
      <c r="R10" s="23" t="s">
        <v>55</v>
      </c>
      <c r="S10" s="23" t="s">
        <v>269</v>
      </c>
      <c r="T10" s="23" t="s">
        <v>270</v>
      </c>
      <c r="U10" s="23" t="s">
        <v>268</v>
      </c>
      <c r="V10" s="32" t="s">
        <v>271</v>
      </c>
      <c r="W10" s="32"/>
      <c r="X10" s="23"/>
      <c r="Y10" s="23"/>
      <c r="Z10" s="32"/>
      <c r="AA10" s="23"/>
      <c r="AB10" s="23"/>
      <c r="AC10" s="32"/>
      <c r="AD10" s="23"/>
      <c r="AE10" s="23"/>
      <c r="AF10" s="32"/>
      <c r="AG10" s="23"/>
      <c r="AH10" s="32"/>
      <c r="AI10" s="23"/>
      <c r="AJ10" s="32"/>
      <c r="AK10" s="23"/>
      <c r="AL10" s="32"/>
      <c r="AM10" s="34" t="s">
        <v>358</v>
      </c>
    </row>
    <row r="11" spans="1:39" ht="79.2" x14ac:dyDescent="0.3">
      <c r="A11" s="24" t="s">
        <v>70</v>
      </c>
      <c r="B11" s="25" t="s">
        <v>79</v>
      </c>
      <c r="C11" s="24" t="s">
        <v>71</v>
      </c>
      <c r="D11" s="33"/>
      <c r="E11" s="23" t="s">
        <v>259</v>
      </c>
      <c r="F11" s="23" t="s">
        <v>335</v>
      </c>
      <c r="G11" s="23" t="s">
        <v>33</v>
      </c>
      <c r="H11" s="32" t="s">
        <v>99</v>
      </c>
      <c r="I11" s="30">
        <v>41275</v>
      </c>
      <c r="J11" s="30">
        <v>42614</v>
      </c>
      <c r="K11" s="31">
        <f>MONTH(cv.table[[#This Row],[Start]])</f>
        <v>1</v>
      </c>
      <c r="L11" s="31">
        <f>YEAR(cv.table[[#This Row],[Start]])</f>
        <v>2013</v>
      </c>
      <c r="M11" s="31">
        <f>MONTH(cv.table[[#This Row],[End]])</f>
        <v>9</v>
      </c>
      <c r="N11" s="31">
        <f>YEAR(cv.table[[#This Row],[End]])</f>
        <v>2016</v>
      </c>
      <c r="O11" s="26">
        <f t="shared" si="0"/>
        <v>3.6684931506849314</v>
      </c>
      <c r="P11" s="23" t="s">
        <v>31</v>
      </c>
      <c r="Q11" s="23" t="s">
        <v>58</v>
      </c>
      <c r="R11" s="23" t="s">
        <v>55</v>
      </c>
      <c r="S11" s="23" t="s">
        <v>263</v>
      </c>
      <c r="T11" s="23" t="s">
        <v>458</v>
      </c>
      <c r="U11" s="23" t="s">
        <v>457</v>
      </c>
      <c r="V11" s="32" t="s">
        <v>264</v>
      </c>
      <c r="W11" s="32" t="s">
        <v>112</v>
      </c>
      <c r="X11" s="23"/>
      <c r="Y11" s="23"/>
      <c r="Z11" s="32"/>
      <c r="AA11" s="23"/>
      <c r="AB11" s="23"/>
      <c r="AC11" s="32"/>
      <c r="AD11" s="23"/>
      <c r="AE11" s="23"/>
      <c r="AF11" s="32"/>
      <c r="AG11" s="23"/>
      <c r="AH11" s="32"/>
      <c r="AI11" s="23"/>
      <c r="AJ11" s="32"/>
      <c r="AK11" s="23"/>
      <c r="AL11" s="32"/>
      <c r="AM11" s="24"/>
    </row>
    <row r="12" spans="1:39" ht="39.6" x14ac:dyDescent="0.3">
      <c r="A12" s="24" t="s">
        <v>74</v>
      </c>
      <c r="B12" s="25"/>
      <c r="C12" s="24" t="s">
        <v>75</v>
      </c>
      <c r="D12" s="33"/>
      <c r="E12" s="23" t="s">
        <v>259</v>
      </c>
      <c r="F12" s="23" t="s">
        <v>69</v>
      </c>
      <c r="G12" s="23" t="s">
        <v>33</v>
      </c>
      <c r="H12" s="32" t="s">
        <v>98</v>
      </c>
      <c r="I12" s="30">
        <v>39083</v>
      </c>
      <c r="J12" s="30">
        <v>40544</v>
      </c>
      <c r="K12" s="31">
        <f>MONTH(cv.table[[#This Row],[Start]])</f>
        <v>1</v>
      </c>
      <c r="L12" s="31">
        <f>YEAR(cv.table[[#This Row],[Start]])</f>
        <v>2007</v>
      </c>
      <c r="M12" s="31">
        <f>MONTH(cv.table[[#This Row],[End]])</f>
        <v>1</v>
      </c>
      <c r="N12" s="31">
        <f>YEAR(cv.table[[#This Row],[End]])</f>
        <v>2011</v>
      </c>
      <c r="O12" s="26">
        <f t="shared" si="0"/>
        <v>4.0027397260273974</v>
      </c>
      <c r="P12" s="23" t="s">
        <v>31</v>
      </c>
      <c r="Q12" s="23" t="s">
        <v>76</v>
      </c>
      <c r="R12" s="23" t="s">
        <v>55</v>
      </c>
      <c r="S12" s="23" t="s">
        <v>456</v>
      </c>
      <c r="T12" s="23" t="s">
        <v>273</v>
      </c>
      <c r="U12" s="23" t="s">
        <v>274</v>
      </c>
      <c r="V12" s="32"/>
      <c r="W12" s="32"/>
      <c r="X12" s="23"/>
      <c r="Y12" s="23"/>
      <c r="Z12" s="32"/>
      <c r="AA12" s="23"/>
      <c r="AB12" s="23"/>
      <c r="AC12" s="32"/>
      <c r="AD12" s="23"/>
      <c r="AE12" s="23"/>
      <c r="AF12" s="32"/>
      <c r="AG12" s="23"/>
      <c r="AH12" s="32"/>
      <c r="AI12" s="23"/>
      <c r="AJ12" s="32"/>
      <c r="AK12" s="23"/>
      <c r="AL12" s="32"/>
      <c r="AM12" s="24"/>
    </row>
    <row r="13" spans="1:39" ht="52.8" x14ac:dyDescent="0.3">
      <c r="A13" s="24" t="s">
        <v>187</v>
      </c>
      <c r="B13" s="25" t="s">
        <v>188</v>
      </c>
      <c r="C13" s="24" t="s">
        <v>189</v>
      </c>
      <c r="D13" s="33"/>
      <c r="E13" s="23" t="s">
        <v>259</v>
      </c>
      <c r="F13" s="23" t="s">
        <v>335</v>
      </c>
      <c r="G13" s="23" t="s">
        <v>15</v>
      </c>
      <c r="H13" s="32" t="s">
        <v>44</v>
      </c>
      <c r="I13" s="30">
        <v>43952</v>
      </c>
      <c r="J13" s="30">
        <v>43983</v>
      </c>
      <c r="K13" s="31">
        <f>MONTH(cv.table[[#This Row],[Start]])</f>
        <v>5</v>
      </c>
      <c r="L13" s="31">
        <f>YEAR(cv.table[[#This Row],[Start]])</f>
        <v>2020</v>
      </c>
      <c r="M13" s="31">
        <f>MONTH(cv.table[[#This Row],[End]])</f>
        <v>6</v>
      </c>
      <c r="N13" s="31">
        <f>YEAR(cv.table[[#This Row],[End]])</f>
        <v>2020</v>
      </c>
      <c r="O13" s="26">
        <f t="shared" si="0"/>
        <v>1.0333333333333334</v>
      </c>
      <c r="P13" s="23" t="s">
        <v>30</v>
      </c>
      <c r="Q13" s="23" t="s">
        <v>57</v>
      </c>
      <c r="R13" s="23" t="s">
        <v>51</v>
      </c>
      <c r="S13" s="23" t="s">
        <v>237</v>
      </c>
      <c r="T13" s="23" t="s">
        <v>238</v>
      </c>
      <c r="U13" s="23"/>
      <c r="V13" s="32" t="s">
        <v>510</v>
      </c>
      <c r="W13" s="32"/>
      <c r="X13" s="23"/>
      <c r="Y13" s="23"/>
      <c r="Z13" s="32"/>
      <c r="AA13" s="23"/>
      <c r="AB13" s="23"/>
      <c r="AC13" s="32"/>
      <c r="AD13" s="23"/>
      <c r="AE13" s="23"/>
      <c r="AF13" s="32"/>
      <c r="AG13" s="23"/>
      <c r="AH13" s="32"/>
      <c r="AI13" s="23"/>
      <c r="AJ13" s="32"/>
      <c r="AK13" s="23"/>
      <c r="AL13" s="32"/>
      <c r="AM13" s="34" t="s">
        <v>376</v>
      </c>
    </row>
    <row r="14" spans="1:39" ht="26.4" x14ac:dyDescent="0.3">
      <c r="A14" s="24" t="s">
        <v>179</v>
      </c>
      <c r="B14" s="25" t="s">
        <v>180</v>
      </c>
      <c r="C14" s="24" t="s">
        <v>183</v>
      </c>
      <c r="D14" s="33"/>
      <c r="E14" s="23" t="s">
        <v>259</v>
      </c>
      <c r="F14" s="23" t="s">
        <v>152</v>
      </c>
      <c r="G14" s="23" t="s">
        <v>15</v>
      </c>
      <c r="H14" s="32" t="s">
        <v>167</v>
      </c>
      <c r="I14" s="30">
        <v>43862</v>
      </c>
      <c r="J14" s="30">
        <f ca="1">NOW()</f>
        <v>44456.628132407408</v>
      </c>
      <c r="K14" s="31">
        <f>MONTH(cv.table[[#This Row],[Start]])</f>
        <v>2</v>
      </c>
      <c r="L14" s="31">
        <f>YEAR(cv.table[[#This Row],[Start]])</f>
        <v>2020</v>
      </c>
      <c r="M14" s="31">
        <f ca="1">MONTH(cv.table[[#This Row],[End]])</f>
        <v>9</v>
      </c>
      <c r="N14" s="31">
        <f ca="1">YEAR(cv.table[[#This Row],[End]])</f>
        <v>2021</v>
      </c>
      <c r="O14" s="26">
        <f t="shared" ca="1" si="0"/>
        <v>19.8209377469136</v>
      </c>
      <c r="P14" s="23" t="s">
        <v>30</v>
      </c>
      <c r="Q14" s="23" t="s">
        <v>57</v>
      </c>
      <c r="R14" s="23" t="s">
        <v>51</v>
      </c>
      <c r="S14" s="23" t="s">
        <v>232</v>
      </c>
      <c r="T14" s="23" t="s">
        <v>233</v>
      </c>
      <c r="U14" s="23"/>
      <c r="V14" s="32"/>
      <c r="W14" s="32"/>
      <c r="X14" s="23"/>
      <c r="Y14" s="23"/>
      <c r="Z14" s="32"/>
      <c r="AA14" s="23"/>
      <c r="AB14" s="23"/>
      <c r="AC14" s="32"/>
      <c r="AD14" s="23"/>
      <c r="AE14" s="23"/>
      <c r="AF14" s="32"/>
      <c r="AG14" s="23"/>
      <c r="AH14" s="32"/>
      <c r="AI14" s="23"/>
      <c r="AJ14" s="32"/>
      <c r="AK14" s="23"/>
      <c r="AL14" s="32"/>
      <c r="AM14" s="34" t="s">
        <v>398</v>
      </c>
    </row>
    <row r="15" spans="1:39" ht="39.6" x14ac:dyDescent="0.3">
      <c r="A15" s="24" t="s">
        <v>181</v>
      </c>
      <c r="B15" s="25" t="s">
        <v>182</v>
      </c>
      <c r="C15" s="24" t="s">
        <v>184</v>
      </c>
      <c r="D15" s="33"/>
      <c r="E15" s="23" t="s">
        <v>259</v>
      </c>
      <c r="F15" s="23" t="s">
        <v>201</v>
      </c>
      <c r="G15" s="23" t="s">
        <v>15</v>
      </c>
      <c r="H15" s="32" t="s">
        <v>204</v>
      </c>
      <c r="I15" s="30">
        <v>43862</v>
      </c>
      <c r="J15" s="30">
        <v>43922</v>
      </c>
      <c r="K15" s="31">
        <f>MONTH(cv.table[[#This Row],[Start]])</f>
        <v>2</v>
      </c>
      <c r="L15" s="31">
        <f>YEAR(cv.table[[#This Row],[Start]])</f>
        <v>2020</v>
      </c>
      <c r="M15" s="31">
        <f>MONTH(cv.table[[#This Row],[End]])</f>
        <v>4</v>
      </c>
      <c r="N15" s="31">
        <f>YEAR(cv.table[[#This Row],[End]])</f>
        <v>2020</v>
      </c>
      <c r="O15" s="26">
        <f t="shared" si="0"/>
        <v>2</v>
      </c>
      <c r="P15" s="23" t="s">
        <v>30</v>
      </c>
      <c r="Q15" s="23" t="s">
        <v>57</v>
      </c>
      <c r="R15" s="23" t="s">
        <v>51</v>
      </c>
      <c r="S15" s="23" t="s">
        <v>310</v>
      </c>
      <c r="T15" s="23"/>
      <c r="U15" s="23"/>
      <c r="V15" s="32"/>
      <c r="W15" s="32"/>
      <c r="X15" s="23"/>
      <c r="Y15" s="23"/>
      <c r="Z15" s="32"/>
      <c r="AA15" s="23"/>
      <c r="AB15" s="23"/>
      <c r="AC15" s="32"/>
      <c r="AD15" s="23"/>
      <c r="AE15" s="23"/>
      <c r="AF15" s="32"/>
      <c r="AG15" s="23"/>
      <c r="AH15" s="32"/>
      <c r="AI15" s="23"/>
      <c r="AJ15" s="32"/>
      <c r="AK15" s="23"/>
      <c r="AL15" s="32"/>
      <c r="AM15" s="34" t="s">
        <v>352</v>
      </c>
    </row>
    <row r="16" spans="1:39" ht="39.6" x14ac:dyDescent="0.3">
      <c r="A16" s="24" t="s">
        <v>88</v>
      </c>
      <c r="B16" s="25" t="s">
        <v>89</v>
      </c>
      <c r="C16" s="24" t="s">
        <v>90</v>
      </c>
      <c r="D16" s="33" t="s">
        <v>91</v>
      </c>
      <c r="E16" s="23" t="s">
        <v>259</v>
      </c>
      <c r="F16" s="23" t="s">
        <v>46</v>
      </c>
      <c r="G16" s="23" t="s">
        <v>15</v>
      </c>
      <c r="H16" s="32" t="s">
        <v>44</v>
      </c>
      <c r="I16" s="30">
        <v>43730</v>
      </c>
      <c r="J16" s="30">
        <v>43734</v>
      </c>
      <c r="K16" s="31">
        <f>MONTH(cv.table[[#This Row],[Start]])</f>
        <v>9</v>
      </c>
      <c r="L16" s="31">
        <f>YEAR(cv.table[[#This Row],[Start]])</f>
        <v>2019</v>
      </c>
      <c r="M16" s="31">
        <f>MONTH(cv.table[[#This Row],[End]])</f>
        <v>9</v>
      </c>
      <c r="N16" s="31">
        <f>YEAR(cv.table[[#This Row],[End]])</f>
        <v>2019</v>
      </c>
      <c r="O16" s="26">
        <f t="shared" si="0"/>
        <v>5</v>
      </c>
      <c r="P16" s="23" t="s">
        <v>32</v>
      </c>
      <c r="Q16" s="23" t="s">
        <v>92</v>
      </c>
      <c r="R16" s="23" t="s">
        <v>60</v>
      </c>
      <c r="S16" s="23" t="s">
        <v>262</v>
      </c>
      <c r="T16" s="23"/>
      <c r="U16" s="23" t="s">
        <v>186</v>
      </c>
      <c r="V16" s="32"/>
      <c r="W16" s="32"/>
      <c r="X16" s="23"/>
      <c r="Y16" s="23"/>
      <c r="Z16" s="32"/>
      <c r="AA16" s="23"/>
      <c r="AB16" s="23"/>
      <c r="AC16" s="32"/>
      <c r="AD16" s="23"/>
      <c r="AE16" s="23"/>
      <c r="AF16" s="32"/>
      <c r="AG16" s="23"/>
      <c r="AH16" s="32"/>
      <c r="AI16" s="23"/>
      <c r="AJ16" s="32"/>
      <c r="AK16" s="23"/>
      <c r="AL16" s="32"/>
      <c r="AM16" s="34" t="s">
        <v>378</v>
      </c>
    </row>
    <row r="17" spans="1:39" ht="52.8" x14ac:dyDescent="0.3">
      <c r="A17" s="24" t="s">
        <v>11</v>
      </c>
      <c r="B17" s="25" t="s">
        <v>17</v>
      </c>
      <c r="C17" s="24" t="s">
        <v>41</v>
      </c>
      <c r="D17" s="33" t="s">
        <v>330</v>
      </c>
      <c r="E17" s="23" t="s">
        <v>259</v>
      </c>
      <c r="F17" s="23" t="s">
        <v>46</v>
      </c>
      <c r="G17" s="23" t="s">
        <v>15</v>
      </c>
      <c r="H17" s="32" t="s">
        <v>205</v>
      </c>
      <c r="I17" s="30">
        <v>43729</v>
      </c>
      <c r="J17" s="30">
        <f ca="1">NOW()</f>
        <v>44456.628132407408</v>
      </c>
      <c r="K17" s="31">
        <f>MONTH(cv.table[[#This Row],[Start]])</f>
        <v>9</v>
      </c>
      <c r="L17" s="31">
        <f>YEAR(cv.table[[#This Row],[Start]])</f>
        <v>2019</v>
      </c>
      <c r="M17" s="31">
        <f ca="1">MONTH(cv.table[[#This Row],[End]])</f>
        <v>9</v>
      </c>
      <c r="N17" s="31">
        <f ca="1">YEAR(cv.table[[#This Row],[End]])</f>
        <v>2021</v>
      </c>
      <c r="O17" s="26">
        <f t="shared" ca="1" si="0"/>
        <v>24.254271080246934</v>
      </c>
      <c r="P17" s="23" t="s">
        <v>30</v>
      </c>
      <c r="Q17" s="23"/>
      <c r="R17" s="23" t="s">
        <v>441</v>
      </c>
      <c r="S17" s="23" t="s">
        <v>299</v>
      </c>
      <c r="T17" s="23" t="s">
        <v>300</v>
      </c>
      <c r="U17" s="23"/>
      <c r="V17" s="32"/>
      <c r="W17" s="32"/>
      <c r="X17" s="23"/>
      <c r="Y17" s="23"/>
      <c r="Z17" s="32"/>
      <c r="AA17" s="23"/>
      <c r="AB17" s="23"/>
      <c r="AC17" s="32"/>
      <c r="AD17" s="23"/>
      <c r="AE17" s="23"/>
      <c r="AF17" s="32"/>
      <c r="AG17" s="23"/>
      <c r="AH17" s="32"/>
      <c r="AI17" s="23"/>
      <c r="AJ17" s="32"/>
      <c r="AK17" s="23"/>
      <c r="AL17" s="32"/>
      <c r="AM17" s="34" t="s">
        <v>379</v>
      </c>
    </row>
    <row r="18" spans="1:39" ht="66" x14ac:dyDescent="0.3">
      <c r="A18" s="24" t="s">
        <v>26</v>
      </c>
      <c r="B18" s="25" t="s">
        <v>27</v>
      </c>
      <c r="C18" s="24" t="s">
        <v>28</v>
      </c>
      <c r="D18" s="33" t="s">
        <v>29</v>
      </c>
      <c r="E18" s="23" t="s">
        <v>259</v>
      </c>
      <c r="F18" s="23" t="s">
        <v>46</v>
      </c>
      <c r="G18" s="23" t="s">
        <v>15</v>
      </c>
      <c r="H18" s="32" t="s">
        <v>204</v>
      </c>
      <c r="I18" s="30">
        <v>43647</v>
      </c>
      <c r="J18" s="30">
        <v>43983</v>
      </c>
      <c r="K18" s="31">
        <f>MONTH(cv.table[[#This Row],[Start]])</f>
        <v>7</v>
      </c>
      <c r="L18" s="31">
        <f>YEAR(cv.table[[#This Row],[Start]])</f>
        <v>2019</v>
      </c>
      <c r="M18" s="31">
        <f>MONTH(cv.table[[#This Row],[End]])</f>
        <v>6</v>
      </c>
      <c r="N18" s="31">
        <f>YEAR(cv.table[[#This Row],[End]])</f>
        <v>2020</v>
      </c>
      <c r="O18" s="26">
        <f t="shared" si="0"/>
        <v>11.2</v>
      </c>
      <c r="P18" s="23" t="s">
        <v>30</v>
      </c>
      <c r="Q18" s="23" t="s">
        <v>59</v>
      </c>
      <c r="R18" s="23" t="s">
        <v>51</v>
      </c>
      <c r="S18" s="23" t="s">
        <v>236</v>
      </c>
      <c r="T18" s="23" t="s">
        <v>235</v>
      </c>
      <c r="U18" s="23"/>
      <c r="V18" s="32"/>
      <c r="W18" s="32"/>
      <c r="X18" s="23"/>
      <c r="Y18" s="23"/>
      <c r="Z18" s="32"/>
      <c r="AA18" s="23"/>
      <c r="AB18" s="23"/>
      <c r="AC18" s="32"/>
      <c r="AD18" s="23"/>
      <c r="AE18" s="23"/>
      <c r="AF18" s="32"/>
      <c r="AG18" s="23"/>
      <c r="AH18" s="32"/>
      <c r="AI18" s="23"/>
      <c r="AJ18" s="32"/>
      <c r="AK18" s="23"/>
      <c r="AL18" s="32"/>
      <c r="AM18" s="34" t="s">
        <v>380</v>
      </c>
    </row>
    <row r="19" spans="1:39" ht="39.6" x14ac:dyDescent="0.3">
      <c r="A19" s="24" t="s">
        <v>34</v>
      </c>
      <c r="B19" s="25"/>
      <c r="C19" s="24" t="s">
        <v>35</v>
      </c>
      <c r="D19" s="33"/>
      <c r="E19" s="23" t="s">
        <v>259</v>
      </c>
      <c r="F19" s="23" t="s">
        <v>335</v>
      </c>
      <c r="G19" s="23" t="s">
        <v>15</v>
      </c>
      <c r="H19" s="32" t="s">
        <v>44</v>
      </c>
      <c r="I19" s="30">
        <v>43617</v>
      </c>
      <c r="J19" s="30">
        <v>43623</v>
      </c>
      <c r="K19" s="31">
        <f>MONTH(cv.table[[#This Row],[Start]])</f>
        <v>6</v>
      </c>
      <c r="L19" s="31">
        <f>YEAR(cv.table[[#This Row],[Start]])</f>
        <v>2019</v>
      </c>
      <c r="M19" s="31">
        <f>MONTH(cv.table[[#This Row],[End]])</f>
        <v>6</v>
      </c>
      <c r="N19" s="31">
        <f>YEAR(cv.table[[#This Row],[End]])</f>
        <v>2019</v>
      </c>
      <c r="O19" s="26">
        <f t="shared" si="0"/>
        <v>7</v>
      </c>
      <c r="P19" s="23" t="s">
        <v>32</v>
      </c>
      <c r="Q19" s="23" t="s">
        <v>96</v>
      </c>
      <c r="R19" s="23" t="s">
        <v>51</v>
      </c>
      <c r="S19" s="23" t="s">
        <v>288</v>
      </c>
      <c r="T19" s="23" t="s">
        <v>289</v>
      </c>
      <c r="U19" s="23"/>
      <c r="V19" s="32" t="s">
        <v>287</v>
      </c>
      <c r="W19" s="32"/>
      <c r="X19" s="23"/>
      <c r="Y19" s="23"/>
      <c r="Z19" s="32"/>
      <c r="AA19" s="23"/>
      <c r="AB19" s="23"/>
      <c r="AC19" s="32"/>
      <c r="AD19" s="23"/>
      <c r="AE19" s="23"/>
      <c r="AF19" s="32"/>
      <c r="AG19" s="23"/>
      <c r="AH19" s="32"/>
      <c r="AI19" s="23"/>
      <c r="AJ19" s="32"/>
      <c r="AK19" s="23"/>
      <c r="AL19" s="32"/>
      <c r="AM19" s="34" t="s">
        <v>377</v>
      </c>
    </row>
    <row r="20" spans="1:39" ht="39.6" x14ac:dyDescent="0.3">
      <c r="A20" s="24" t="s">
        <v>93</v>
      </c>
      <c r="B20" s="25" t="s">
        <v>94</v>
      </c>
      <c r="C20" s="24" t="s">
        <v>95</v>
      </c>
      <c r="D20" s="33"/>
      <c r="E20" s="23" t="s">
        <v>259</v>
      </c>
      <c r="F20" s="23" t="s">
        <v>46</v>
      </c>
      <c r="G20" s="23" t="s">
        <v>15</v>
      </c>
      <c r="H20" s="32" t="s">
        <v>45</v>
      </c>
      <c r="I20" s="30">
        <v>43586</v>
      </c>
      <c r="J20" s="30">
        <v>43709</v>
      </c>
      <c r="K20" s="31">
        <f>MONTH(cv.table[[#This Row],[Start]])</f>
        <v>5</v>
      </c>
      <c r="L20" s="31">
        <f>YEAR(cv.table[[#This Row],[Start]])</f>
        <v>2019</v>
      </c>
      <c r="M20" s="31">
        <f>MONTH(cv.table[[#This Row],[End]])</f>
        <v>9</v>
      </c>
      <c r="N20" s="31">
        <f>YEAR(cv.table[[#This Row],[End]])</f>
        <v>2019</v>
      </c>
      <c r="O20" s="26">
        <f t="shared" si="0"/>
        <v>4.0999999999999996</v>
      </c>
      <c r="P20" s="23" t="s">
        <v>30</v>
      </c>
      <c r="Q20" s="23" t="s">
        <v>96</v>
      </c>
      <c r="R20" s="23" t="s">
        <v>51</v>
      </c>
      <c r="S20" s="23" t="s">
        <v>290</v>
      </c>
      <c r="T20" s="23" t="s">
        <v>291</v>
      </c>
      <c r="U20" s="23"/>
      <c r="V20" s="32"/>
      <c r="W20" s="32"/>
      <c r="X20" s="23"/>
      <c r="Y20" s="23"/>
      <c r="Z20" s="32"/>
      <c r="AA20" s="23"/>
      <c r="AB20" s="23"/>
      <c r="AC20" s="32"/>
      <c r="AD20" s="23"/>
      <c r="AE20" s="23"/>
      <c r="AF20" s="32"/>
      <c r="AG20" s="23"/>
      <c r="AH20" s="32"/>
      <c r="AI20" s="23"/>
      <c r="AJ20" s="32"/>
      <c r="AK20" s="23"/>
      <c r="AL20" s="32"/>
      <c r="AM20" s="34" t="s">
        <v>382</v>
      </c>
    </row>
    <row r="21" spans="1:39" ht="66" x14ac:dyDescent="0.3">
      <c r="A21" s="24" t="s">
        <v>11</v>
      </c>
      <c r="B21" s="25" t="s">
        <v>17</v>
      </c>
      <c r="C21" s="24" t="s">
        <v>42</v>
      </c>
      <c r="D21" s="33" t="s">
        <v>43</v>
      </c>
      <c r="E21" s="23" t="s">
        <v>259</v>
      </c>
      <c r="F21" s="23" t="s">
        <v>46</v>
      </c>
      <c r="G21" s="23" t="s">
        <v>15</v>
      </c>
      <c r="H21" s="32" t="s">
        <v>205</v>
      </c>
      <c r="I21" s="30">
        <v>43344</v>
      </c>
      <c r="J21" s="30">
        <v>43586</v>
      </c>
      <c r="K21" s="31">
        <f>MONTH(cv.table[[#This Row],[Start]])</f>
        <v>9</v>
      </c>
      <c r="L21" s="31">
        <f>YEAR(cv.table[[#This Row],[Start]])</f>
        <v>2018</v>
      </c>
      <c r="M21" s="31">
        <f>MONTH(cv.table[[#This Row],[End]])</f>
        <v>5</v>
      </c>
      <c r="N21" s="31">
        <f>YEAR(cv.table[[#This Row],[End]])</f>
        <v>2019</v>
      </c>
      <c r="O21" s="26">
        <f t="shared" si="0"/>
        <v>8.0666666666666664</v>
      </c>
      <c r="P21" s="23" t="s">
        <v>30</v>
      </c>
      <c r="Q21" s="23" t="s">
        <v>54</v>
      </c>
      <c r="R21" s="23" t="s">
        <v>55</v>
      </c>
      <c r="S21" s="23" t="s">
        <v>460</v>
      </c>
      <c r="T21" s="23" t="s">
        <v>234</v>
      </c>
      <c r="U21" s="23" t="s">
        <v>459</v>
      </c>
      <c r="V21" s="32"/>
      <c r="W21" s="32" t="s">
        <v>257</v>
      </c>
      <c r="X21" s="23"/>
      <c r="Y21" s="23"/>
      <c r="Z21" s="32"/>
      <c r="AA21" s="23"/>
      <c r="AB21" s="23"/>
      <c r="AC21" s="32"/>
      <c r="AD21" s="23"/>
      <c r="AE21" s="23"/>
      <c r="AF21" s="32"/>
      <c r="AG21" s="23"/>
      <c r="AH21" s="32"/>
      <c r="AI21" s="23"/>
      <c r="AJ21" s="32"/>
      <c r="AK21" s="23"/>
      <c r="AL21" s="32"/>
      <c r="AM21" s="34" t="s">
        <v>381</v>
      </c>
    </row>
    <row r="22" spans="1:39" ht="39.6" x14ac:dyDescent="0.3">
      <c r="A22" s="24" t="s">
        <v>384</v>
      </c>
      <c r="B22" s="25" t="s">
        <v>226</v>
      </c>
      <c r="C22" s="24" t="s">
        <v>227</v>
      </c>
      <c r="D22" s="33"/>
      <c r="E22" s="23" t="s">
        <v>259</v>
      </c>
      <c r="F22" s="23" t="s">
        <v>46</v>
      </c>
      <c r="G22" s="23" t="s">
        <v>15</v>
      </c>
      <c r="H22" s="32" t="s">
        <v>45</v>
      </c>
      <c r="I22" s="30">
        <v>43344</v>
      </c>
      <c r="J22" s="30">
        <v>43569</v>
      </c>
      <c r="K22" s="31">
        <f>MONTH(cv.table[[#This Row],[Start]])</f>
        <v>9</v>
      </c>
      <c r="L22" s="31">
        <f>YEAR(cv.table[[#This Row],[Start]])</f>
        <v>2018</v>
      </c>
      <c r="M22" s="31">
        <f>MONTH(cv.table[[#This Row],[End]])</f>
        <v>4</v>
      </c>
      <c r="N22" s="31">
        <f>YEAR(cv.table[[#This Row],[End]])</f>
        <v>2019</v>
      </c>
      <c r="O22" s="26">
        <f t="shared" si="0"/>
        <v>0.61643835616438358</v>
      </c>
      <c r="P22" s="23" t="s">
        <v>31</v>
      </c>
      <c r="Q22" s="23" t="s">
        <v>228</v>
      </c>
      <c r="R22" s="23" t="s">
        <v>55</v>
      </c>
      <c r="S22" s="28" t="s">
        <v>229</v>
      </c>
      <c r="T22" s="23" t="s">
        <v>231</v>
      </c>
      <c r="U22" s="23" t="s">
        <v>230</v>
      </c>
      <c r="V22" s="32"/>
      <c r="W22" s="32"/>
      <c r="X22" s="23"/>
      <c r="Y22" s="23"/>
      <c r="Z22" s="32"/>
      <c r="AA22" s="23"/>
      <c r="AB22" s="23"/>
      <c r="AC22" s="32"/>
      <c r="AD22" s="23"/>
      <c r="AE22" s="23"/>
      <c r="AF22" s="32"/>
      <c r="AG22" s="23"/>
      <c r="AH22" s="32"/>
      <c r="AI22" s="23"/>
      <c r="AJ22" s="32"/>
      <c r="AK22" s="23"/>
      <c r="AL22" s="32"/>
      <c r="AM22" s="34" t="s">
        <v>383</v>
      </c>
    </row>
    <row r="23" spans="1:39" ht="39.6" x14ac:dyDescent="0.3">
      <c r="A23" s="24" t="s">
        <v>102</v>
      </c>
      <c r="B23" s="25"/>
      <c r="C23" s="24" t="s">
        <v>101</v>
      </c>
      <c r="D23" s="33"/>
      <c r="E23" s="23" t="s">
        <v>259</v>
      </c>
      <c r="F23" s="23" t="s">
        <v>100</v>
      </c>
      <c r="G23" s="23" t="s">
        <v>15</v>
      </c>
      <c r="H23" s="32" t="s">
        <v>45</v>
      </c>
      <c r="I23" s="30">
        <v>42401</v>
      </c>
      <c r="J23" s="30">
        <v>42826</v>
      </c>
      <c r="K23" s="31">
        <f>MONTH(cv.table[[#This Row],[Start]])</f>
        <v>2</v>
      </c>
      <c r="L23" s="31">
        <f>YEAR(cv.table[[#This Row],[Start]])</f>
        <v>2016</v>
      </c>
      <c r="M23" s="31">
        <f>MONTH(cv.table[[#This Row],[End]])</f>
        <v>4</v>
      </c>
      <c r="N23" s="31">
        <f>YEAR(cv.table[[#This Row],[End]])</f>
        <v>2017</v>
      </c>
      <c r="O23" s="26">
        <f t="shared" si="0"/>
        <v>1.1643835616438356</v>
      </c>
      <c r="P23" s="23" t="s">
        <v>31</v>
      </c>
      <c r="Q23" s="23" t="s">
        <v>56</v>
      </c>
      <c r="R23" s="23" t="s">
        <v>55</v>
      </c>
      <c r="S23" s="23" t="s">
        <v>255</v>
      </c>
      <c r="T23" s="23" t="s">
        <v>256</v>
      </c>
      <c r="U23" s="23"/>
      <c r="V23" s="32"/>
      <c r="W23" s="32"/>
      <c r="X23" s="23"/>
      <c r="Y23" s="23"/>
      <c r="Z23" s="32"/>
      <c r="AA23" s="23"/>
      <c r="AB23" s="23"/>
      <c r="AC23" s="32"/>
      <c r="AD23" s="23"/>
      <c r="AE23" s="23"/>
      <c r="AF23" s="32"/>
      <c r="AG23" s="23"/>
      <c r="AH23" s="32"/>
      <c r="AI23" s="23"/>
      <c r="AJ23" s="32"/>
      <c r="AK23" s="23"/>
      <c r="AL23" s="32"/>
      <c r="AM23" s="34" t="s">
        <v>385</v>
      </c>
    </row>
    <row r="24" spans="1:39" ht="39.6" x14ac:dyDescent="0.3">
      <c r="A24" s="24" t="s">
        <v>7</v>
      </c>
      <c r="B24" s="25" t="s">
        <v>20</v>
      </c>
      <c r="C24" s="24" t="s">
        <v>362</v>
      </c>
      <c r="D24" s="33"/>
      <c r="E24" s="23" t="s">
        <v>259</v>
      </c>
      <c r="F24" s="23" t="s">
        <v>152</v>
      </c>
      <c r="G24" s="23" t="s">
        <v>15</v>
      </c>
      <c r="H24" s="32" t="s">
        <v>167</v>
      </c>
      <c r="I24" s="30">
        <v>41883</v>
      </c>
      <c r="J24" s="30">
        <v>42125</v>
      </c>
      <c r="K24" s="31">
        <f>MONTH(cv.table[[#This Row],[Start]])</f>
        <v>9</v>
      </c>
      <c r="L24" s="31">
        <f>YEAR(cv.table[[#This Row],[Start]])</f>
        <v>2014</v>
      </c>
      <c r="M24" s="31">
        <f>MONTH(cv.table[[#This Row],[End]])</f>
        <v>5</v>
      </c>
      <c r="N24" s="31">
        <f>YEAR(cv.table[[#This Row],[End]])</f>
        <v>2015</v>
      </c>
      <c r="O24" s="26">
        <f t="shared" si="0"/>
        <v>8.0666666666666664</v>
      </c>
      <c r="P24" s="23" t="s">
        <v>30</v>
      </c>
      <c r="Q24" s="23" t="s">
        <v>56</v>
      </c>
      <c r="R24" s="23" t="s">
        <v>55</v>
      </c>
      <c r="S24" s="23" t="s">
        <v>294</v>
      </c>
      <c r="T24" s="23"/>
      <c r="U24" s="23"/>
      <c r="V24" s="32"/>
      <c r="W24" s="32"/>
      <c r="X24" s="23"/>
      <c r="Y24" s="23"/>
      <c r="Z24" s="32"/>
      <c r="AA24" s="23"/>
      <c r="AB24" s="23"/>
      <c r="AC24" s="32"/>
      <c r="AD24" s="23"/>
      <c r="AE24" s="23"/>
      <c r="AF24" s="32"/>
      <c r="AG24" s="23"/>
      <c r="AH24" s="32"/>
      <c r="AI24" s="23"/>
      <c r="AJ24" s="32"/>
      <c r="AK24" s="23"/>
      <c r="AL24" s="32"/>
      <c r="AM24" s="34" t="s">
        <v>358</v>
      </c>
    </row>
    <row r="25" spans="1:39" ht="52.8" x14ac:dyDescent="0.3">
      <c r="A25" s="24" t="s">
        <v>103</v>
      </c>
      <c r="B25" s="25" t="s">
        <v>104</v>
      </c>
      <c r="C25" s="24" t="s">
        <v>105</v>
      </c>
      <c r="D25" s="33"/>
      <c r="E25" s="23" t="s">
        <v>259</v>
      </c>
      <c r="F25" s="23" t="s">
        <v>46</v>
      </c>
      <c r="G25" s="23" t="s">
        <v>200</v>
      </c>
      <c r="H25" s="32" t="s">
        <v>87</v>
      </c>
      <c r="I25" s="30">
        <v>43548</v>
      </c>
      <c r="J25" s="30">
        <v>43548</v>
      </c>
      <c r="K25" s="31">
        <f>MONTH(cv.table[[#This Row],[Start]])</f>
        <v>3</v>
      </c>
      <c r="L25" s="31">
        <f>YEAR(cv.table[[#This Row],[Start]])</f>
        <v>2019</v>
      </c>
      <c r="M25" s="31">
        <f>MONTH(cv.table[[#This Row],[End]])</f>
        <v>3</v>
      </c>
      <c r="N25" s="31">
        <f>YEAR(cv.table[[#This Row],[End]])</f>
        <v>2019</v>
      </c>
      <c r="O25" s="26">
        <f t="shared" si="0"/>
        <v>1</v>
      </c>
      <c r="P25" s="23" t="s">
        <v>32</v>
      </c>
      <c r="Q25" s="23" t="s">
        <v>56</v>
      </c>
      <c r="R25" s="23" t="s">
        <v>55</v>
      </c>
      <c r="S25" s="23" t="s">
        <v>286</v>
      </c>
      <c r="T25" s="23"/>
      <c r="U25" s="23"/>
      <c r="V25" s="32" t="s">
        <v>285</v>
      </c>
      <c r="W25" s="32"/>
      <c r="X25" s="23"/>
      <c r="Y25" s="23"/>
      <c r="Z25" s="32"/>
      <c r="AA25" s="23"/>
      <c r="AB25" s="23"/>
      <c r="AC25" s="32"/>
      <c r="AD25" s="23"/>
      <c r="AE25" s="23"/>
      <c r="AF25" s="32"/>
      <c r="AG25" s="23"/>
      <c r="AH25" s="32"/>
      <c r="AI25" s="23"/>
      <c r="AJ25" s="32"/>
      <c r="AK25" s="23"/>
      <c r="AL25" s="32"/>
      <c r="AM25" s="34" t="s">
        <v>386</v>
      </c>
    </row>
    <row r="26" spans="1:39" ht="26.4" x14ac:dyDescent="0.3">
      <c r="A26" s="24" t="s">
        <v>7</v>
      </c>
      <c r="B26" s="25" t="s">
        <v>20</v>
      </c>
      <c r="C26" s="24" t="s">
        <v>161</v>
      </c>
      <c r="D26" s="33"/>
      <c r="E26" s="23" t="s">
        <v>259</v>
      </c>
      <c r="F26" s="23" t="s">
        <v>46</v>
      </c>
      <c r="G26" s="23" t="s">
        <v>200</v>
      </c>
      <c r="H26" s="32" t="s">
        <v>106</v>
      </c>
      <c r="I26" s="30">
        <v>42795</v>
      </c>
      <c r="J26" s="30">
        <v>42795</v>
      </c>
      <c r="K26" s="31">
        <f>MONTH(cv.table[[#This Row],[Start]])</f>
        <v>3</v>
      </c>
      <c r="L26" s="31">
        <f>YEAR(cv.table[[#This Row],[Start]])</f>
        <v>2017</v>
      </c>
      <c r="M26" s="31">
        <f>MONTH(cv.table[[#This Row],[End]])</f>
        <v>3</v>
      </c>
      <c r="N26" s="31">
        <f>YEAR(cv.table[[#This Row],[End]])</f>
        <v>2017</v>
      </c>
      <c r="O26" s="26">
        <f t="shared" si="0"/>
        <v>1</v>
      </c>
      <c r="P26" s="23" t="s">
        <v>32</v>
      </c>
      <c r="Q26" s="23" t="s">
        <v>56</v>
      </c>
      <c r="R26" s="23" t="s">
        <v>55</v>
      </c>
      <c r="S26" s="23" t="s">
        <v>111</v>
      </c>
      <c r="T26" s="23"/>
      <c r="U26" s="23"/>
      <c r="V26" s="32"/>
      <c r="W26" s="32"/>
      <c r="X26" s="23"/>
      <c r="Y26" s="23"/>
      <c r="Z26" s="32"/>
      <c r="AA26" s="23"/>
      <c r="AB26" s="23"/>
      <c r="AC26" s="32"/>
      <c r="AD26" s="23"/>
      <c r="AE26" s="23"/>
      <c r="AF26" s="32"/>
      <c r="AG26" s="23"/>
      <c r="AH26" s="32"/>
      <c r="AI26" s="23"/>
      <c r="AJ26" s="32"/>
      <c r="AK26" s="23"/>
      <c r="AL26" s="32"/>
      <c r="AM26" s="34" t="s">
        <v>358</v>
      </c>
    </row>
    <row r="27" spans="1:39" ht="26.4" x14ac:dyDescent="0.3">
      <c r="A27" s="24" t="s">
        <v>7</v>
      </c>
      <c r="B27" s="25" t="s">
        <v>20</v>
      </c>
      <c r="C27" s="24" t="s">
        <v>161</v>
      </c>
      <c r="D27" s="33"/>
      <c r="E27" s="23" t="s">
        <v>259</v>
      </c>
      <c r="F27" s="23" t="s">
        <v>46</v>
      </c>
      <c r="G27" s="23" t="s">
        <v>200</v>
      </c>
      <c r="H27" s="32" t="s">
        <v>106</v>
      </c>
      <c r="I27" s="30">
        <v>42513</v>
      </c>
      <c r="J27" s="30">
        <v>42513</v>
      </c>
      <c r="K27" s="31">
        <f>MONTH(cv.table[[#This Row],[Start]])</f>
        <v>5</v>
      </c>
      <c r="L27" s="31">
        <f>YEAR(cv.table[[#This Row],[Start]])</f>
        <v>2016</v>
      </c>
      <c r="M27" s="31">
        <f>MONTH(cv.table[[#This Row],[End]])</f>
        <v>5</v>
      </c>
      <c r="N27" s="31">
        <f>YEAR(cv.table[[#This Row],[End]])</f>
        <v>2016</v>
      </c>
      <c r="O27" s="26">
        <f t="shared" si="0"/>
        <v>1</v>
      </c>
      <c r="P27" s="23" t="s">
        <v>32</v>
      </c>
      <c r="Q27" s="23" t="s">
        <v>56</v>
      </c>
      <c r="R27" s="23" t="s">
        <v>55</v>
      </c>
      <c r="S27" s="23" t="s">
        <v>110</v>
      </c>
      <c r="T27" s="23"/>
      <c r="U27" s="23"/>
      <c r="V27" s="32"/>
      <c r="W27" s="32"/>
      <c r="X27" s="23"/>
      <c r="Y27" s="23"/>
      <c r="Z27" s="32"/>
      <c r="AA27" s="23"/>
      <c r="AB27" s="23"/>
      <c r="AC27" s="32"/>
      <c r="AD27" s="23"/>
      <c r="AE27" s="23"/>
      <c r="AF27" s="32"/>
      <c r="AG27" s="23"/>
      <c r="AH27" s="32"/>
      <c r="AI27" s="23"/>
      <c r="AJ27" s="32"/>
      <c r="AK27" s="23"/>
      <c r="AL27" s="32"/>
      <c r="AM27" s="34" t="s">
        <v>358</v>
      </c>
    </row>
    <row r="28" spans="1:39" ht="26.4" x14ac:dyDescent="0.3">
      <c r="A28" s="24" t="s">
        <v>107</v>
      </c>
      <c r="B28" s="25" t="s">
        <v>108</v>
      </c>
      <c r="C28" s="24" t="s">
        <v>109</v>
      </c>
      <c r="D28" s="33"/>
      <c r="E28" s="23" t="s">
        <v>259</v>
      </c>
      <c r="F28" s="23" t="s">
        <v>46</v>
      </c>
      <c r="G28" s="23" t="s">
        <v>200</v>
      </c>
      <c r="H28" s="32" t="s">
        <v>106</v>
      </c>
      <c r="I28" s="30">
        <v>42491</v>
      </c>
      <c r="J28" s="30">
        <v>42493</v>
      </c>
      <c r="K28" s="31">
        <f>MONTH(cv.table[[#This Row],[Start]])</f>
        <v>5</v>
      </c>
      <c r="L28" s="31">
        <f>YEAR(cv.table[[#This Row],[Start]])</f>
        <v>2016</v>
      </c>
      <c r="M28" s="31">
        <f>MONTH(cv.table[[#This Row],[End]])</f>
        <v>5</v>
      </c>
      <c r="N28" s="31">
        <f>YEAR(cv.table[[#This Row],[End]])</f>
        <v>2016</v>
      </c>
      <c r="O28" s="26">
        <f t="shared" si="0"/>
        <v>3</v>
      </c>
      <c r="P28" s="23" t="s">
        <v>32</v>
      </c>
      <c r="Q28" s="23" t="s">
        <v>56</v>
      </c>
      <c r="R28" s="23" t="s">
        <v>55</v>
      </c>
      <c r="S28" s="23" t="s">
        <v>110</v>
      </c>
      <c r="T28" s="23"/>
      <c r="U28" s="23"/>
      <c r="V28" s="32"/>
      <c r="W28" s="32"/>
      <c r="X28" s="23"/>
      <c r="Y28" s="23"/>
      <c r="Z28" s="32"/>
      <c r="AA28" s="23"/>
      <c r="AB28" s="23"/>
      <c r="AC28" s="32"/>
      <c r="AD28" s="23"/>
      <c r="AE28" s="23"/>
      <c r="AF28" s="32"/>
      <c r="AG28" s="23"/>
      <c r="AH28" s="32"/>
      <c r="AI28" s="23"/>
      <c r="AJ28" s="32"/>
      <c r="AK28" s="23"/>
      <c r="AL28" s="32"/>
      <c r="AM28" s="34" t="s">
        <v>370</v>
      </c>
    </row>
    <row r="29" spans="1:39" ht="26.4" x14ac:dyDescent="0.3">
      <c r="A29" s="24" t="s">
        <v>13</v>
      </c>
      <c r="B29" s="25" t="s">
        <v>18</v>
      </c>
      <c r="C29" s="24" t="s">
        <v>14</v>
      </c>
      <c r="D29" s="33" t="s">
        <v>21</v>
      </c>
      <c r="E29" s="23" t="s">
        <v>259</v>
      </c>
      <c r="F29" s="23" t="s">
        <v>39</v>
      </c>
      <c r="G29" s="23" t="s">
        <v>9</v>
      </c>
      <c r="H29" s="32" t="s">
        <v>50</v>
      </c>
      <c r="I29" s="30">
        <v>43952</v>
      </c>
      <c r="J29" s="30">
        <f t="shared" ref="J29:J35" ca="1" si="1">NOW()</f>
        <v>44456.628132407408</v>
      </c>
      <c r="K29" s="31">
        <f>MONTH(cv.table[[#This Row],[Start]])</f>
        <v>5</v>
      </c>
      <c r="L29" s="31">
        <f>YEAR(cv.table[[#This Row],[Start]])</f>
        <v>2020</v>
      </c>
      <c r="M29" s="31">
        <f ca="1">MONTH(cv.table[[#This Row],[End]])</f>
        <v>9</v>
      </c>
      <c r="N29" s="31">
        <f ca="1">YEAR(cv.table[[#This Row],[End]])</f>
        <v>2021</v>
      </c>
      <c r="O29" s="26">
        <f t="shared" ca="1" si="0"/>
        <v>16.8209377469136</v>
      </c>
      <c r="P29" s="23" t="s">
        <v>30</v>
      </c>
      <c r="Q29" s="23"/>
      <c r="R29" s="23" t="s">
        <v>51</v>
      </c>
      <c r="S29" s="23"/>
      <c r="T29" s="23"/>
      <c r="U29" s="23"/>
      <c r="V29" s="32"/>
      <c r="W29" s="32" t="s">
        <v>190</v>
      </c>
      <c r="X29" s="23"/>
      <c r="Y29" s="23"/>
      <c r="Z29" s="32"/>
      <c r="AA29" s="23"/>
      <c r="AB29" s="23"/>
      <c r="AC29" s="32"/>
      <c r="AD29" s="23"/>
      <c r="AE29" s="23"/>
      <c r="AF29" s="32"/>
      <c r="AG29" s="23"/>
      <c r="AH29" s="32"/>
      <c r="AI29" s="23"/>
      <c r="AJ29" s="32"/>
      <c r="AK29" s="23"/>
      <c r="AL29" s="32"/>
      <c r="AM29" s="34" t="s">
        <v>354</v>
      </c>
    </row>
    <row r="30" spans="1:39" ht="26.4" x14ac:dyDescent="0.3">
      <c r="A30" s="24" t="s">
        <v>11</v>
      </c>
      <c r="B30" s="25" t="s">
        <v>17</v>
      </c>
      <c r="C30" s="24" t="s">
        <v>171</v>
      </c>
      <c r="D30" s="33" t="s">
        <v>22</v>
      </c>
      <c r="E30" s="23" t="s">
        <v>259</v>
      </c>
      <c r="F30" s="23" t="s">
        <v>39</v>
      </c>
      <c r="G30" s="23" t="s">
        <v>9</v>
      </c>
      <c r="H30" s="32" t="s">
        <v>50</v>
      </c>
      <c r="I30" s="30">
        <v>43556</v>
      </c>
      <c r="J30" s="30">
        <f t="shared" ca="1" si="1"/>
        <v>44456.628132407408</v>
      </c>
      <c r="K30" s="31">
        <f>MONTH(cv.table[[#This Row],[Start]])</f>
        <v>4</v>
      </c>
      <c r="L30" s="31">
        <f>YEAR(cv.table[[#This Row],[Start]])</f>
        <v>2019</v>
      </c>
      <c r="M30" s="31">
        <f ca="1">MONTH(cv.table[[#This Row],[End]])</f>
        <v>9</v>
      </c>
      <c r="N30" s="31">
        <f ca="1">YEAR(cv.table[[#This Row],[End]])</f>
        <v>2021</v>
      </c>
      <c r="O30" s="26">
        <f t="shared" ca="1" si="0"/>
        <v>2.4674743353627617</v>
      </c>
      <c r="P30" s="23" t="s">
        <v>31</v>
      </c>
      <c r="Q30" s="23"/>
      <c r="R30" s="23" t="s">
        <v>139</v>
      </c>
      <c r="S30" s="23"/>
      <c r="T30" s="23"/>
      <c r="U30" s="23"/>
      <c r="V30" s="32"/>
      <c r="W30" s="32" t="s">
        <v>12</v>
      </c>
      <c r="X30" s="23"/>
      <c r="Y30" s="23"/>
      <c r="Z30" s="32"/>
      <c r="AA30" s="23"/>
      <c r="AB30" s="23"/>
      <c r="AC30" s="32"/>
      <c r="AD30" s="23"/>
      <c r="AE30" s="23"/>
      <c r="AF30" s="32"/>
      <c r="AG30" s="23"/>
      <c r="AH30" s="32"/>
      <c r="AI30" s="23"/>
      <c r="AJ30" s="32"/>
      <c r="AK30" s="23"/>
      <c r="AL30" s="32"/>
      <c r="AM30" s="34" t="s">
        <v>371</v>
      </c>
    </row>
    <row r="31" spans="1:39" ht="26.4" x14ac:dyDescent="0.3">
      <c r="A31" s="24" t="s">
        <v>356</v>
      </c>
      <c r="B31" s="25"/>
      <c r="C31" s="24" t="s">
        <v>114</v>
      </c>
      <c r="D31" s="33" t="s">
        <v>115</v>
      </c>
      <c r="E31" s="23" t="s">
        <v>259</v>
      </c>
      <c r="F31" s="23" t="s">
        <v>46</v>
      </c>
      <c r="G31" s="23" t="s">
        <v>199</v>
      </c>
      <c r="H31" s="32" t="s">
        <v>113</v>
      </c>
      <c r="I31" s="30">
        <v>43734</v>
      </c>
      <c r="J31" s="30">
        <f t="shared" ca="1" si="1"/>
        <v>44456.628132407408</v>
      </c>
      <c r="K31" s="31">
        <f>MONTH(cv.table[[#This Row],[Start]])</f>
        <v>9</v>
      </c>
      <c r="L31" s="31">
        <f>YEAR(cv.table[[#This Row],[Start]])</f>
        <v>2019</v>
      </c>
      <c r="M31" s="31">
        <f ca="1">MONTH(cv.table[[#This Row],[End]])</f>
        <v>9</v>
      </c>
      <c r="N31" s="31">
        <f ca="1">YEAR(cv.table[[#This Row],[End]])</f>
        <v>2021</v>
      </c>
      <c r="O31" s="26">
        <f t="shared" ca="1" si="0"/>
        <v>24.087604413580266</v>
      </c>
      <c r="P31" s="23" t="s">
        <v>30</v>
      </c>
      <c r="Q31" s="23"/>
      <c r="R31" s="23" t="s">
        <v>139</v>
      </c>
      <c r="S31" s="23" t="s">
        <v>309</v>
      </c>
      <c r="T31" s="23"/>
      <c r="U31" s="23"/>
      <c r="V31" s="32"/>
      <c r="W31" s="32"/>
      <c r="X31" s="23"/>
      <c r="Y31" s="23"/>
      <c r="Z31" s="32"/>
      <c r="AA31" s="23"/>
      <c r="AB31" s="23"/>
      <c r="AC31" s="32"/>
      <c r="AD31" s="23"/>
      <c r="AE31" s="23"/>
      <c r="AF31" s="32"/>
      <c r="AG31" s="23"/>
      <c r="AH31" s="32"/>
      <c r="AI31" s="23"/>
      <c r="AJ31" s="32"/>
      <c r="AK31" s="23"/>
      <c r="AL31" s="32"/>
      <c r="AM31" s="34" t="s">
        <v>357</v>
      </c>
    </row>
    <row r="32" spans="1:39" ht="39.6" x14ac:dyDescent="0.3">
      <c r="A32" s="24" t="s">
        <v>118</v>
      </c>
      <c r="B32" s="25"/>
      <c r="C32" s="24" t="s">
        <v>265</v>
      </c>
      <c r="D32" s="33" t="s">
        <v>123</v>
      </c>
      <c r="E32" s="23" t="s">
        <v>259</v>
      </c>
      <c r="F32" s="23" t="s">
        <v>81</v>
      </c>
      <c r="G32" s="23" t="s">
        <v>199</v>
      </c>
      <c r="H32" s="32" t="s">
        <v>113</v>
      </c>
      <c r="I32" s="30">
        <v>43466</v>
      </c>
      <c r="J32" s="30">
        <f t="shared" ca="1" si="1"/>
        <v>44456.628132407408</v>
      </c>
      <c r="K32" s="31">
        <f>MONTH(cv.table[[#This Row],[Start]])</f>
        <v>1</v>
      </c>
      <c r="L32" s="31">
        <f>YEAR(cv.table[[#This Row],[Start]])</f>
        <v>2019</v>
      </c>
      <c r="M32" s="31">
        <f ca="1">MONTH(cv.table[[#This Row],[End]])</f>
        <v>9</v>
      </c>
      <c r="N32" s="31">
        <f ca="1">YEAR(cv.table[[#This Row],[End]])</f>
        <v>2021</v>
      </c>
      <c r="O32" s="26">
        <f t="shared" ca="1" si="0"/>
        <v>33.020937746913596</v>
      </c>
      <c r="P32" s="23" t="s">
        <v>30</v>
      </c>
      <c r="Q32" s="23"/>
      <c r="R32" s="23" t="s">
        <v>139</v>
      </c>
      <c r="S32" s="23" t="s">
        <v>308</v>
      </c>
      <c r="T32" s="23"/>
      <c r="U32" s="23"/>
      <c r="V32" s="32"/>
      <c r="W32" s="32"/>
      <c r="X32" s="23"/>
      <c r="Y32" s="23"/>
      <c r="Z32" s="32"/>
      <c r="AA32" s="23"/>
      <c r="AB32" s="23"/>
      <c r="AC32" s="32"/>
      <c r="AD32" s="23"/>
      <c r="AE32" s="23"/>
      <c r="AF32" s="32"/>
      <c r="AG32" s="23"/>
      <c r="AH32" s="32"/>
      <c r="AI32" s="23"/>
      <c r="AJ32" s="32"/>
      <c r="AK32" s="23"/>
      <c r="AL32" s="32"/>
      <c r="AM32" s="34" t="s">
        <v>372</v>
      </c>
    </row>
    <row r="33" spans="1:39" ht="39.6" x14ac:dyDescent="0.3">
      <c r="A33" s="24" t="s">
        <v>119</v>
      </c>
      <c r="B33" s="25" t="s">
        <v>120</v>
      </c>
      <c r="C33" s="24" t="s">
        <v>121</v>
      </c>
      <c r="D33" s="33" t="s">
        <v>122</v>
      </c>
      <c r="E33" s="23" t="s">
        <v>259</v>
      </c>
      <c r="F33" s="23" t="s">
        <v>46</v>
      </c>
      <c r="G33" s="23" t="s">
        <v>199</v>
      </c>
      <c r="H33" s="32" t="s">
        <v>113</v>
      </c>
      <c r="I33" s="30">
        <v>43435</v>
      </c>
      <c r="J33" s="30">
        <f t="shared" ca="1" si="1"/>
        <v>44456.628132407408</v>
      </c>
      <c r="K33" s="31">
        <f>MONTH(cv.table[[#This Row],[Start]])</f>
        <v>12</v>
      </c>
      <c r="L33" s="31">
        <f>YEAR(cv.table[[#This Row],[Start]])</f>
        <v>2018</v>
      </c>
      <c r="M33" s="31">
        <f ca="1">MONTH(cv.table[[#This Row],[End]])</f>
        <v>9</v>
      </c>
      <c r="N33" s="31">
        <f ca="1">YEAR(cv.table[[#This Row],[End]])</f>
        <v>2021</v>
      </c>
      <c r="O33" s="26">
        <f t="shared" ca="1" si="0"/>
        <v>34.054271080246934</v>
      </c>
      <c r="P33" s="23" t="s">
        <v>30</v>
      </c>
      <c r="Q33" s="23"/>
      <c r="R33" s="23" t="s">
        <v>55</v>
      </c>
      <c r="S33" s="23" t="s">
        <v>305</v>
      </c>
      <c r="T33" s="23"/>
      <c r="U33" s="23"/>
      <c r="V33" s="32"/>
      <c r="W33" s="32"/>
      <c r="X33" s="23"/>
      <c r="Y33" s="23"/>
      <c r="Z33" s="32"/>
      <c r="AA33" s="23"/>
      <c r="AB33" s="23"/>
      <c r="AC33" s="32"/>
      <c r="AD33" s="23"/>
      <c r="AE33" s="23"/>
      <c r="AF33" s="32"/>
      <c r="AG33" s="23"/>
      <c r="AH33" s="32"/>
      <c r="AI33" s="23"/>
      <c r="AJ33" s="32"/>
      <c r="AK33" s="23"/>
      <c r="AL33" s="32"/>
      <c r="AM33" s="34" t="s">
        <v>369</v>
      </c>
    </row>
    <row r="34" spans="1:39" ht="26.4" x14ac:dyDescent="0.3">
      <c r="A34" s="24" t="s">
        <v>129</v>
      </c>
      <c r="B34" s="25"/>
      <c r="C34" s="24" t="s">
        <v>130</v>
      </c>
      <c r="D34" s="33" t="s">
        <v>131</v>
      </c>
      <c r="E34" s="23" t="s">
        <v>259</v>
      </c>
      <c r="F34" s="23" t="s">
        <v>81</v>
      </c>
      <c r="G34" s="23" t="s">
        <v>199</v>
      </c>
      <c r="H34" s="32" t="s">
        <v>144</v>
      </c>
      <c r="I34" s="30">
        <v>43374</v>
      </c>
      <c r="J34" s="30">
        <f t="shared" ca="1" si="1"/>
        <v>44456.628132407408</v>
      </c>
      <c r="K34" s="31">
        <f>MONTH(cv.table[[#This Row],[Start]])</f>
        <v>10</v>
      </c>
      <c r="L34" s="31">
        <f>YEAR(cv.table[[#This Row],[Start]])</f>
        <v>2018</v>
      </c>
      <c r="M34" s="31">
        <f ca="1">MONTH(cv.table[[#This Row],[End]])</f>
        <v>9</v>
      </c>
      <c r="N34" s="31">
        <f ca="1">YEAR(cv.table[[#This Row],[End]])</f>
        <v>2021</v>
      </c>
      <c r="O34" s="26">
        <f t="shared" ref="O34:O65" ca="1" si="2">IF((P34="Days"),((J34-I34+1)),IF(P34="Months",((J34-I34)/30),((J34-I34)/365)))</f>
        <v>36.087604413580266</v>
      </c>
      <c r="P34" s="23" t="s">
        <v>30</v>
      </c>
      <c r="Q34" s="23"/>
      <c r="R34" s="23" t="s">
        <v>139</v>
      </c>
      <c r="S34" s="23" t="s">
        <v>307</v>
      </c>
      <c r="T34" s="23"/>
      <c r="U34" s="23"/>
      <c r="V34" s="32"/>
      <c r="W34" s="32"/>
      <c r="X34" s="23"/>
      <c r="Y34" s="23"/>
      <c r="Z34" s="32"/>
      <c r="AA34" s="23"/>
      <c r="AB34" s="23"/>
      <c r="AC34" s="32"/>
      <c r="AD34" s="23"/>
      <c r="AE34" s="23"/>
      <c r="AF34" s="32"/>
      <c r="AG34" s="23"/>
      <c r="AH34" s="32"/>
      <c r="AI34" s="23"/>
      <c r="AJ34" s="32"/>
      <c r="AK34" s="23"/>
      <c r="AL34" s="32"/>
      <c r="AM34" s="34" t="s">
        <v>373</v>
      </c>
    </row>
    <row r="35" spans="1:39" ht="26.4" x14ac:dyDescent="0.3">
      <c r="A35" s="24" t="s">
        <v>127</v>
      </c>
      <c r="B35" s="25" t="s">
        <v>194</v>
      </c>
      <c r="C35" s="24" t="s">
        <v>128</v>
      </c>
      <c r="D35" s="33"/>
      <c r="E35" s="23" t="s">
        <v>259</v>
      </c>
      <c r="F35" s="23" t="s">
        <v>46</v>
      </c>
      <c r="G35" s="23" t="s">
        <v>199</v>
      </c>
      <c r="H35" s="32" t="s">
        <v>113</v>
      </c>
      <c r="I35" s="30">
        <v>43374</v>
      </c>
      <c r="J35" s="30">
        <f t="shared" ca="1" si="1"/>
        <v>44456.628132407408</v>
      </c>
      <c r="K35" s="31">
        <f>MONTH(cv.table[[#This Row],[Start]])</f>
        <v>10</v>
      </c>
      <c r="L35" s="31">
        <f>YEAR(cv.table[[#This Row],[Start]])</f>
        <v>2018</v>
      </c>
      <c r="M35" s="31">
        <f ca="1">MONTH(cv.table[[#This Row],[End]])</f>
        <v>9</v>
      </c>
      <c r="N35" s="31">
        <f ca="1">YEAR(cv.table[[#This Row],[End]])</f>
        <v>2021</v>
      </c>
      <c r="O35" s="26">
        <f t="shared" ca="1" si="2"/>
        <v>36.087604413580266</v>
      </c>
      <c r="P35" s="23" t="s">
        <v>30</v>
      </c>
      <c r="Q35" s="23"/>
      <c r="R35" s="23" t="s">
        <v>139</v>
      </c>
      <c r="S35" s="23" t="s">
        <v>306</v>
      </c>
      <c r="T35" s="23"/>
      <c r="U35" s="23"/>
      <c r="V35" s="32"/>
      <c r="W35" s="32"/>
      <c r="X35" s="23"/>
      <c r="Y35" s="23"/>
      <c r="Z35" s="32"/>
      <c r="AA35" s="23"/>
      <c r="AB35" s="23"/>
      <c r="AC35" s="32"/>
      <c r="AD35" s="23"/>
      <c r="AE35" s="23"/>
      <c r="AF35" s="32"/>
      <c r="AG35" s="23"/>
      <c r="AH35" s="32"/>
      <c r="AI35" s="23"/>
      <c r="AJ35" s="32"/>
      <c r="AK35" s="23"/>
      <c r="AL35" s="32"/>
      <c r="AM35" s="34" t="s">
        <v>355</v>
      </c>
    </row>
    <row r="36" spans="1:39" ht="39.6" x14ac:dyDescent="0.3">
      <c r="A36" s="24" t="s">
        <v>47</v>
      </c>
      <c r="B36" s="25" t="s">
        <v>48</v>
      </c>
      <c r="C36" s="24" t="s">
        <v>245</v>
      </c>
      <c r="D36" s="33" t="s">
        <v>246</v>
      </c>
      <c r="E36" s="23" t="s">
        <v>259</v>
      </c>
      <c r="F36" s="23" t="s">
        <v>152</v>
      </c>
      <c r="G36" s="23" t="s">
        <v>198</v>
      </c>
      <c r="H36" s="32" t="s">
        <v>206</v>
      </c>
      <c r="I36" s="30">
        <v>44075</v>
      </c>
      <c r="J36" s="30">
        <v>44681</v>
      </c>
      <c r="K36" s="31">
        <f>MONTH(cv.table[[#This Row],[Start]])</f>
        <v>9</v>
      </c>
      <c r="L36" s="31">
        <f>YEAR(cv.table[[#This Row],[Start]])</f>
        <v>2020</v>
      </c>
      <c r="M36" s="31">
        <f>MONTH(cv.table[[#This Row],[End]])</f>
        <v>4</v>
      </c>
      <c r="N36" s="31">
        <f>YEAR(cv.table[[#This Row],[End]])</f>
        <v>2022</v>
      </c>
      <c r="O36" s="26">
        <f t="shared" si="2"/>
        <v>1.6602739726027398</v>
      </c>
      <c r="P36" s="23" t="s">
        <v>31</v>
      </c>
      <c r="Q36" s="23" t="s">
        <v>243</v>
      </c>
      <c r="R36" s="23" t="s">
        <v>244</v>
      </c>
      <c r="S36" s="23" t="s">
        <v>293</v>
      </c>
      <c r="T36" s="23"/>
      <c r="U36" s="23"/>
      <c r="V36" s="32"/>
      <c r="W36" s="32"/>
      <c r="X36" s="23"/>
      <c r="Y36" s="23"/>
      <c r="Z36" s="32"/>
      <c r="AA36" s="23"/>
      <c r="AB36" s="23"/>
      <c r="AC36" s="32"/>
      <c r="AD36" s="23"/>
      <c r="AE36" s="23"/>
      <c r="AF36" s="32"/>
      <c r="AG36" s="23"/>
      <c r="AH36" s="32"/>
      <c r="AI36" s="23"/>
      <c r="AJ36" s="32"/>
      <c r="AK36" s="23"/>
      <c r="AL36" s="32"/>
      <c r="AM36" s="34" t="s">
        <v>361</v>
      </c>
    </row>
    <row r="37" spans="1:39" ht="39.6" x14ac:dyDescent="0.3">
      <c r="A37" s="24" t="s">
        <v>65</v>
      </c>
      <c r="B37" s="25"/>
      <c r="C37" s="24" t="s">
        <v>328</v>
      </c>
      <c r="D37" s="33"/>
      <c r="E37" s="23" t="s">
        <v>259</v>
      </c>
      <c r="F37" s="23" t="s">
        <v>100</v>
      </c>
      <c r="G37" s="23" t="s">
        <v>198</v>
      </c>
      <c r="H37" s="32" t="s">
        <v>207</v>
      </c>
      <c r="I37" s="30">
        <v>43221</v>
      </c>
      <c r="J37" s="30">
        <v>43343</v>
      </c>
      <c r="K37" s="31">
        <f>MONTH(cv.table[[#This Row],[Start]])</f>
        <v>5</v>
      </c>
      <c r="L37" s="31">
        <f>YEAR(cv.table[[#This Row],[Start]])</f>
        <v>2018</v>
      </c>
      <c r="M37" s="31">
        <f>MONTH(cv.table[[#This Row],[End]])</f>
        <v>8</v>
      </c>
      <c r="N37" s="31">
        <f>YEAR(cv.table[[#This Row],[End]])</f>
        <v>2018</v>
      </c>
      <c r="O37" s="26">
        <f t="shared" si="2"/>
        <v>4.0666666666666664</v>
      </c>
      <c r="P37" s="23" t="s">
        <v>30</v>
      </c>
      <c r="Q37" s="23" t="s">
        <v>63</v>
      </c>
      <c r="R37" s="23" t="s">
        <v>55</v>
      </c>
      <c r="S37" s="23" t="s">
        <v>329</v>
      </c>
      <c r="T37" s="23"/>
      <c r="U37" s="23"/>
      <c r="V37" s="32"/>
      <c r="W37" s="32"/>
      <c r="X37" s="23"/>
      <c r="Y37" s="23"/>
      <c r="Z37" s="32"/>
      <c r="AA37" s="23"/>
      <c r="AB37" s="23"/>
      <c r="AC37" s="32"/>
      <c r="AD37" s="23"/>
      <c r="AE37" s="23"/>
      <c r="AF37" s="32"/>
      <c r="AG37" s="23"/>
      <c r="AH37" s="32"/>
      <c r="AI37" s="23"/>
      <c r="AJ37" s="32"/>
      <c r="AK37" s="23"/>
      <c r="AL37" s="32"/>
      <c r="AM37" s="34" t="s">
        <v>365</v>
      </c>
    </row>
    <row r="38" spans="1:39" ht="52.8" x14ac:dyDescent="0.3">
      <c r="A38" s="24" t="s">
        <v>323</v>
      </c>
      <c r="B38" s="25" t="s">
        <v>324</v>
      </c>
      <c r="C38" s="24" t="s">
        <v>322</v>
      </c>
      <c r="D38" s="33" t="s">
        <v>321</v>
      </c>
      <c r="E38" s="23" t="s">
        <v>259</v>
      </c>
      <c r="F38" s="23" t="s">
        <v>152</v>
      </c>
      <c r="G38" s="23" t="s">
        <v>198</v>
      </c>
      <c r="H38" s="32" t="s">
        <v>206</v>
      </c>
      <c r="I38" s="30">
        <v>42856</v>
      </c>
      <c r="J38" s="30">
        <v>42979</v>
      </c>
      <c r="K38" s="31">
        <f>MONTH(cv.table[[#This Row],[Start]])</f>
        <v>5</v>
      </c>
      <c r="L38" s="31">
        <f>YEAR(cv.table[[#This Row],[Start]])</f>
        <v>2017</v>
      </c>
      <c r="M38" s="31">
        <f>MONTH(cv.table[[#This Row],[End]])</f>
        <v>9</v>
      </c>
      <c r="N38" s="31">
        <f>YEAR(cv.table[[#This Row],[End]])</f>
        <v>2017</v>
      </c>
      <c r="O38" s="26">
        <f t="shared" si="2"/>
        <v>4.0999999999999996</v>
      </c>
      <c r="P38" s="23" t="s">
        <v>30</v>
      </c>
      <c r="Q38" s="23" t="s">
        <v>158</v>
      </c>
      <c r="R38" s="23" t="s">
        <v>55</v>
      </c>
      <c r="S38" s="23" t="s">
        <v>326</v>
      </c>
      <c r="T38" s="23"/>
      <c r="U38" s="23"/>
      <c r="V38" s="32"/>
      <c r="W38" s="32"/>
      <c r="X38" s="23"/>
      <c r="Y38" s="23"/>
      <c r="Z38" s="32"/>
      <c r="AA38" s="23"/>
      <c r="AB38" s="23"/>
      <c r="AC38" s="32"/>
      <c r="AD38" s="23"/>
      <c r="AE38" s="23"/>
      <c r="AF38" s="32"/>
      <c r="AG38" s="23"/>
      <c r="AH38" s="32"/>
      <c r="AI38" s="23"/>
      <c r="AJ38" s="32"/>
      <c r="AK38" s="23"/>
      <c r="AL38" s="32"/>
      <c r="AM38" s="34" t="s">
        <v>374</v>
      </c>
    </row>
    <row r="39" spans="1:39" ht="52.8" x14ac:dyDescent="0.3">
      <c r="A39" s="24" t="s">
        <v>325</v>
      </c>
      <c r="B39" s="25" t="s">
        <v>320</v>
      </c>
      <c r="C39" s="24" t="s">
        <v>322</v>
      </c>
      <c r="D39" s="33" t="s">
        <v>321</v>
      </c>
      <c r="E39" s="23" t="s">
        <v>259</v>
      </c>
      <c r="F39" s="23" t="s">
        <v>152</v>
      </c>
      <c r="G39" s="23" t="s">
        <v>198</v>
      </c>
      <c r="H39" s="32" t="s">
        <v>206</v>
      </c>
      <c r="I39" s="30">
        <v>42491</v>
      </c>
      <c r="J39" s="30">
        <v>42614</v>
      </c>
      <c r="K39" s="31">
        <f>MONTH(cv.table[[#This Row],[Start]])</f>
        <v>5</v>
      </c>
      <c r="L39" s="31">
        <f>YEAR(cv.table[[#This Row],[Start]])</f>
        <v>2016</v>
      </c>
      <c r="M39" s="31">
        <f>MONTH(cv.table[[#This Row],[End]])</f>
        <v>9</v>
      </c>
      <c r="N39" s="31">
        <f>YEAR(cv.table[[#This Row],[End]])</f>
        <v>2016</v>
      </c>
      <c r="O39" s="26">
        <f t="shared" si="2"/>
        <v>4.0999999999999996</v>
      </c>
      <c r="P39" s="23" t="s">
        <v>30</v>
      </c>
      <c r="Q39" s="23" t="s">
        <v>56</v>
      </c>
      <c r="R39" s="23" t="s">
        <v>55</v>
      </c>
      <c r="S39" s="23" t="s">
        <v>327</v>
      </c>
      <c r="T39" s="23"/>
      <c r="U39" s="23"/>
      <c r="V39" s="32"/>
      <c r="W39" s="32"/>
      <c r="X39" s="23"/>
      <c r="Y39" s="23"/>
      <c r="Z39" s="32"/>
      <c r="AA39" s="23"/>
      <c r="AB39" s="23"/>
      <c r="AC39" s="32"/>
      <c r="AD39" s="23"/>
      <c r="AE39" s="23"/>
      <c r="AF39" s="32"/>
      <c r="AG39" s="23"/>
      <c r="AH39" s="32"/>
      <c r="AI39" s="23"/>
      <c r="AJ39" s="32"/>
      <c r="AK39" s="23"/>
      <c r="AL39" s="32"/>
      <c r="AM39" s="34" t="s">
        <v>375</v>
      </c>
    </row>
    <row r="40" spans="1:39" ht="92.4" x14ac:dyDescent="0.3">
      <c r="A40" s="24" t="s">
        <v>316</v>
      </c>
      <c r="B40" s="25" t="s">
        <v>317</v>
      </c>
      <c r="C40" s="24" t="s">
        <v>452</v>
      </c>
      <c r="D40" s="33" t="s">
        <v>318</v>
      </c>
      <c r="E40" s="23" t="s">
        <v>259</v>
      </c>
      <c r="F40" s="23" t="s">
        <v>152</v>
      </c>
      <c r="G40" s="23" t="s">
        <v>334</v>
      </c>
      <c r="H40" s="32" t="s">
        <v>33</v>
      </c>
      <c r="I40" s="30">
        <v>44207</v>
      </c>
      <c r="J40" s="30">
        <v>44316</v>
      </c>
      <c r="K40" s="31">
        <f>MONTH(cv.table[[#This Row],[Start]])</f>
        <v>1</v>
      </c>
      <c r="L40" s="31">
        <f>YEAR(cv.table[[#This Row],[Start]])</f>
        <v>2021</v>
      </c>
      <c r="M40" s="31">
        <f>MONTH(cv.table[[#This Row],[End]])</f>
        <v>4</v>
      </c>
      <c r="N40" s="31">
        <f>YEAR(cv.table[[#This Row],[End]])</f>
        <v>2021</v>
      </c>
      <c r="O40" s="26">
        <f t="shared" si="2"/>
        <v>3.6333333333333333</v>
      </c>
      <c r="P40" s="23" t="s">
        <v>30</v>
      </c>
      <c r="Q40" s="23" t="s">
        <v>319</v>
      </c>
      <c r="R40" s="23" t="s">
        <v>86</v>
      </c>
      <c r="S40" s="23" t="s">
        <v>453</v>
      </c>
      <c r="T40" s="23" t="s">
        <v>454</v>
      </c>
      <c r="U40" s="23" t="s">
        <v>450</v>
      </c>
      <c r="V40" s="32" t="s">
        <v>451</v>
      </c>
      <c r="W40" s="32"/>
      <c r="X40" s="23" t="s">
        <v>410</v>
      </c>
      <c r="Y40" s="23" t="s">
        <v>345</v>
      </c>
      <c r="Z40" s="32" t="s">
        <v>411</v>
      </c>
      <c r="AA40" s="23"/>
      <c r="AB40" s="23"/>
      <c r="AC40" s="32"/>
      <c r="AD40" s="23"/>
      <c r="AE40" s="23"/>
      <c r="AF40" s="32"/>
      <c r="AG40" s="23" t="s">
        <v>449</v>
      </c>
      <c r="AH40" s="32" t="s">
        <v>448</v>
      </c>
      <c r="AI40" s="23"/>
      <c r="AJ40" s="32"/>
      <c r="AK40" s="23"/>
      <c r="AL40" s="32"/>
      <c r="AM40" s="34" t="s">
        <v>360</v>
      </c>
    </row>
    <row r="41" spans="1:39" ht="118.8" x14ac:dyDescent="0.3">
      <c r="A41" s="24" t="s">
        <v>239</v>
      </c>
      <c r="B41" s="25" t="s">
        <v>240</v>
      </c>
      <c r="C41" s="24" t="s">
        <v>439</v>
      </c>
      <c r="D41" s="33" t="s">
        <v>246</v>
      </c>
      <c r="E41" s="23" t="s">
        <v>259</v>
      </c>
      <c r="F41" s="23" t="s">
        <v>152</v>
      </c>
      <c r="G41" s="23" t="s">
        <v>334</v>
      </c>
      <c r="H41" s="32" t="s">
        <v>212</v>
      </c>
      <c r="I41" s="30">
        <v>44013</v>
      </c>
      <c r="J41" s="30">
        <f ca="1">NOW()</f>
        <v>44456.628132407408</v>
      </c>
      <c r="K41" s="31">
        <f>MONTH(cv.table[[#This Row],[Start]])</f>
        <v>7</v>
      </c>
      <c r="L41" s="31">
        <f>YEAR(cv.table[[#This Row],[Start]])</f>
        <v>2020</v>
      </c>
      <c r="M41" s="31">
        <f ca="1">MONTH(cv.table[[#This Row],[End]])</f>
        <v>9</v>
      </c>
      <c r="N41" s="31">
        <f ca="1">YEAR(cv.table[[#This Row],[End]])</f>
        <v>2021</v>
      </c>
      <c r="O41" s="26">
        <f t="shared" ca="1" si="2"/>
        <v>14.787604413580265</v>
      </c>
      <c r="P41" s="23" t="s">
        <v>30</v>
      </c>
      <c r="Q41" s="23" t="s">
        <v>57</v>
      </c>
      <c r="R41" s="23" t="s">
        <v>51</v>
      </c>
      <c r="S41" s="23" t="s">
        <v>440</v>
      </c>
      <c r="T41" s="23" t="s">
        <v>476</v>
      </c>
      <c r="U41" s="23" t="s">
        <v>478</v>
      </c>
      <c r="V41" s="32" t="s">
        <v>280</v>
      </c>
      <c r="W41" s="32"/>
      <c r="X41" s="23" t="s">
        <v>481</v>
      </c>
      <c r="Y41" s="23" t="s">
        <v>345</v>
      </c>
      <c r="Z41" s="32" t="s">
        <v>514</v>
      </c>
      <c r="AA41" s="23"/>
      <c r="AB41" s="23"/>
      <c r="AC41" s="32"/>
      <c r="AD41" s="23"/>
      <c r="AE41" s="23"/>
      <c r="AF41" s="32"/>
      <c r="AG41" s="23"/>
      <c r="AH41" s="32"/>
      <c r="AI41" s="23"/>
      <c r="AJ41" s="32"/>
      <c r="AK41" s="23"/>
      <c r="AL41" s="32"/>
      <c r="AM41" s="34"/>
    </row>
    <row r="42" spans="1:39" ht="66" x14ac:dyDescent="0.3">
      <c r="A42" s="24" t="s">
        <v>11</v>
      </c>
      <c r="B42" s="25" t="s">
        <v>17</v>
      </c>
      <c r="C42" s="24" t="s">
        <v>405</v>
      </c>
      <c r="D42" s="33"/>
      <c r="E42" s="23" t="s">
        <v>259</v>
      </c>
      <c r="F42" s="23" t="s">
        <v>152</v>
      </c>
      <c r="G42" s="23" t="s">
        <v>334</v>
      </c>
      <c r="H42" s="32" t="s">
        <v>404</v>
      </c>
      <c r="I42" s="30">
        <v>43862</v>
      </c>
      <c r="J42" s="30">
        <f ca="1">NOW()</f>
        <v>44456.628132407408</v>
      </c>
      <c r="K42" s="31">
        <f>MONTH(cv.table[[#This Row],[Start]])</f>
        <v>2</v>
      </c>
      <c r="L42" s="31">
        <f>YEAR(cv.table[[#This Row],[Start]])</f>
        <v>2020</v>
      </c>
      <c r="M42" s="31">
        <f ca="1">MONTH(cv.table[[#This Row],[End]])</f>
        <v>9</v>
      </c>
      <c r="N42" s="31">
        <f ca="1">YEAR(cv.table[[#This Row],[End]])</f>
        <v>2021</v>
      </c>
      <c r="O42" s="26">
        <f t="shared" ca="1" si="2"/>
        <v>19.8209377469136</v>
      </c>
      <c r="P42" s="23" t="s">
        <v>30</v>
      </c>
      <c r="Q42" s="23"/>
      <c r="R42" s="23" t="s">
        <v>441</v>
      </c>
      <c r="S42" s="23" t="s">
        <v>511</v>
      </c>
      <c r="T42" s="23" t="s">
        <v>518</v>
      </c>
      <c r="U42" s="23" t="s">
        <v>517</v>
      </c>
      <c r="V42" s="32" t="s">
        <v>512</v>
      </c>
      <c r="W42" s="32"/>
      <c r="X42" s="23" t="s">
        <v>513</v>
      </c>
      <c r="Y42" s="23" t="s">
        <v>345</v>
      </c>
      <c r="Z42" s="32" t="s">
        <v>515</v>
      </c>
      <c r="AA42" s="23"/>
      <c r="AB42" s="23"/>
      <c r="AC42" s="32"/>
      <c r="AD42" s="23"/>
      <c r="AE42" s="23"/>
      <c r="AF42" s="32"/>
      <c r="AG42" s="23" t="s">
        <v>516</v>
      </c>
      <c r="AH42" s="32" t="s">
        <v>516</v>
      </c>
      <c r="AI42" s="23"/>
      <c r="AJ42" s="32"/>
      <c r="AK42" s="23"/>
      <c r="AL42" s="32"/>
      <c r="AM42" s="34" t="s">
        <v>379</v>
      </c>
    </row>
    <row r="43" spans="1:39" ht="105.6" x14ac:dyDescent="0.3">
      <c r="A43" s="24" t="s">
        <v>47</v>
      </c>
      <c r="B43" s="25" t="s">
        <v>48</v>
      </c>
      <c r="C43" s="24" t="s">
        <v>400</v>
      </c>
      <c r="D43" s="33" t="s">
        <v>223</v>
      </c>
      <c r="E43" s="23" t="s">
        <v>259</v>
      </c>
      <c r="F43" s="23" t="s">
        <v>46</v>
      </c>
      <c r="G43" s="23" t="s">
        <v>334</v>
      </c>
      <c r="H43" s="32" t="s">
        <v>33</v>
      </c>
      <c r="I43" s="30">
        <v>43831</v>
      </c>
      <c r="J43" s="30">
        <v>44012</v>
      </c>
      <c r="K43" s="31">
        <f>MONTH(cv.table[[#This Row],[Start]])</f>
        <v>1</v>
      </c>
      <c r="L43" s="31">
        <f>YEAR(cv.table[[#This Row],[Start]])</f>
        <v>2020</v>
      </c>
      <c r="M43" s="31">
        <f>MONTH(cv.table[[#This Row],[End]])</f>
        <v>6</v>
      </c>
      <c r="N43" s="31">
        <f>YEAR(cv.table[[#This Row],[End]])</f>
        <v>2020</v>
      </c>
      <c r="O43" s="26">
        <f t="shared" si="2"/>
        <v>6.0333333333333332</v>
      </c>
      <c r="P43" s="23" t="s">
        <v>30</v>
      </c>
      <c r="Q43" s="23" t="s">
        <v>58</v>
      </c>
      <c r="R43" s="23" t="s">
        <v>51</v>
      </c>
      <c r="S43" s="23" t="s">
        <v>224</v>
      </c>
      <c r="T43" s="23" t="s">
        <v>466</v>
      </c>
      <c r="U43" s="23" t="s">
        <v>225</v>
      </c>
      <c r="V43" s="32" t="s">
        <v>311</v>
      </c>
      <c r="W43" s="32"/>
      <c r="X43" s="23" t="s">
        <v>414</v>
      </c>
      <c r="Y43" s="23" t="s">
        <v>345</v>
      </c>
      <c r="Z43" s="32" t="s">
        <v>415</v>
      </c>
      <c r="AA43" s="23"/>
      <c r="AB43" s="23"/>
      <c r="AC43" s="32"/>
      <c r="AD43" s="23"/>
      <c r="AE43" s="23"/>
      <c r="AF43" s="32"/>
      <c r="AG43" s="23" t="s">
        <v>413</v>
      </c>
      <c r="AH43" s="32" t="s">
        <v>412</v>
      </c>
      <c r="AI43" s="23"/>
      <c r="AJ43" s="32"/>
      <c r="AK43" s="23"/>
      <c r="AL43" s="32"/>
      <c r="AM43" s="34" t="s">
        <v>361</v>
      </c>
    </row>
    <row r="44" spans="1:39" ht="105.6" x14ac:dyDescent="0.3">
      <c r="A44" s="24" t="s">
        <v>367</v>
      </c>
      <c r="B44" s="25"/>
      <c r="C44" s="24" t="s">
        <v>424</v>
      </c>
      <c r="D44" s="33"/>
      <c r="E44" s="23" t="s">
        <v>259</v>
      </c>
      <c r="F44" s="23" t="s">
        <v>46</v>
      </c>
      <c r="G44" s="23" t="s">
        <v>334</v>
      </c>
      <c r="H44" s="32" t="s">
        <v>208</v>
      </c>
      <c r="I44" s="30">
        <v>43709</v>
      </c>
      <c r="J44" s="30">
        <v>43983</v>
      </c>
      <c r="K44" s="31">
        <f>MONTH(cv.table[[#This Row],[Start]])</f>
        <v>9</v>
      </c>
      <c r="L44" s="31">
        <f>YEAR(cv.table[[#This Row],[Start]])</f>
        <v>2019</v>
      </c>
      <c r="M44" s="31">
        <f>MONTH(cv.table[[#This Row],[End]])</f>
        <v>6</v>
      </c>
      <c r="N44" s="31">
        <f>YEAR(cv.table[[#This Row],[End]])</f>
        <v>2020</v>
      </c>
      <c r="O44" s="26">
        <f t="shared" si="2"/>
        <v>9.1333333333333329</v>
      </c>
      <c r="P44" s="23" t="s">
        <v>30</v>
      </c>
      <c r="Q44" s="23" t="s">
        <v>61</v>
      </c>
      <c r="R44" s="23" t="s">
        <v>60</v>
      </c>
      <c r="S44" s="23" t="s">
        <v>473</v>
      </c>
      <c r="T44" s="23" t="s">
        <v>520</v>
      </c>
      <c r="U44" s="23" t="s">
        <v>519</v>
      </c>
      <c r="V44" s="32"/>
      <c r="W44" s="32"/>
      <c r="X44" s="23" t="s">
        <v>366</v>
      </c>
      <c r="Y44" s="23" t="s">
        <v>345</v>
      </c>
      <c r="Z44" s="32" t="s">
        <v>368</v>
      </c>
      <c r="AA44" s="23"/>
      <c r="AB44" s="23"/>
      <c r="AC44" s="32"/>
      <c r="AD44" s="23"/>
      <c r="AE44" s="23"/>
      <c r="AF44" s="32"/>
      <c r="AG44" s="23"/>
      <c r="AH44" s="32"/>
      <c r="AI44" s="23"/>
      <c r="AJ44" s="32"/>
      <c r="AK44" s="23"/>
      <c r="AL44" s="32"/>
      <c r="AM44" s="24"/>
    </row>
    <row r="45" spans="1:39" ht="66" x14ac:dyDescent="0.3">
      <c r="A45" s="24" t="s">
        <v>6</v>
      </c>
      <c r="B45" s="25" t="s">
        <v>16</v>
      </c>
      <c r="C45" s="24" t="s">
        <v>447</v>
      </c>
      <c r="D45" s="33"/>
      <c r="E45" s="23" t="s">
        <v>259</v>
      </c>
      <c r="F45" s="23" t="s">
        <v>152</v>
      </c>
      <c r="G45" s="23" t="s">
        <v>334</v>
      </c>
      <c r="H45" s="32" t="s">
        <v>212</v>
      </c>
      <c r="I45" s="30">
        <v>43344</v>
      </c>
      <c r="J45" s="30">
        <v>43586</v>
      </c>
      <c r="K45" s="31">
        <f>MONTH(cv.table[[#This Row],[Start]])</f>
        <v>9</v>
      </c>
      <c r="L45" s="31">
        <f>YEAR(cv.table[[#This Row],[Start]])</f>
        <v>2018</v>
      </c>
      <c r="M45" s="31">
        <f>MONTH(cv.table[[#This Row],[End]])</f>
        <v>5</v>
      </c>
      <c r="N45" s="31">
        <f>YEAR(cv.table[[#This Row],[End]])</f>
        <v>2019</v>
      </c>
      <c r="O45" s="26">
        <f t="shared" si="2"/>
        <v>8.0666666666666664</v>
      </c>
      <c r="P45" s="23" t="s">
        <v>30</v>
      </c>
      <c r="Q45" s="23" t="s">
        <v>54</v>
      </c>
      <c r="R45" s="23" t="s">
        <v>55</v>
      </c>
      <c r="S45" s="23" t="s">
        <v>467</v>
      </c>
      <c r="T45" s="23" t="s">
        <v>469</v>
      </c>
      <c r="U45" s="23" t="s">
        <v>470</v>
      </c>
      <c r="V45" s="32"/>
      <c r="W45" s="32"/>
      <c r="X45" s="23" t="s">
        <v>471</v>
      </c>
      <c r="Y45" s="23" t="s">
        <v>345</v>
      </c>
      <c r="Z45" s="32" t="s">
        <v>462</v>
      </c>
      <c r="AA45" s="23"/>
      <c r="AB45" s="23"/>
      <c r="AC45" s="32"/>
      <c r="AD45" s="23"/>
      <c r="AE45" s="23"/>
      <c r="AF45" s="32"/>
      <c r="AG45" s="23" t="s">
        <v>472</v>
      </c>
      <c r="AH45" s="32" t="s">
        <v>472</v>
      </c>
      <c r="AI45" s="23"/>
      <c r="AJ45" s="32"/>
      <c r="AK45" s="23"/>
      <c r="AL45" s="32"/>
      <c r="AM45" s="34" t="s">
        <v>359</v>
      </c>
    </row>
    <row r="46" spans="1:39" ht="92.4" x14ac:dyDescent="0.3">
      <c r="A46" s="24" t="s">
        <v>7</v>
      </c>
      <c r="B46" s="25" t="s">
        <v>20</v>
      </c>
      <c r="C46" s="24" t="s">
        <v>422</v>
      </c>
      <c r="D46" s="33" t="s">
        <v>156</v>
      </c>
      <c r="E46" s="23" t="s">
        <v>259</v>
      </c>
      <c r="F46" s="23" t="s">
        <v>152</v>
      </c>
      <c r="G46" s="23" t="s">
        <v>334</v>
      </c>
      <c r="H46" s="32" t="s">
        <v>212</v>
      </c>
      <c r="I46" s="30">
        <v>42614</v>
      </c>
      <c r="J46" s="30">
        <v>42979</v>
      </c>
      <c r="K46" s="31">
        <f>MONTH(cv.table[[#This Row],[Start]])</f>
        <v>9</v>
      </c>
      <c r="L46" s="31">
        <f>YEAR(cv.table[[#This Row],[Start]])</f>
        <v>2016</v>
      </c>
      <c r="M46" s="31">
        <f>MONTH(cv.table[[#This Row],[End]])</f>
        <v>9</v>
      </c>
      <c r="N46" s="31">
        <f>YEAR(cv.table[[#This Row],[End]])</f>
        <v>2017</v>
      </c>
      <c r="O46" s="26">
        <f t="shared" si="2"/>
        <v>1</v>
      </c>
      <c r="P46" s="23" t="s">
        <v>474</v>
      </c>
      <c r="Q46" s="23" t="s">
        <v>56</v>
      </c>
      <c r="R46" s="23" t="s">
        <v>55</v>
      </c>
      <c r="S46" s="23" t="s">
        <v>443</v>
      </c>
      <c r="T46" s="23" t="s">
        <v>445</v>
      </c>
      <c r="U46" s="23"/>
      <c r="V46" s="32" t="s">
        <v>430</v>
      </c>
      <c r="W46" s="32"/>
      <c r="X46" s="23" t="s">
        <v>417</v>
      </c>
      <c r="Y46" s="23" t="s">
        <v>345</v>
      </c>
      <c r="Z46" s="32" t="s">
        <v>416</v>
      </c>
      <c r="AA46" s="23" t="s">
        <v>420</v>
      </c>
      <c r="AB46" s="23" t="s">
        <v>345</v>
      </c>
      <c r="AC46" s="32" t="s">
        <v>421</v>
      </c>
      <c r="AD46" s="23" t="s">
        <v>342</v>
      </c>
      <c r="AE46" s="23" t="s">
        <v>344</v>
      </c>
      <c r="AF46" s="32" t="s">
        <v>416</v>
      </c>
      <c r="AG46" s="35" t="s">
        <v>432</v>
      </c>
      <c r="AH46" s="32" t="s">
        <v>425</v>
      </c>
      <c r="AI46" s="23"/>
      <c r="AJ46" s="32"/>
      <c r="AK46" s="23"/>
      <c r="AL46" s="32"/>
      <c r="AM46" s="34" t="s">
        <v>358</v>
      </c>
    </row>
    <row r="47" spans="1:39" ht="52.8" x14ac:dyDescent="0.3">
      <c r="A47" s="24" t="s">
        <v>312</v>
      </c>
      <c r="B47" s="25"/>
      <c r="C47" s="24" t="s">
        <v>423</v>
      </c>
      <c r="D47" s="33" t="s">
        <v>140</v>
      </c>
      <c r="E47" s="23" t="s">
        <v>259</v>
      </c>
      <c r="F47" s="23" t="s">
        <v>152</v>
      </c>
      <c r="G47" s="23" t="s">
        <v>334</v>
      </c>
      <c r="H47" s="32" t="s">
        <v>212</v>
      </c>
      <c r="I47" s="30">
        <v>42592</v>
      </c>
      <c r="J47" s="30">
        <v>42605</v>
      </c>
      <c r="K47" s="31">
        <f>MONTH(cv.table[[#This Row],[Start]])</f>
        <v>8</v>
      </c>
      <c r="L47" s="31">
        <f>YEAR(cv.table[[#This Row],[Start]])</f>
        <v>2016</v>
      </c>
      <c r="M47" s="31">
        <f>MONTH(cv.table[[#This Row],[End]])</f>
        <v>8</v>
      </c>
      <c r="N47" s="31">
        <f>YEAR(cv.table[[#This Row],[End]])</f>
        <v>2016</v>
      </c>
      <c r="O47" s="26">
        <f t="shared" si="2"/>
        <v>14</v>
      </c>
      <c r="P47" s="23" t="s">
        <v>32</v>
      </c>
      <c r="Q47" s="23" t="s">
        <v>141</v>
      </c>
      <c r="R47" s="23" t="s">
        <v>55</v>
      </c>
      <c r="S47" s="23" t="s">
        <v>463</v>
      </c>
      <c r="T47" s="23" t="s">
        <v>464</v>
      </c>
      <c r="U47" s="23" t="s">
        <v>465</v>
      </c>
      <c r="V47" s="32"/>
      <c r="W47" s="32"/>
      <c r="X47" s="23" t="s">
        <v>461</v>
      </c>
      <c r="Y47" s="23" t="s">
        <v>345</v>
      </c>
      <c r="Z47" s="32" t="s">
        <v>462</v>
      </c>
      <c r="AA47" s="23"/>
      <c r="AB47" s="23"/>
      <c r="AC47" s="32"/>
      <c r="AD47" s="23"/>
      <c r="AE47" s="23"/>
      <c r="AF47" s="32"/>
      <c r="AG47" s="23"/>
      <c r="AH47" s="32"/>
      <c r="AI47" s="23"/>
      <c r="AJ47" s="32"/>
      <c r="AK47" s="23"/>
      <c r="AL47" s="32"/>
      <c r="AM47" s="34" t="s">
        <v>387</v>
      </c>
    </row>
    <row r="48" spans="1:39" ht="79.2" x14ac:dyDescent="0.3">
      <c r="A48" s="24" t="s">
        <v>7</v>
      </c>
      <c r="B48" s="25" t="s">
        <v>20</v>
      </c>
      <c r="C48" s="24" t="s">
        <v>427</v>
      </c>
      <c r="D48" s="33" t="s">
        <v>151</v>
      </c>
      <c r="E48" s="23" t="s">
        <v>259</v>
      </c>
      <c r="F48" s="23" t="s">
        <v>152</v>
      </c>
      <c r="G48" s="23" t="s">
        <v>334</v>
      </c>
      <c r="H48" s="32" t="s">
        <v>212</v>
      </c>
      <c r="I48" s="30">
        <v>42156</v>
      </c>
      <c r="J48" s="30">
        <v>42614</v>
      </c>
      <c r="K48" s="31">
        <f>MONTH(cv.table[[#This Row],[Start]])</f>
        <v>6</v>
      </c>
      <c r="L48" s="31">
        <f>YEAR(cv.table[[#This Row],[Start]])</f>
        <v>2015</v>
      </c>
      <c r="M48" s="31">
        <f>MONTH(cv.table[[#This Row],[End]])</f>
        <v>9</v>
      </c>
      <c r="N48" s="31">
        <f>YEAR(cv.table[[#This Row],[End]])</f>
        <v>2016</v>
      </c>
      <c r="O48" s="26">
        <f t="shared" si="2"/>
        <v>1.2547945205479452</v>
      </c>
      <c r="P48" s="23" t="s">
        <v>474</v>
      </c>
      <c r="Q48" s="23" t="s">
        <v>56</v>
      </c>
      <c r="R48" s="23" t="s">
        <v>55</v>
      </c>
      <c r="S48" s="23" t="s">
        <v>442</v>
      </c>
      <c r="T48" s="23" t="s">
        <v>444</v>
      </c>
      <c r="U48" s="23" t="s">
        <v>446</v>
      </c>
      <c r="V48" s="32" t="s">
        <v>429</v>
      </c>
      <c r="W48" s="32"/>
      <c r="X48" s="23" t="s">
        <v>434</v>
      </c>
      <c r="Y48" s="23" t="s">
        <v>345</v>
      </c>
      <c r="Z48" s="32" t="s">
        <v>435</v>
      </c>
      <c r="AA48" s="23" t="s">
        <v>433</v>
      </c>
      <c r="AB48" s="23" t="s">
        <v>345</v>
      </c>
      <c r="AC48" s="32" t="s">
        <v>421</v>
      </c>
      <c r="AD48" s="23"/>
      <c r="AE48" s="23"/>
      <c r="AF48" s="32"/>
      <c r="AG48" s="35" t="s">
        <v>431</v>
      </c>
      <c r="AH48" s="32" t="s">
        <v>428</v>
      </c>
      <c r="AI48" s="36" t="s">
        <v>438</v>
      </c>
      <c r="AJ48" s="32" t="s">
        <v>437</v>
      </c>
      <c r="AK48" s="23" t="s">
        <v>436</v>
      </c>
      <c r="AL48" s="32" t="s">
        <v>436</v>
      </c>
      <c r="AM48" s="34" t="s">
        <v>358</v>
      </c>
    </row>
    <row r="49" spans="1:39" ht="26.4" x14ac:dyDescent="0.3">
      <c r="A49" s="24" t="s">
        <v>313</v>
      </c>
      <c r="B49" s="25"/>
      <c r="C49" s="24" t="s">
        <v>314</v>
      </c>
      <c r="D49" s="33"/>
      <c r="E49" s="23" t="s">
        <v>260</v>
      </c>
      <c r="F49" s="23" t="s">
        <v>100</v>
      </c>
      <c r="G49" s="23" t="s">
        <v>5</v>
      </c>
      <c r="H49" s="32" t="s">
        <v>132</v>
      </c>
      <c r="I49" s="30">
        <v>44094</v>
      </c>
      <c r="J49" s="30">
        <v>44094</v>
      </c>
      <c r="K49" s="31">
        <f>MONTH(cv.table[[#This Row],[Start]])</f>
        <v>9</v>
      </c>
      <c r="L49" s="31">
        <f>YEAR(cv.table[[#This Row],[Start]])</f>
        <v>2020</v>
      </c>
      <c r="M49" s="31">
        <f>MONTH(cv.table[[#This Row],[End]])</f>
        <v>9</v>
      </c>
      <c r="N49" s="31">
        <f>YEAR(cv.table[[#This Row],[End]])</f>
        <v>2020</v>
      </c>
      <c r="O49" s="26">
        <f t="shared" si="2"/>
        <v>1</v>
      </c>
      <c r="P49" s="23" t="s">
        <v>32</v>
      </c>
      <c r="Q49" s="23"/>
      <c r="R49" s="23" t="s">
        <v>168</v>
      </c>
      <c r="S49" s="23"/>
      <c r="T49" s="23"/>
      <c r="U49" s="23"/>
      <c r="V49" s="32"/>
      <c r="W49" s="32"/>
      <c r="X49" s="23"/>
      <c r="Y49" s="23"/>
      <c r="Z49" s="32"/>
      <c r="AA49" s="23"/>
      <c r="AB49" s="23"/>
      <c r="AC49" s="32"/>
      <c r="AD49" s="23"/>
      <c r="AE49" s="23"/>
      <c r="AF49" s="32"/>
      <c r="AG49" s="23"/>
      <c r="AH49" s="32"/>
      <c r="AI49" s="23"/>
      <c r="AJ49" s="32"/>
      <c r="AK49" s="23"/>
      <c r="AL49" s="32"/>
      <c r="AM49" s="34" t="s">
        <v>390</v>
      </c>
    </row>
    <row r="50" spans="1:39" ht="39.6" x14ac:dyDescent="0.3">
      <c r="A50" s="24" t="s">
        <v>185</v>
      </c>
      <c r="B50" s="25"/>
      <c r="C50" s="24" t="s">
        <v>172</v>
      </c>
      <c r="D50" s="33"/>
      <c r="E50" s="23" t="s">
        <v>260</v>
      </c>
      <c r="F50" s="23" t="s">
        <v>81</v>
      </c>
      <c r="G50" s="27" t="s">
        <v>5</v>
      </c>
      <c r="H50" s="32" t="s">
        <v>132</v>
      </c>
      <c r="I50" s="30">
        <v>43764</v>
      </c>
      <c r="J50" s="30">
        <v>43764</v>
      </c>
      <c r="K50" s="31">
        <f>MONTH(cv.table[[#This Row],[Start]])</f>
        <v>10</v>
      </c>
      <c r="L50" s="31">
        <f>YEAR(cv.table[[#This Row],[Start]])</f>
        <v>2019</v>
      </c>
      <c r="M50" s="31">
        <f>MONTH(cv.table[[#This Row],[End]])</f>
        <v>10</v>
      </c>
      <c r="N50" s="31">
        <f>YEAR(cv.table[[#This Row],[End]])</f>
        <v>2019</v>
      </c>
      <c r="O50" s="26">
        <f t="shared" si="2"/>
        <v>1</v>
      </c>
      <c r="P50" s="23" t="s">
        <v>32</v>
      </c>
      <c r="Q50" s="23" t="s">
        <v>57</v>
      </c>
      <c r="R50" s="23" t="s">
        <v>51</v>
      </c>
      <c r="S50" s="23" t="s">
        <v>304</v>
      </c>
      <c r="T50" s="23"/>
      <c r="U50" s="23"/>
      <c r="V50" s="32"/>
      <c r="W50" s="32"/>
      <c r="X50" s="23"/>
      <c r="Y50" s="23"/>
      <c r="Z50" s="32"/>
      <c r="AA50" s="23"/>
      <c r="AB50" s="23"/>
      <c r="AC50" s="32"/>
      <c r="AD50" s="23"/>
      <c r="AE50" s="23"/>
      <c r="AF50" s="32"/>
      <c r="AG50" s="23"/>
      <c r="AH50" s="32"/>
      <c r="AI50" s="23"/>
      <c r="AJ50" s="32"/>
      <c r="AK50" s="23"/>
      <c r="AL50" s="32"/>
      <c r="AM50" s="34" t="s">
        <v>353</v>
      </c>
    </row>
    <row r="51" spans="1:39" ht="39.6" x14ac:dyDescent="0.3">
      <c r="A51" s="24" t="s">
        <v>133</v>
      </c>
      <c r="B51" s="25" t="s">
        <v>134</v>
      </c>
      <c r="C51" s="24" t="s">
        <v>135</v>
      </c>
      <c r="D51" s="33" t="s">
        <v>136</v>
      </c>
      <c r="E51" s="23" t="s">
        <v>260</v>
      </c>
      <c r="F51" s="23" t="s">
        <v>81</v>
      </c>
      <c r="G51" s="23" t="s">
        <v>5</v>
      </c>
      <c r="H51" s="32" t="s">
        <v>132</v>
      </c>
      <c r="I51" s="30">
        <v>43374</v>
      </c>
      <c r="J51" s="30">
        <v>43377</v>
      </c>
      <c r="K51" s="31">
        <f>MONTH(cv.table[[#This Row],[Start]])</f>
        <v>10</v>
      </c>
      <c r="L51" s="31">
        <f>YEAR(cv.table[[#This Row],[Start]])</f>
        <v>2018</v>
      </c>
      <c r="M51" s="31">
        <f>MONTH(cv.table[[#This Row],[End]])</f>
        <v>10</v>
      </c>
      <c r="N51" s="31">
        <f>YEAR(cv.table[[#This Row],[End]])</f>
        <v>2018</v>
      </c>
      <c r="O51" s="26">
        <f t="shared" si="2"/>
        <v>4</v>
      </c>
      <c r="P51" s="23" t="s">
        <v>32</v>
      </c>
      <c r="Q51" s="23" t="s">
        <v>54</v>
      </c>
      <c r="R51" s="23" t="s">
        <v>55</v>
      </c>
      <c r="S51" s="23" t="s">
        <v>303</v>
      </c>
      <c r="T51" s="23"/>
      <c r="U51" s="23"/>
      <c r="V51" s="32"/>
      <c r="W51" s="32"/>
      <c r="X51" s="23"/>
      <c r="Y51" s="23"/>
      <c r="Z51" s="32"/>
      <c r="AA51" s="23"/>
      <c r="AB51" s="23"/>
      <c r="AC51" s="32"/>
      <c r="AD51" s="23"/>
      <c r="AE51" s="23"/>
      <c r="AF51" s="32"/>
      <c r="AG51" s="23"/>
      <c r="AH51" s="32"/>
      <c r="AI51" s="23"/>
      <c r="AJ51" s="32"/>
      <c r="AK51" s="23"/>
      <c r="AL51" s="32"/>
      <c r="AM51" s="34" t="s">
        <v>399</v>
      </c>
    </row>
    <row r="52" spans="1:39" ht="26.4" x14ac:dyDescent="0.3">
      <c r="A52" s="24" t="s">
        <v>7</v>
      </c>
      <c r="B52" s="25" t="s">
        <v>20</v>
      </c>
      <c r="C52" s="24" t="s">
        <v>149</v>
      </c>
      <c r="D52" s="33"/>
      <c r="E52" s="23" t="s">
        <v>260</v>
      </c>
      <c r="F52" s="23" t="s">
        <v>152</v>
      </c>
      <c r="G52" s="23" t="s">
        <v>5</v>
      </c>
      <c r="H52" s="32" t="s">
        <v>132</v>
      </c>
      <c r="I52" s="30">
        <v>42614</v>
      </c>
      <c r="J52" s="30">
        <v>42856</v>
      </c>
      <c r="K52" s="31">
        <f>MONTH(cv.table[[#This Row],[Start]])</f>
        <v>9</v>
      </c>
      <c r="L52" s="31">
        <f>YEAR(cv.table[[#This Row],[Start]])</f>
        <v>2016</v>
      </c>
      <c r="M52" s="31">
        <f>MONTH(cv.table[[#This Row],[End]])</f>
        <v>5</v>
      </c>
      <c r="N52" s="31">
        <f>YEAR(cv.table[[#This Row],[End]])</f>
        <v>2017</v>
      </c>
      <c r="O52" s="26">
        <f t="shared" si="2"/>
        <v>8.0666666666666664</v>
      </c>
      <c r="P52" s="23" t="s">
        <v>30</v>
      </c>
      <c r="Q52" s="23" t="s">
        <v>56</v>
      </c>
      <c r="R52" s="23" t="s">
        <v>55</v>
      </c>
      <c r="S52" s="23" t="s">
        <v>111</v>
      </c>
      <c r="T52" s="23"/>
      <c r="U52" s="23"/>
      <c r="V52" s="32"/>
      <c r="W52" s="32"/>
      <c r="X52" s="23"/>
      <c r="Y52" s="23"/>
      <c r="Z52" s="32"/>
      <c r="AA52" s="23"/>
      <c r="AB52" s="23"/>
      <c r="AC52" s="32"/>
      <c r="AD52" s="23"/>
      <c r="AE52" s="23"/>
      <c r="AF52" s="32"/>
      <c r="AG52" s="23"/>
      <c r="AH52" s="32"/>
      <c r="AI52" s="23"/>
      <c r="AJ52" s="32"/>
      <c r="AK52" s="23"/>
      <c r="AL52" s="32"/>
      <c r="AM52" s="34" t="s">
        <v>358</v>
      </c>
    </row>
    <row r="53" spans="1:39" ht="39.6" x14ac:dyDescent="0.3">
      <c r="A53" s="24" t="s">
        <v>312</v>
      </c>
      <c r="B53" s="25"/>
      <c r="C53" s="24" t="s">
        <v>154</v>
      </c>
      <c r="D53" s="33" t="s">
        <v>140</v>
      </c>
      <c r="E53" s="23" t="s">
        <v>260</v>
      </c>
      <c r="F53" s="23" t="s">
        <v>152</v>
      </c>
      <c r="G53" s="23" t="s">
        <v>5</v>
      </c>
      <c r="H53" s="32" t="s">
        <v>132</v>
      </c>
      <c r="I53" s="30">
        <v>42592</v>
      </c>
      <c r="J53" s="30">
        <v>42605</v>
      </c>
      <c r="K53" s="31">
        <f>MONTH(cv.table[[#This Row],[Start]])</f>
        <v>8</v>
      </c>
      <c r="L53" s="31">
        <f>YEAR(cv.table[[#This Row],[Start]])</f>
        <v>2016</v>
      </c>
      <c r="M53" s="31">
        <f>MONTH(cv.table[[#This Row],[End]])</f>
        <v>8</v>
      </c>
      <c r="N53" s="31">
        <f>YEAR(cv.table[[#This Row],[End]])</f>
        <v>2016</v>
      </c>
      <c r="O53" s="26">
        <f t="shared" si="2"/>
        <v>14</v>
      </c>
      <c r="P53" s="23" t="s">
        <v>32</v>
      </c>
      <c r="Q53" s="23" t="s">
        <v>141</v>
      </c>
      <c r="R53" s="23" t="s">
        <v>55</v>
      </c>
      <c r="S53" s="23"/>
      <c r="T53" s="23"/>
      <c r="U53" s="23"/>
      <c r="V53" s="32"/>
      <c r="W53" s="32"/>
      <c r="X53" s="23"/>
      <c r="Y53" s="23"/>
      <c r="Z53" s="32"/>
      <c r="AA53" s="23"/>
      <c r="AB53" s="23"/>
      <c r="AC53" s="32"/>
      <c r="AD53" s="23"/>
      <c r="AE53" s="23"/>
      <c r="AF53" s="32"/>
      <c r="AG53" s="23"/>
      <c r="AH53" s="32"/>
      <c r="AI53" s="23"/>
      <c r="AJ53" s="32"/>
      <c r="AK53" s="23"/>
      <c r="AL53" s="32"/>
      <c r="AM53" s="34" t="s">
        <v>387</v>
      </c>
    </row>
    <row r="54" spans="1:39" ht="26.4" x14ac:dyDescent="0.3">
      <c r="A54" s="24" t="s">
        <v>142</v>
      </c>
      <c r="B54" s="25"/>
      <c r="C54" s="24" t="s">
        <v>143</v>
      </c>
      <c r="D54" s="33"/>
      <c r="E54" s="23" t="s">
        <v>260</v>
      </c>
      <c r="F54" s="23" t="s">
        <v>81</v>
      </c>
      <c r="G54" s="23" t="s">
        <v>5</v>
      </c>
      <c r="H54" s="32" t="s">
        <v>132</v>
      </c>
      <c r="I54" s="30">
        <v>40603</v>
      </c>
      <c r="J54" s="30">
        <v>40616</v>
      </c>
      <c r="K54" s="31">
        <f>MONTH(cv.table[[#This Row],[Start]])</f>
        <v>3</v>
      </c>
      <c r="L54" s="31">
        <f>YEAR(cv.table[[#This Row],[Start]])</f>
        <v>2011</v>
      </c>
      <c r="M54" s="31">
        <f>MONTH(cv.table[[#This Row],[End]])</f>
        <v>3</v>
      </c>
      <c r="N54" s="31">
        <f>YEAR(cv.table[[#This Row],[End]])</f>
        <v>2011</v>
      </c>
      <c r="O54" s="26">
        <f t="shared" si="2"/>
        <v>14</v>
      </c>
      <c r="P54" s="23" t="s">
        <v>32</v>
      </c>
      <c r="Q54" s="23" t="s">
        <v>76</v>
      </c>
      <c r="R54" s="23" t="s">
        <v>55</v>
      </c>
      <c r="S54" s="23" t="s">
        <v>197</v>
      </c>
      <c r="T54" s="23"/>
      <c r="U54" s="23"/>
      <c r="V54" s="32"/>
      <c r="W54" s="32"/>
      <c r="X54" s="23"/>
      <c r="Y54" s="23"/>
      <c r="Z54" s="32"/>
      <c r="AA54" s="23"/>
      <c r="AB54" s="23"/>
      <c r="AC54" s="32"/>
      <c r="AD54" s="23"/>
      <c r="AE54" s="23"/>
      <c r="AF54" s="32"/>
      <c r="AG54" s="23"/>
      <c r="AH54" s="32"/>
      <c r="AI54" s="23"/>
      <c r="AJ54" s="32"/>
      <c r="AK54" s="23"/>
      <c r="AL54" s="32"/>
      <c r="AM54" s="34" t="s">
        <v>388</v>
      </c>
    </row>
    <row r="55" spans="1:39" ht="26.4" x14ac:dyDescent="0.3">
      <c r="A55" s="24" t="s">
        <v>173</v>
      </c>
      <c r="B55" s="25" t="s">
        <v>175</v>
      </c>
      <c r="C55" s="24" t="s">
        <v>174</v>
      </c>
      <c r="D55" s="33"/>
      <c r="E55" s="23" t="s">
        <v>260</v>
      </c>
      <c r="F55" s="23" t="s">
        <v>46</v>
      </c>
      <c r="G55" s="27" t="s">
        <v>5</v>
      </c>
      <c r="H55" s="32" t="s">
        <v>132</v>
      </c>
      <c r="I55" s="30"/>
      <c r="J55" s="30"/>
      <c r="K55" s="31">
        <f>MONTH(cv.table[[#This Row],[Start]])</f>
        <v>1</v>
      </c>
      <c r="L55" s="31">
        <f>YEAR(cv.table[[#This Row],[Start]])</f>
        <v>1900</v>
      </c>
      <c r="M55" s="31">
        <f>MONTH(cv.table[[#This Row],[End]])</f>
        <v>1</v>
      </c>
      <c r="N55" s="31">
        <f>YEAR(cv.table[[#This Row],[End]])</f>
        <v>1900</v>
      </c>
      <c r="O55" s="26">
        <f t="shared" si="2"/>
        <v>0</v>
      </c>
      <c r="P55" s="23"/>
      <c r="Q55" s="23"/>
      <c r="R55" s="23" t="s">
        <v>168</v>
      </c>
      <c r="S55" s="23" t="s">
        <v>176</v>
      </c>
      <c r="T55" s="23"/>
      <c r="U55" s="23"/>
      <c r="V55" s="32"/>
      <c r="W55" s="32"/>
      <c r="X55" s="23"/>
      <c r="Y55" s="23"/>
      <c r="Z55" s="32"/>
      <c r="AA55" s="23"/>
      <c r="AB55" s="23"/>
      <c r="AC55" s="32"/>
      <c r="AD55" s="23"/>
      <c r="AE55" s="23"/>
      <c r="AF55" s="32"/>
      <c r="AG55" s="23"/>
      <c r="AH55" s="32"/>
      <c r="AI55" s="23"/>
      <c r="AJ55" s="32"/>
      <c r="AK55" s="23"/>
      <c r="AL55" s="32"/>
      <c r="AM55" s="34" t="s">
        <v>389</v>
      </c>
    </row>
    <row r="56" spans="1:39" ht="39.6" x14ac:dyDescent="0.3">
      <c r="A56" s="24" t="s">
        <v>6</v>
      </c>
      <c r="B56" s="25" t="s">
        <v>16</v>
      </c>
      <c r="C56" s="24" t="s">
        <v>166</v>
      </c>
      <c r="D56" s="33"/>
      <c r="E56" s="23" t="s">
        <v>260</v>
      </c>
      <c r="F56" s="23" t="s">
        <v>69</v>
      </c>
      <c r="G56" s="23" t="s">
        <v>33</v>
      </c>
      <c r="H56" s="32" t="s">
        <v>98</v>
      </c>
      <c r="I56" s="30">
        <v>43405</v>
      </c>
      <c r="J56" s="30">
        <v>43586</v>
      </c>
      <c r="K56" s="31">
        <f>MONTH(cv.table[[#This Row],[Start]])</f>
        <v>11</v>
      </c>
      <c r="L56" s="31">
        <f>YEAR(cv.table[[#This Row],[Start]])</f>
        <v>2018</v>
      </c>
      <c r="M56" s="31">
        <f>MONTH(cv.table[[#This Row],[End]])</f>
        <v>5</v>
      </c>
      <c r="N56" s="31">
        <f>YEAR(cv.table[[#This Row],[End]])</f>
        <v>2019</v>
      </c>
      <c r="O56" s="26">
        <f t="shared" si="2"/>
        <v>6.0333333333333332</v>
      </c>
      <c r="P56" s="23" t="s">
        <v>30</v>
      </c>
      <c r="Q56" s="23" t="s">
        <v>54</v>
      </c>
      <c r="R56" s="23" t="s">
        <v>55</v>
      </c>
      <c r="S56" s="23" t="s">
        <v>297</v>
      </c>
      <c r="T56" s="23" t="s">
        <v>298</v>
      </c>
      <c r="U56" s="23"/>
      <c r="V56" s="32"/>
      <c r="W56" s="32"/>
      <c r="X56" s="23"/>
      <c r="Y56" s="23"/>
      <c r="Z56" s="32"/>
      <c r="AA56" s="23"/>
      <c r="AB56" s="23"/>
      <c r="AC56" s="32"/>
      <c r="AD56" s="23"/>
      <c r="AE56" s="23"/>
      <c r="AF56" s="32"/>
      <c r="AG56" s="23"/>
      <c r="AH56" s="32"/>
      <c r="AI56" s="23"/>
      <c r="AJ56" s="32"/>
      <c r="AK56" s="23"/>
      <c r="AL56" s="32"/>
      <c r="AM56" s="34" t="s">
        <v>359</v>
      </c>
    </row>
    <row r="57" spans="1:39" ht="26.4" x14ac:dyDescent="0.3">
      <c r="A57" s="24" t="s">
        <v>7</v>
      </c>
      <c r="B57" s="25" t="s">
        <v>20</v>
      </c>
      <c r="C57" s="24" t="s">
        <v>426</v>
      </c>
      <c r="D57" s="33"/>
      <c r="E57" s="23" t="s">
        <v>260</v>
      </c>
      <c r="F57" s="23" t="s">
        <v>152</v>
      </c>
      <c r="G57" s="23" t="s">
        <v>33</v>
      </c>
      <c r="H57" s="32" t="s">
        <v>99</v>
      </c>
      <c r="I57" s="30">
        <v>42979</v>
      </c>
      <c r="J57" s="30">
        <v>43221</v>
      </c>
      <c r="K57" s="31">
        <f>MONTH(cv.table[[#This Row],[Start]])</f>
        <v>9</v>
      </c>
      <c r="L57" s="31">
        <f>YEAR(cv.table[[#This Row],[Start]])</f>
        <v>2017</v>
      </c>
      <c r="M57" s="31">
        <f>MONTH(cv.table[[#This Row],[End]])</f>
        <v>5</v>
      </c>
      <c r="N57" s="31">
        <f>YEAR(cv.table[[#This Row],[End]])</f>
        <v>2018</v>
      </c>
      <c r="O57" s="26">
        <f t="shared" si="2"/>
        <v>8.0666666666666664</v>
      </c>
      <c r="P57" s="23" t="s">
        <v>30</v>
      </c>
      <c r="Q57" s="23" t="s">
        <v>56</v>
      </c>
      <c r="R57" s="23" t="s">
        <v>55</v>
      </c>
      <c r="S57" s="23" t="s">
        <v>157</v>
      </c>
      <c r="T57" s="23"/>
      <c r="U57" s="23"/>
      <c r="V57" s="32"/>
      <c r="W57" s="32"/>
      <c r="X57" s="23"/>
      <c r="Y57" s="23"/>
      <c r="Z57" s="32"/>
      <c r="AA57" s="23"/>
      <c r="AB57" s="23"/>
      <c r="AC57" s="32"/>
      <c r="AD57" s="23"/>
      <c r="AE57" s="23"/>
      <c r="AF57" s="32"/>
      <c r="AG57" s="23"/>
      <c r="AH57" s="32"/>
      <c r="AI57" s="23"/>
      <c r="AJ57" s="32"/>
      <c r="AK57" s="23"/>
      <c r="AL57" s="32"/>
      <c r="AM57" s="34" t="s">
        <v>358</v>
      </c>
    </row>
    <row r="58" spans="1:39" ht="39.6" x14ac:dyDescent="0.3">
      <c r="A58" s="24" t="s">
        <v>7</v>
      </c>
      <c r="B58" s="25" t="s">
        <v>20</v>
      </c>
      <c r="C58" s="24" t="s">
        <v>155</v>
      </c>
      <c r="D58" s="33" t="s">
        <v>156</v>
      </c>
      <c r="E58" s="23" t="s">
        <v>260</v>
      </c>
      <c r="F58" s="23" t="s">
        <v>152</v>
      </c>
      <c r="G58" s="23" t="s">
        <v>33</v>
      </c>
      <c r="H58" s="32" t="s">
        <v>99</v>
      </c>
      <c r="I58" s="30">
        <v>42856</v>
      </c>
      <c r="J58" s="30">
        <v>42979</v>
      </c>
      <c r="K58" s="31">
        <f>MONTH(cv.table[[#This Row],[Start]])</f>
        <v>5</v>
      </c>
      <c r="L58" s="31">
        <f>YEAR(cv.table[[#This Row],[Start]])</f>
        <v>2017</v>
      </c>
      <c r="M58" s="31">
        <f>MONTH(cv.table[[#This Row],[End]])</f>
        <v>9</v>
      </c>
      <c r="N58" s="31">
        <f>YEAR(cv.table[[#This Row],[End]])</f>
        <v>2017</v>
      </c>
      <c r="O58" s="26">
        <f t="shared" si="2"/>
        <v>4.0999999999999996</v>
      </c>
      <c r="P58" s="23" t="s">
        <v>30</v>
      </c>
      <c r="Q58" s="23" t="s">
        <v>158</v>
      </c>
      <c r="R58" s="23" t="s">
        <v>55</v>
      </c>
      <c r="S58" s="23" t="s">
        <v>111</v>
      </c>
      <c r="T58" s="23"/>
      <c r="U58" s="23"/>
      <c r="V58" s="32"/>
      <c r="W58" s="32"/>
      <c r="X58" s="23"/>
      <c r="Y58" s="23"/>
      <c r="Z58" s="32"/>
      <c r="AA58" s="23"/>
      <c r="AB58" s="23"/>
      <c r="AC58" s="32"/>
      <c r="AD58" s="23"/>
      <c r="AE58" s="23"/>
      <c r="AF58" s="32"/>
      <c r="AG58" s="23"/>
      <c r="AH58" s="32"/>
      <c r="AI58" s="23"/>
      <c r="AJ58" s="32"/>
      <c r="AK58" s="23"/>
      <c r="AL58" s="32"/>
      <c r="AM58" s="34" t="s">
        <v>358</v>
      </c>
    </row>
    <row r="59" spans="1:39" ht="52.8" x14ac:dyDescent="0.3">
      <c r="A59" s="24" t="s">
        <v>7</v>
      </c>
      <c r="B59" s="25" t="s">
        <v>20</v>
      </c>
      <c r="C59" s="24" t="s">
        <v>150</v>
      </c>
      <c r="D59" s="33" t="s">
        <v>151</v>
      </c>
      <c r="E59" s="23" t="s">
        <v>260</v>
      </c>
      <c r="F59" s="23" t="s">
        <v>152</v>
      </c>
      <c r="G59" s="23" t="s">
        <v>33</v>
      </c>
      <c r="H59" s="32" t="s">
        <v>99</v>
      </c>
      <c r="I59" s="30">
        <v>42491</v>
      </c>
      <c r="J59" s="30">
        <v>42614</v>
      </c>
      <c r="K59" s="31">
        <f>MONTH(cv.table[[#This Row],[Start]])</f>
        <v>5</v>
      </c>
      <c r="L59" s="31">
        <f>YEAR(cv.table[[#This Row],[Start]])</f>
        <v>2016</v>
      </c>
      <c r="M59" s="31">
        <f>MONTH(cv.table[[#This Row],[End]])</f>
        <v>9</v>
      </c>
      <c r="N59" s="31">
        <f>YEAR(cv.table[[#This Row],[End]])</f>
        <v>2016</v>
      </c>
      <c r="O59" s="26">
        <f t="shared" si="2"/>
        <v>4.0999999999999996</v>
      </c>
      <c r="P59" s="23" t="s">
        <v>30</v>
      </c>
      <c r="Q59" s="23" t="s">
        <v>56</v>
      </c>
      <c r="R59" s="23" t="s">
        <v>55</v>
      </c>
      <c r="S59" s="23" t="s">
        <v>110</v>
      </c>
      <c r="T59" s="23"/>
      <c r="U59" s="23"/>
      <c r="V59" s="32"/>
      <c r="W59" s="32"/>
      <c r="X59" s="23"/>
      <c r="Y59" s="23"/>
      <c r="Z59" s="32"/>
      <c r="AA59" s="23"/>
      <c r="AB59" s="23"/>
      <c r="AC59" s="32"/>
      <c r="AD59" s="23"/>
      <c r="AE59" s="23"/>
      <c r="AF59" s="32"/>
      <c r="AG59" s="23"/>
      <c r="AH59" s="32"/>
      <c r="AI59" s="23"/>
      <c r="AJ59" s="32"/>
      <c r="AK59" s="23"/>
      <c r="AL59" s="32"/>
      <c r="AM59" s="34" t="s">
        <v>358</v>
      </c>
    </row>
    <row r="60" spans="1:39" x14ac:dyDescent="0.3">
      <c r="A60" s="24" t="s">
        <v>72</v>
      </c>
      <c r="B60" s="25" t="s">
        <v>80</v>
      </c>
      <c r="C60" s="24" t="s">
        <v>73</v>
      </c>
      <c r="D60" s="33"/>
      <c r="E60" s="23" t="s">
        <v>260</v>
      </c>
      <c r="F60" s="23" t="s">
        <v>335</v>
      </c>
      <c r="G60" s="23" t="s">
        <v>33</v>
      </c>
      <c r="H60" s="32" t="s">
        <v>98</v>
      </c>
      <c r="I60" s="30">
        <v>40544</v>
      </c>
      <c r="J60" s="30">
        <v>41275</v>
      </c>
      <c r="K60" s="31">
        <f>MONTH(cv.table[[#This Row],[Start]])</f>
        <v>1</v>
      </c>
      <c r="L60" s="31">
        <f>YEAR(cv.table[[#This Row],[Start]])</f>
        <v>2011</v>
      </c>
      <c r="M60" s="31">
        <f>MONTH(cv.table[[#This Row],[End]])</f>
        <v>1</v>
      </c>
      <c r="N60" s="31">
        <f>YEAR(cv.table[[#This Row],[End]])</f>
        <v>2013</v>
      </c>
      <c r="O60" s="26">
        <f t="shared" si="2"/>
        <v>2.0027397260273974</v>
      </c>
      <c r="P60" s="23" t="s">
        <v>31</v>
      </c>
      <c r="Q60" s="23" t="s">
        <v>76</v>
      </c>
      <c r="R60" s="23" t="s">
        <v>55</v>
      </c>
      <c r="S60" s="23"/>
      <c r="T60" s="23"/>
      <c r="U60" s="23"/>
      <c r="V60" s="32"/>
      <c r="W60" s="32"/>
      <c r="X60" s="23"/>
      <c r="Y60" s="23"/>
      <c r="Z60" s="32"/>
      <c r="AA60" s="23"/>
      <c r="AB60" s="23"/>
      <c r="AC60" s="32"/>
      <c r="AD60" s="23"/>
      <c r="AE60" s="23"/>
      <c r="AF60" s="32"/>
      <c r="AG60" s="23"/>
      <c r="AH60" s="32"/>
      <c r="AI60" s="23"/>
      <c r="AJ60" s="32"/>
      <c r="AK60" s="23"/>
      <c r="AL60" s="32"/>
      <c r="AM60" s="24"/>
    </row>
    <row r="61" spans="1:39" ht="26.4" x14ac:dyDescent="0.3">
      <c r="A61" s="24" t="s">
        <v>36</v>
      </c>
      <c r="B61" s="25" t="s">
        <v>37</v>
      </c>
      <c r="C61" s="24" t="s">
        <v>38</v>
      </c>
      <c r="D61" s="33"/>
      <c r="E61" s="23" t="s">
        <v>260</v>
      </c>
      <c r="F61" s="23" t="s">
        <v>46</v>
      </c>
      <c r="G61" s="23" t="s">
        <v>15</v>
      </c>
      <c r="H61" s="32" t="s">
        <v>44</v>
      </c>
      <c r="I61" s="30">
        <v>43586</v>
      </c>
      <c r="J61" s="30">
        <v>43586</v>
      </c>
      <c r="K61" s="31">
        <f>MONTH(cv.table[[#This Row],[Start]])</f>
        <v>5</v>
      </c>
      <c r="L61" s="31">
        <f>YEAR(cv.table[[#This Row],[Start]])</f>
        <v>2019</v>
      </c>
      <c r="M61" s="31">
        <f>MONTH(cv.table[[#This Row],[End]])</f>
        <v>5</v>
      </c>
      <c r="N61" s="31">
        <f>YEAR(cv.table[[#This Row],[End]])</f>
        <v>2019</v>
      </c>
      <c r="O61" s="26">
        <f t="shared" si="2"/>
        <v>1</v>
      </c>
      <c r="P61" s="23" t="s">
        <v>32</v>
      </c>
      <c r="Q61" s="23" t="s">
        <v>59</v>
      </c>
      <c r="R61" s="23" t="s">
        <v>51</v>
      </c>
      <c r="S61" s="23"/>
      <c r="T61" s="23"/>
      <c r="U61" s="23"/>
      <c r="V61" s="32"/>
      <c r="W61" s="32"/>
      <c r="X61" s="23"/>
      <c r="Y61" s="23"/>
      <c r="Z61" s="32"/>
      <c r="AA61" s="23"/>
      <c r="AB61" s="23"/>
      <c r="AC61" s="32"/>
      <c r="AD61" s="23"/>
      <c r="AE61" s="23"/>
      <c r="AF61" s="32"/>
      <c r="AG61" s="23"/>
      <c r="AH61" s="32"/>
      <c r="AI61" s="23"/>
      <c r="AJ61" s="32"/>
      <c r="AK61" s="23"/>
      <c r="AL61" s="32"/>
      <c r="AM61" s="34" t="s">
        <v>391</v>
      </c>
    </row>
    <row r="62" spans="1:39" ht="26.4" x14ac:dyDescent="0.3">
      <c r="A62" s="24" t="s">
        <v>7</v>
      </c>
      <c r="B62" s="25" t="s">
        <v>20</v>
      </c>
      <c r="C62" s="24" t="s">
        <v>363</v>
      </c>
      <c r="D62" s="33"/>
      <c r="E62" s="23" t="s">
        <v>260</v>
      </c>
      <c r="F62" s="23" t="s">
        <v>152</v>
      </c>
      <c r="G62" s="23" t="s">
        <v>15</v>
      </c>
      <c r="H62" s="32" t="s">
        <v>167</v>
      </c>
      <c r="I62" s="30">
        <v>42125</v>
      </c>
      <c r="J62" s="30">
        <v>42248</v>
      </c>
      <c r="K62" s="31">
        <f>MONTH(cv.table[[#This Row],[Start]])</f>
        <v>5</v>
      </c>
      <c r="L62" s="31">
        <f>YEAR(cv.table[[#This Row],[Start]])</f>
        <v>2015</v>
      </c>
      <c r="M62" s="31">
        <f>MONTH(cv.table[[#This Row],[End]])</f>
        <v>9</v>
      </c>
      <c r="N62" s="31">
        <f>YEAR(cv.table[[#This Row],[End]])</f>
        <v>2015</v>
      </c>
      <c r="O62" s="26">
        <f t="shared" si="2"/>
        <v>4.0999999999999996</v>
      </c>
      <c r="P62" s="23" t="s">
        <v>30</v>
      </c>
      <c r="Q62" s="23" t="s">
        <v>56</v>
      </c>
      <c r="R62" s="23" t="s">
        <v>55</v>
      </c>
      <c r="S62" s="23" t="s">
        <v>110</v>
      </c>
      <c r="T62" s="23"/>
      <c r="U62" s="23"/>
      <c r="V62" s="32"/>
      <c r="W62" s="32"/>
      <c r="X62" s="23"/>
      <c r="Y62" s="23"/>
      <c r="Z62" s="32"/>
      <c r="AA62" s="23"/>
      <c r="AB62" s="23"/>
      <c r="AC62" s="32"/>
      <c r="AD62" s="23"/>
      <c r="AE62" s="23"/>
      <c r="AF62" s="32"/>
      <c r="AG62" s="23"/>
      <c r="AH62" s="32"/>
      <c r="AI62" s="23"/>
      <c r="AJ62" s="32"/>
      <c r="AK62" s="23"/>
      <c r="AL62" s="32"/>
      <c r="AM62" s="34" t="s">
        <v>358</v>
      </c>
    </row>
    <row r="63" spans="1:39" ht="26.4" x14ac:dyDescent="0.3">
      <c r="A63" s="24" t="s">
        <v>11</v>
      </c>
      <c r="B63" s="25" t="s">
        <v>17</v>
      </c>
      <c r="C63" s="24" t="s">
        <v>77</v>
      </c>
      <c r="D63" s="33"/>
      <c r="E63" s="23" t="s">
        <v>260</v>
      </c>
      <c r="F63" s="23" t="s">
        <v>46</v>
      </c>
      <c r="G63" s="23" t="s">
        <v>200</v>
      </c>
      <c r="H63" s="32" t="s">
        <v>78</v>
      </c>
      <c r="I63" s="30">
        <v>43729</v>
      </c>
      <c r="J63" s="30">
        <v>43730</v>
      </c>
      <c r="K63" s="31">
        <f>MONTH(cv.table[[#This Row],[Start]])</f>
        <v>9</v>
      </c>
      <c r="L63" s="31">
        <f>YEAR(cv.table[[#This Row],[Start]])</f>
        <v>2019</v>
      </c>
      <c r="M63" s="31">
        <f>MONTH(cv.table[[#This Row],[End]])</f>
        <v>9</v>
      </c>
      <c r="N63" s="31">
        <f>YEAR(cv.table[[#This Row],[End]])</f>
        <v>2019</v>
      </c>
      <c r="O63" s="26">
        <f t="shared" si="2"/>
        <v>2</v>
      </c>
      <c r="P63" s="23" t="s">
        <v>32</v>
      </c>
      <c r="Q63" s="23" t="s">
        <v>85</v>
      </c>
      <c r="R63" s="23" t="s">
        <v>86</v>
      </c>
      <c r="S63" s="23"/>
      <c r="T63" s="23"/>
      <c r="U63" s="23"/>
      <c r="V63" s="32"/>
      <c r="W63" s="32"/>
      <c r="X63" s="23"/>
      <c r="Y63" s="23"/>
      <c r="Z63" s="32"/>
      <c r="AA63" s="23"/>
      <c r="AB63" s="23"/>
      <c r="AC63" s="32"/>
      <c r="AD63" s="23"/>
      <c r="AE63" s="23"/>
      <c r="AF63" s="32"/>
      <c r="AG63" s="23"/>
      <c r="AH63" s="32"/>
      <c r="AI63" s="23"/>
      <c r="AJ63" s="32"/>
      <c r="AK63" s="23"/>
      <c r="AL63" s="32"/>
      <c r="AM63" s="34" t="s">
        <v>379</v>
      </c>
    </row>
    <row r="64" spans="1:39" ht="26.4" x14ac:dyDescent="0.3">
      <c r="A64" s="24" t="s">
        <v>83</v>
      </c>
      <c r="B64" s="25" t="s">
        <v>84</v>
      </c>
      <c r="C64" s="24" t="s">
        <v>284</v>
      </c>
      <c r="D64" s="33"/>
      <c r="E64" s="23" t="s">
        <v>260</v>
      </c>
      <c r="F64" s="23" t="s">
        <v>46</v>
      </c>
      <c r="G64" s="23" t="s">
        <v>200</v>
      </c>
      <c r="H64" s="32" t="s">
        <v>78</v>
      </c>
      <c r="I64" s="30">
        <v>43657</v>
      </c>
      <c r="J64" s="30">
        <v>43657</v>
      </c>
      <c r="K64" s="31">
        <f>MONTH(cv.table[[#This Row],[Start]])</f>
        <v>7</v>
      </c>
      <c r="L64" s="31">
        <f>YEAR(cv.table[[#This Row],[Start]])</f>
        <v>2019</v>
      </c>
      <c r="M64" s="31">
        <f>MONTH(cv.table[[#This Row],[End]])</f>
        <v>7</v>
      </c>
      <c r="N64" s="31">
        <f>YEAR(cv.table[[#This Row],[End]])</f>
        <v>2019</v>
      </c>
      <c r="O64" s="26">
        <f t="shared" si="2"/>
        <v>1</v>
      </c>
      <c r="P64" s="23" t="s">
        <v>32</v>
      </c>
      <c r="Q64" s="23" t="s">
        <v>58</v>
      </c>
      <c r="R64" s="23" t="s">
        <v>51</v>
      </c>
      <c r="S64" s="23" t="s">
        <v>295</v>
      </c>
      <c r="T64" s="23"/>
      <c r="U64" s="23"/>
      <c r="V64" s="32"/>
      <c r="W64" s="32"/>
      <c r="X64" s="23"/>
      <c r="Y64" s="23"/>
      <c r="Z64" s="32"/>
      <c r="AA64" s="23"/>
      <c r="AB64" s="23"/>
      <c r="AC64" s="32"/>
      <c r="AD64" s="23"/>
      <c r="AE64" s="23"/>
      <c r="AF64" s="32"/>
      <c r="AG64" s="23"/>
      <c r="AH64" s="32"/>
      <c r="AI64" s="23"/>
      <c r="AJ64" s="32"/>
      <c r="AK64" s="23"/>
      <c r="AL64" s="32"/>
      <c r="AM64" s="34" t="s">
        <v>392</v>
      </c>
    </row>
    <row r="65" spans="1:39" ht="26.4" x14ac:dyDescent="0.3">
      <c r="A65" s="24" t="s">
        <v>147</v>
      </c>
      <c r="B65" s="25"/>
      <c r="C65" s="24" t="s">
        <v>148</v>
      </c>
      <c r="D65" s="33"/>
      <c r="E65" s="23" t="s">
        <v>260</v>
      </c>
      <c r="F65" s="23" t="s">
        <v>81</v>
      </c>
      <c r="G65" s="23" t="s">
        <v>199</v>
      </c>
      <c r="H65" s="32" t="s">
        <v>144</v>
      </c>
      <c r="I65" s="30">
        <v>43709</v>
      </c>
      <c r="J65" s="30">
        <v>44136</v>
      </c>
      <c r="K65" s="31">
        <f>MONTH(cv.table[[#This Row],[Start]])</f>
        <v>9</v>
      </c>
      <c r="L65" s="31">
        <f>YEAR(cv.table[[#This Row],[Start]])</f>
        <v>2019</v>
      </c>
      <c r="M65" s="31">
        <f>MONTH(cv.table[[#This Row],[End]])</f>
        <v>11</v>
      </c>
      <c r="N65" s="31">
        <f>YEAR(cv.table[[#This Row],[End]])</f>
        <v>2020</v>
      </c>
      <c r="O65" s="26">
        <f t="shared" si="2"/>
        <v>1.1698630136986301</v>
      </c>
      <c r="P65" s="23" t="s">
        <v>31</v>
      </c>
      <c r="Q65" s="23"/>
      <c r="R65" s="23" t="s">
        <v>51</v>
      </c>
      <c r="S65" s="23" t="s">
        <v>266</v>
      </c>
      <c r="T65" s="23"/>
      <c r="U65" s="23"/>
      <c r="V65" s="32"/>
      <c r="W65" s="32" t="s">
        <v>261</v>
      </c>
      <c r="X65" s="23"/>
      <c r="Y65" s="23"/>
      <c r="Z65" s="32"/>
      <c r="AA65" s="23"/>
      <c r="AB65" s="23"/>
      <c r="AC65" s="32"/>
      <c r="AD65" s="23"/>
      <c r="AE65" s="23"/>
      <c r="AF65" s="32"/>
      <c r="AG65" s="23"/>
      <c r="AH65" s="32"/>
      <c r="AI65" s="23"/>
      <c r="AJ65" s="32"/>
      <c r="AK65" s="23"/>
      <c r="AL65" s="32"/>
      <c r="AM65" s="34" t="s">
        <v>397</v>
      </c>
    </row>
    <row r="66" spans="1:39" ht="118.8" x14ac:dyDescent="0.3">
      <c r="A66" s="24" t="s">
        <v>137</v>
      </c>
      <c r="B66" s="25"/>
      <c r="C66" s="24" t="s">
        <v>116</v>
      </c>
      <c r="D66" s="33" t="s">
        <v>117</v>
      </c>
      <c r="E66" s="23" t="s">
        <v>260</v>
      </c>
      <c r="F66" s="23" t="s">
        <v>81</v>
      </c>
      <c r="G66" s="23" t="s">
        <v>199</v>
      </c>
      <c r="H66" s="32" t="s">
        <v>113</v>
      </c>
      <c r="I66" s="30">
        <v>43586</v>
      </c>
      <c r="J66" s="30">
        <f ca="1">NOW()</f>
        <v>44456.628132407408</v>
      </c>
      <c r="K66" s="31">
        <f>MONTH(cv.table[[#This Row],[Start]])</f>
        <v>5</v>
      </c>
      <c r="L66" s="31">
        <f>YEAR(cv.table[[#This Row],[Start]])</f>
        <v>2019</v>
      </c>
      <c r="M66" s="31">
        <f ca="1">MONTH(cv.table[[#This Row],[End]])</f>
        <v>9</v>
      </c>
      <c r="N66" s="31">
        <f ca="1">YEAR(cv.table[[#This Row],[End]])</f>
        <v>2021</v>
      </c>
      <c r="O66" s="26">
        <f t="shared" ref="O66:O74" ca="1" si="3">IF((P66="Days"),((J66-I66+1)),IF(P66="Months",((J66-I66)/30),((J66-I66)/365)))</f>
        <v>29.020937746913599</v>
      </c>
      <c r="P66" s="23" t="s">
        <v>30</v>
      </c>
      <c r="Q66" s="23"/>
      <c r="R66" s="23" t="s">
        <v>139</v>
      </c>
      <c r="S66" s="23"/>
      <c r="T66" s="23"/>
      <c r="U66" s="23"/>
      <c r="V66" s="32"/>
      <c r="W66" s="32" t="s">
        <v>192</v>
      </c>
      <c r="X66" s="23"/>
      <c r="Y66" s="23"/>
      <c r="Z66" s="32"/>
      <c r="AA66" s="23"/>
      <c r="AB66" s="23"/>
      <c r="AC66" s="32"/>
      <c r="AD66" s="23"/>
      <c r="AE66" s="23"/>
      <c r="AF66" s="32"/>
      <c r="AG66" s="23"/>
      <c r="AH66" s="32"/>
      <c r="AI66" s="23"/>
      <c r="AJ66" s="32"/>
      <c r="AK66" s="23"/>
      <c r="AL66" s="32"/>
      <c r="AM66" s="34" t="s">
        <v>396</v>
      </c>
    </row>
    <row r="67" spans="1:39" ht="26.4" x14ac:dyDescent="0.3">
      <c r="A67" s="24" t="s">
        <v>125</v>
      </c>
      <c r="B67" s="25" t="s">
        <v>124</v>
      </c>
      <c r="C67" s="24" t="s">
        <v>126</v>
      </c>
      <c r="D67" s="33"/>
      <c r="E67" s="23" t="s">
        <v>260</v>
      </c>
      <c r="F67" s="23" t="s">
        <v>46</v>
      </c>
      <c r="G67" s="23" t="s">
        <v>199</v>
      </c>
      <c r="H67" s="32" t="s">
        <v>113</v>
      </c>
      <c r="I67" s="30">
        <v>43374</v>
      </c>
      <c r="J67" s="30">
        <f ca="1">NOW()</f>
        <v>44456.628132407408</v>
      </c>
      <c r="K67" s="31">
        <f>MONTH(cv.table[[#This Row],[Start]])</f>
        <v>10</v>
      </c>
      <c r="L67" s="31">
        <f>YEAR(cv.table[[#This Row],[Start]])</f>
        <v>2018</v>
      </c>
      <c r="M67" s="31">
        <f ca="1">MONTH(cv.table[[#This Row],[End]])</f>
        <v>9</v>
      </c>
      <c r="N67" s="31">
        <f ca="1">YEAR(cv.table[[#This Row],[End]])</f>
        <v>2021</v>
      </c>
      <c r="O67" s="26">
        <f t="shared" ca="1" si="3"/>
        <v>36.087604413580266</v>
      </c>
      <c r="P67" s="23" t="s">
        <v>30</v>
      </c>
      <c r="Q67" s="23"/>
      <c r="R67" s="23" t="s">
        <v>139</v>
      </c>
      <c r="S67" s="23" t="s">
        <v>301</v>
      </c>
      <c r="T67" s="23"/>
      <c r="U67" s="23"/>
      <c r="V67" s="32"/>
      <c r="W67" s="32"/>
      <c r="X67" s="23"/>
      <c r="Y67" s="23"/>
      <c r="Z67" s="32"/>
      <c r="AA67" s="23"/>
      <c r="AB67" s="23"/>
      <c r="AC67" s="32"/>
      <c r="AD67" s="23"/>
      <c r="AE67" s="23"/>
      <c r="AF67" s="32"/>
      <c r="AG67" s="23"/>
      <c r="AH67" s="32"/>
      <c r="AI67" s="23"/>
      <c r="AJ67" s="32"/>
      <c r="AK67" s="23"/>
      <c r="AL67" s="32"/>
      <c r="AM67" s="34" t="s">
        <v>395</v>
      </c>
    </row>
    <row r="68" spans="1:39" ht="39.6" x14ac:dyDescent="0.3">
      <c r="A68" s="24" t="s">
        <v>137</v>
      </c>
      <c r="B68" s="25"/>
      <c r="C68" s="24" t="s">
        <v>138</v>
      </c>
      <c r="D68" s="33"/>
      <c r="E68" s="23" t="s">
        <v>260</v>
      </c>
      <c r="F68" s="23" t="s">
        <v>335</v>
      </c>
      <c r="G68" s="23" t="s">
        <v>199</v>
      </c>
      <c r="H68" s="32" t="s">
        <v>113</v>
      </c>
      <c r="I68" s="30">
        <v>42491</v>
      </c>
      <c r="J68" s="30">
        <v>43952</v>
      </c>
      <c r="K68" s="31">
        <f>MONTH(cv.table[[#This Row],[Start]])</f>
        <v>5</v>
      </c>
      <c r="L68" s="31">
        <f>YEAR(cv.table[[#This Row],[Start]])</f>
        <v>2016</v>
      </c>
      <c r="M68" s="31">
        <f>MONTH(cv.table[[#This Row],[End]])</f>
        <v>5</v>
      </c>
      <c r="N68" s="31">
        <f>YEAR(cv.table[[#This Row],[End]])</f>
        <v>2020</v>
      </c>
      <c r="O68" s="26">
        <f t="shared" si="3"/>
        <v>4.0027397260273974</v>
      </c>
      <c r="P68" s="23" t="s">
        <v>31</v>
      </c>
      <c r="Q68" s="23"/>
      <c r="R68" s="23" t="s">
        <v>55</v>
      </c>
      <c r="S68" s="23" t="s">
        <v>302</v>
      </c>
      <c r="T68" s="23"/>
      <c r="U68" s="23"/>
      <c r="V68" s="32"/>
      <c r="W68" s="32"/>
      <c r="X68" s="23"/>
      <c r="Y68" s="23"/>
      <c r="Z68" s="32"/>
      <c r="AA68" s="23"/>
      <c r="AB68" s="23"/>
      <c r="AC68" s="32"/>
      <c r="AD68" s="23"/>
      <c r="AE68" s="23"/>
      <c r="AF68" s="32"/>
      <c r="AG68" s="23"/>
      <c r="AH68" s="32"/>
      <c r="AI68" s="23"/>
      <c r="AJ68" s="32"/>
      <c r="AK68" s="23"/>
      <c r="AL68" s="32"/>
      <c r="AM68" s="34" t="s">
        <v>393</v>
      </c>
    </row>
    <row r="69" spans="1:39" ht="26.4" x14ac:dyDescent="0.3">
      <c r="A69" s="24" t="s">
        <v>7</v>
      </c>
      <c r="B69" s="25" t="s">
        <v>20</v>
      </c>
      <c r="C69" s="24" t="s">
        <v>177</v>
      </c>
      <c r="D69" s="33"/>
      <c r="E69" s="23" t="s">
        <v>260</v>
      </c>
      <c r="F69" s="23" t="s">
        <v>152</v>
      </c>
      <c r="G69" s="23" t="s">
        <v>199</v>
      </c>
      <c r="H69" s="32" t="s">
        <v>113</v>
      </c>
      <c r="I69" s="30">
        <v>42248</v>
      </c>
      <c r="J69" s="30">
        <v>43709</v>
      </c>
      <c r="K69" s="31">
        <f>MONTH(cv.table[[#This Row],[Start]])</f>
        <v>9</v>
      </c>
      <c r="L69" s="31">
        <f>YEAR(cv.table[[#This Row],[Start]])</f>
        <v>2015</v>
      </c>
      <c r="M69" s="31">
        <f>MONTH(cv.table[[#This Row],[End]])</f>
        <v>9</v>
      </c>
      <c r="N69" s="31">
        <f>YEAR(cv.table[[#This Row],[End]])</f>
        <v>2019</v>
      </c>
      <c r="O69" s="26">
        <f t="shared" si="3"/>
        <v>4.0027397260273974</v>
      </c>
      <c r="P69" s="23" t="s">
        <v>31</v>
      </c>
      <c r="Q69" s="23" t="s">
        <v>56</v>
      </c>
      <c r="R69" s="23" t="s">
        <v>55</v>
      </c>
      <c r="S69" s="23" t="s">
        <v>191</v>
      </c>
      <c r="T69" s="23"/>
      <c r="U69" s="23"/>
      <c r="V69" s="32"/>
      <c r="W69" s="32"/>
      <c r="X69" s="23"/>
      <c r="Y69" s="23"/>
      <c r="Z69" s="32"/>
      <c r="AA69" s="23"/>
      <c r="AB69" s="23"/>
      <c r="AC69" s="32"/>
      <c r="AD69" s="23"/>
      <c r="AE69" s="23"/>
      <c r="AF69" s="32"/>
      <c r="AG69" s="23"/>
      <c r="AH69" s="32"/>
      <c r="AI69" s="23"/>
      <c r="AJ69" s="32"/>
      <c r="AK69" s="23"/>
      <c r="AL69" s="32"/>
      <c r="AM69" s="34" t="s">
        <v>358</v>
      </c>
    </row>
    <row r="70" spans="1:39" ht="26.4" x14ac:dyDescent="0.3">
      <c r="A70" s="24" t="s">
        <v>145</v>
      </c>
      <c r="B70" s="25"/>
      <c r="C70" s="24" t="s">
        <v>146</v>
      </c>
      <c r="D70" s="33"/>
      <c r="E70" s="23" t="s">
        <v>260</v>
      </c>
      <c r="F70" s="23" t="s">
        <v>81</v>
      </c>
      <c r="G70" s="23" t="s">
        <v>199</v>
      </c>
      <c r="H70" s="32" t="s">
        <v>144</v>
      </c>
      <c r="I70" s="30">
        <v>41091</v>
      </c>
      <c r="J70" s="30">
        <f ca="1">NOW()</f>
        <v>44456.628132407408</v>
      </c>
      <c r="K70" s="31">
        <f>MONTH(cv.table[[#This Row],[Start]])</f>
        <v>7</v>
      </c>
      <c r="L70" s="31">
        <f>YEAR(cv.table[[#This Row],[Start]])</f>
        <v>2012</v>
      </c>
      <c r="M70" s="31">
        <f ca="1">MONTH(cv.table[[#This Row],[End]])</f>
        <v>9</v>
      </c>
      <c r="N70" s="31">
        <f ca="1">YEAR(cv.table[[#This Row],[End]])</f>
        <v>2021</v>
      </c>
      <c r="O70" s="26">
        <f t="shared" ca="1" si="3"/>
        <v>9.2208989928970073</v>
      </c>
      <c r="P70" s="23" t="s">
        <v>31</v>
      </c>
      <c r="Q70" s="23"/>
      <c r="R70" s="23" t="s">
        <v>55</v>
      </c>
      <c r="S70" s="23" t="s">
        <v>267</v>
      </c>
      <c r="T70" s="23"/>
      <c r="U70" s="23"/>
      <c r="V70" s="32"/>
      <c r="W70" s="32"/>
      <c r="X70" s="23"/>
      <c r="Y70" s="23"/>
      <c r="Z70" s="32"/>
      <c r="AA70" s="23"/>
      <c r="AB70" s="23"/>
      <c r="AC70" s="32"/>
      <c r="AD70" s="23"/>
      <c r="AE70" s="23"/>
      <c r="AF70" s="32"/>
      <c r="AG70" s="23"/>
      <c r="AH70" s="32"/>
      <c r="AI70" s="23"/>
      <c r="AJ70" s="32"/>
      <c r="AK70" s="23"/>
      <c r="AL70" s="32"/>
      <c r="AM70" s="34" t="s">
        <v>394</v>
      </c>
    </row>
    <row r="71" spans="1:39" ht="39.6" x14ac:dyDescent="0.3">
      <c r="A71" s="24" t="s">
        <v>7</v>
      </c>
      <c r="B71" s="25" t="s">
        <v>20</v>
      </c>
      <c r="C71" s="24" t="s">
        <v>331</v>
      </c>
      <c r="D71" s="33"/>
      <c r="E71" s="23" t="s">
        <v>260</v>
      </c>
      <c r="F71" s="23" t="s">
        <v>152</v>
      </c>
      <c r="G71" s="23" t="s">
        <v>198</v>
      </c>
      <c r="H71" s="32" t="s">
        <v>210</v>
      </c>
      <c r="I71" s="30">
        <v>42795</v>
      </c>
      <c r="J71" s="30">
        <v>42795</v>
      </c>
      <c r="K71" s="31">
        <f>MONTH(cv.table[[#This Row],[Start]])</f>
        <v>3</v>
      </c>
      <c r="L71" s="31">
        <f>YEAR(cv.table[[#This Row],[Start]])</f>
        <v>2017</v>
      </c>
      <c r="M71" s="31">
        <f>MONTH(cv.table[[#This Row],[End]])</f>
        <v>3</v>
      </c>
      <c r="N71" s="31">
        <f>YEAR(cv.table[[#This Row],[End]])</f>
        <v>2017</v>
      </c>
      <c r="O71" s="26">
        <f t="shared" si="3"/>
        <v>1</v>
      </c>
      <c r="P71" s="23" t="s">
        <v>32</v>
      </c>
      <c r="Q71" s="23" t="s">
        <v>56</v>
      </c>
      <c r="R71" s="23" t="s">
        <v>55</v>
      </c>
      <c r="S71" s="23" t="s">
        <v>332</v>
      </c>
      <c r="T71" s="23"/>
      <c r="U71" s="23"/>
      <c r="V71" s="32"/>
      <c r="W71" s="32"/>
      <c r="X71" s="23"/>
      <c r="Y71" s="23"/>
      <c r="Z71" s="32"/>
      <c r="AA71" s="23"/>
      <c r="AB71" s="23"/>
      <c r="AC71" s="32"/>
      <c r="AD71" s="23"/>
      <c r="AE71" s="23"/>
      <c r="AF71" s="32"/>
      <c r="AG71" s="23"/>
      <c r="AH71" s="32"/>
      <c r="AI71" s="23"/>
      <c r="AJ71" s="32"/>
      <c r="AK71" s="23"/>
      <c r="AL71" s="32"/>
      <c r="AM71" s="34" t="s">
        <v>358</v>
      </c>
    </row>
    <row r="72" spans="1:39" ht="52.8" x14ac:dyDescent="0.3">
      <c r="A72" s="24" t="s">
        <v>6</v>
      </c>
      <c r="B72" s="25" t="s">
        <v>16</v>
      </c>
      <c r="C72" s="24" t="s">
        <v>296</v>
      </c>
      <c r="D72" s="33"/>
      <c r="E72" s="23" t="s">
        <v>260</v>
      </c>
      <c r="F72" s="23" t="s">
        <v>152</v>
      </c>
      <c r="G72" s="23" t="s">
        <v>334</v>
      </c>
      <c r="H72" s="32" t="s">
        <v>212</v>
      </c>
      <c r="I72" s="30">
        <v>43344</v>
      </c>
      <c r="J72" s="30">
        <v>43586</v>
      </c>
      <c r="K72" s="31">
        <f>MONTH(cv.table[[#This Row],[Start]])</f>
        <v>9</v>
      </c>
      <c r="L72" s="31">
        <f>YEAR(cv.table[[#This Row],[Start]])</f>
        <v>2018</v>
      </c>
      <c r="M72" s="31">
        <f>MONTH(cv.table[[#This Row],[End]])</f>
        <v>5</v>
      </c>
      <c r="N72" s="31">
        <f>YEAR(cv.table[[#This Row],[End]])</f>
        <v>2019</v>
      </c>
      <c r="O72" s="26">
        <f t="shared" si="3"/>
        <v>8.0666666666666664</v>
      </c>
      <c r="P72" s="23" t="s">
        <v>30</v>
      </c>
      <c r="Q72" s="23" t="s">
        <v>54</v>
      </c>
      <c r="R72" s="23" t="s">
        <v>55</v>
      </c>
      <c r="S72" s="23" t="s">
        <v>468</v>
      </c>
      <c r="T72" s="23"/>
      <c r="U72" s="23"/>
      <c r="V72" s="32"/>
      <c r="W72" s="32"/>
      <c r="X72" s="23"/>
      <c r="Y72" s="23"/>
      <c r="Z72" s="32"/>
      <c r="AA72" s="23"/>
      <c r="AB72" s="23"/>
      <c r="AC72" s="32"/>
      <c r="AD72" s="23"/>
      <c r="AE72" s="23"/>
      <c r="AF72" s="32"/>
      <c r="AG72" s="23"/>
      <c r="AH72" s="32"/>
      <c r="AI72" s="23"/>
      <c r="AJ72" s="32"/>
      <c r="AK72" s="23"/>
      <c r="AL72" s="32"/>
      <c r="AM72" s="34" t="s">
        <v>359</v>
      </c>
    </row>
    <row r="73" spans="1:39" ht="26.4" x14ac:dyDescent="0.3">
      <c r="A73" s="24" t="s">
        <v>7</v>
      </c>
      <c r="B73" s="25" t="s">
        <v>20</v>
      </c>
      <c r="C73" s="24" t="s">
        <v>406</v>
      </c>
      <c r="D73" s="33"/>
      <c r="E73" s="23" t="s">
        <v>260</v>
      </c>
      <c r="F73" s="23" t="s">
        <v>152</v>
      </c>
      <c r="G73" s="23" t="s">
        <v>334</v>
      </c>
      <c r="H73" s="32" t="s">
        <v>212</v>
      </c>
      <c r="I73" s="30"/>
      <c r="J73" s="30"/>
      <c r="K73" s="31">
        <f>MONTH(cv.table[[#This Row],[Start]])</f>
        <v>1</v>
      </c>
      <c r="L73" s="31">
        <f>YEAR(cv.table[[#This Row],[Start]])</f>
        <v>1900</v>
      </c>
      <c r="M73" s="31">
        <f>MONTH(cv.table[[#This Row],[End]])</f>
        <v>1</v>
      </c>
      <c r="N73" s="31">
        <f>YEAR(cv.table[[#This Row],[End]])</f>
        <v>1900</v>
      </c>
      <c r="O73" s="26">
        <f t="shared" si="3"/>
        <v>0</v>
      </c>
      <c r="P73" s="23"/>
      <c r="Q73" s="23"/>
      <c r="R73" s="23"/>
      <c r="S73" s="23"/>
      <c r="T73" s="23"/>
      <c r="U73" s="23"/>
      <c r="V73" s="32"/>
      <c r="W73" s="32"/>
      <c r="X73" s="23"/>
      <c r="Y73" s="23"/>
      <c r="Z73" s="32"/>
      <c r="AA73" s="23"/>
      <c r="AB73" s="23"/>
      <c r="AC73" s="32"/>
      <c r="AD73" s="23"/>
      <c r="AE73" s="23"/>
      <c r="AF73" s="32"/>
      <c r="AG73" s="23"/>
      <c r="AH73" s="32"/>
      <c r="AI73" s="23"/>
      <c r="AJ73" s="32"/>
      <c r="AK73" s="23"/>
      <c r="AL73" s="32"/>
      <c r="AM73" s="34" t="s">
        <v>358</v>
      </c>
    </row>
    <row r="74" spans="1:39" ht="26.4" x14ac:dyDescent="0.3">
      <c r="A74" s="24" t="s">
        <v>407</v>
      </c>
      <c r="B74" s="25" t="s">
        <v>409</v>
      </c>
      <c r="C74" s="24"/>
      <c r="D74" s="33"/>
      <c r="E74" s="23" t="s">
        <v>260</v>
      </c>
      <c r="F74" s="23" t="s">
        <v>152</v>
      </c>
      <c r="G74" s="23" t="s">
        <v>334</v>
      </c>
      <c r="H74" s="32" t="s">
        <v>404</v>
      </c>
      <c r="I74" s="30"/>
      <c r="J74" s="30"/>
      <c r="K74" s="31">
        <f>MONTH(cv.table[[#This Row],[Start]])</f>
        <v>1</v>
      </c>
      <c r="L74" s="31">
        <f>YEAR(cv.table[[#This Row],[Start]])</f>
        <v>1900</v>
      </c>
      <c r="M74" s="31">
        <f>MONTH(cv.table[[#This Row],[End]])</f>
        <v>1</v>
      </c>
      <c r="N74" s="31">
        <f>YEAR(cv.table[[#This Row],[End]])</f>
        <v>1900</v>
      </c>
      <c r="O74" s="26">
        <f t="shared" si="3"/>
        <v>0</v>
      </c>
      <c r="P74" s="23"/>
      <c r="Q74" s="23"/>
      <c r="R74" s="23"/>
      <c r="S74" s="23"/>
      <c r="T74" s="23"/>
      <c r="U74" s="23"/>
      <c r="V74" s="32"/>
      <c r="W74" s="32"/>
      <c r="X74" s="23"/>
      <c r="Y74" s="23"/>
      <c r="Z74" s="32"/>
      <c r="AA74" s="23"/>
      <c r="AB74" s="23"/>
      <c r="AC74" s="32"/>
      <c r="AD74" s="23"/>
      <c r="AE74" s="23"/>
      <c r="AF74" s="32"/>
      <c r="AG74" s="23"/>
      <c r="AH74" s="32"/>
      <c r="AI74" s="23"/>
      <c r="AJ74" s="32"/>
      <c r="AK74" s="23"/>
      <c r="AL74" s="32"/>
      <c r="AM74" s="34" t="s">
        <v>408</v>
      </c>
    </row>
  </sheetData>
  <phoneticPr fontId="6" type="noConversion"/>
  <conditionalFormatting sqref="K64:N64 J65:N66 J69:N69 J1:N63 J71:N74">
    <cfRule type="timePeriod" dxfId="63" priority="9" timePeriod="today">
      <formula>FLOOR(J1,1)=TODAY()</formula>
    </cfRule>
  </conditionalFormatting>
  <conditionalFormatting sqref="J64">
    <cfRule type="timePeriod" dxfId="62" priority="5" timePeriod="today">
      <formula>FLOOR(J64,1)=TODAY()</formula>
    </cfRule>
  </conditionalFormatting>
  <conditionalFormatting sqref="J67:N68">
    <cfRule type="timePeriod" dxfId="61" priority="4" timePeriod="today">
      <formula>FLOOR(J67,1)=TODAY()</formula>
    </cfRule>
  </conditionalFormatting>
  <conditionalFormatting sqref="J70:N70">
    <cfRule type="timePeriod" dxfId="60" priority="3" timePeriod="today">
      <formula>FLOOR(J70,1)=TODAY()</formula>
    </cfRule>
  </conditionalFormatting>
  <conditionalFormatting sqref="A2:AM74">
    <cfRule type="expression" dxfId="59" priority="1">
      <formula>$E2="Disclude"</formula>
    </cfRule>
    <cfRule type="expression" dxfId="58" priority="2">
      <formula>$E2="Include"</formula>
    </cfRule>
  </conditionalFormatting>
  <dataValidations count="8">
    <dataValidation allowBlank="1" showInputMessage="1" showErrorMessage="1" promptTitle="Description" prompt="What was the position?" sqref="S2:S60" xr:uid="{DFFB3205-BD66-4B32-A076-E848052A5B1A}"/>
    <dataValidation allowBlank="1" showInputMessage="1" showErrorMessage="1" promptTitle="Tasks" prompt="What did you actually do?" sqref="T2:T74" xr:uid="{5B09CA76-B76C-4EFC-93E7-51ADFF39ECBC}"/>
    <dataValidation allowBlank="1" showInputMessage="1" showErrorMessage="1" promptTitle="Lessons" prompt="What did you learn?" sqref="U2:U74" xr:uid="{08B32566-C755-4266-AD84-F0DF9F2CF7AF}"/>
    <dataValidation allowBlank="1" showInputMessage="1" showErrorMessage="1" promptTitle="Achievements" prompt="What were you able to accomplish?" sqref="V2:V74" xr:uid="{F198362A-9CD5-4B7D-91B0-5DE89BA44CA6}"/>
    <dataValidation type="list" allowBlank="1" showInputMessage="1" showErrorMessage="1" sqref="G2:G74" xr:uid="{D7AFE9C3-998F-44D9-8631-27D45959B0FA}">
      <formula1>Category</formula1>
    </dataValidation>
    <dataValidation type="list" allowBlank="1" showInputMessage="1" showErrorMessage="1" sqref="F2:F74" xr:uid="{4C036C20-1026-41D3-A102-75B014022A86}">
      <formula1>Branch</formula1>
    </dataValidation>
    <dataValidation type="list" allowBlank="1" showInputMessage="1" showErrorMessage="1" sqref="H2:H74" xr:uid="{2D12E60C-44BF-4035-9CD9-285BCB7B7676}">
      <formula1>INDIRECT(G2)</formula1>
    </dataValidation>
    <dataValidation allowBlank="1" showInputMessage="1" showErrorMessage="1" promptTitle="Notes" prompt="Non-displayed entry notes" sqref="W2:W74" xr:uid="{F58D462A-025C-49EB-8CEE-5C27C7C59311}"/>
  </dataValidations>
  <hyperlinks>
    <hyperlink ref="AM2" r:id="rId1" xr:uid="{919D3B29-36CF-49BF-9220-21A510F942D2}"/>
    <hyperlink ref="AM15" r:id="rId2" xr:uid="{C2C8210C-B8EF-4BF8-95E0-F0182288D3A9}"/>
    <hyperlink ref="AM50" r:id="rId3" xr:uid="{580BA1F1-4FA3-4293-97A0-74F2722CA1E2}"/>
    <hyperlink ref="AM29" r:id="rId4" xr:uid="{458462F6-BDCC-442A-B79B-8180325D0EDE}"/>
    <hyperlink ref="AM35" r:id="rId5" xr:uid="{A3CE4E04-84D3-4F89-8E39-F9792AB3D7CE}"/>
    <hyperlink ref="AM31" r:id="rId6" xr:uid="{8E17BF95-1963-4F4F-8BDD-DB13F45D3018}"/>
    <hyperlink ref="AM4" r:id="rId7" xr:uid="{E699E20B-96F8-425C-AB43-B38AE75C8A91}"/>
    <hyperlink ref="AM3" r:id="rId8" xr:uid="{AAC50046-88B1-4140-8443-3AE8D348E0E8}"/>
    <hyperlink ref="AM56" r:id="rId9" xr:uid="{065C111C-02C5-4562-A97B-BE18A1880D70}"/>
    <hyperlink ref="AM9" r:id="rId10" xr:uid="{551A6066-4F5D-4C2C-8B6D-B9A321B523A7}"/>
    <hyperlink ref="AM40" r:id="rId11" xr:uid="{C0E6B579-8C66-4012-A35B-3346B6611D2B}"/>
    <hyperlink ref="AM10" r:id="rId12" xr:uid="{A3F3621D-EED2-4306-B30C-AE2ECF932FCE}"/>
    <hyperlink ref="AM24" r:id="rId13" xr:uid="{3F711DB0-8C66-4086-8F03-4C21781234AE}"/>
    <hyperlink ref="AM28:AM29" r:id="rId14" display="https://www.utoronto.ca/" xr:uid="{FDFD5F84-DF93-4F55-9024-48EAA6BAF22F}"/>
    <hyperlink ref="AM71" r:id="rId15" xr:uid="{9371AD21-C37F-4DD9-A45F-25A3CDF496B0}"/>
    <hyperlink ref="AM46" r:id="rId16" xr:uid="{AC5464D3-76B9-4F3D-A334-51E981928AEF}"/>
    <hyperlink ref="AM52" r:id="rId17" xr:uid="{2959344C-A67B-4F45-B08B-DC4E5793642B}"/>
    <hyperlink ref="AM58:AM60" r:id="rId18" display="https://www.utoronto.ca/" xr:uid="{BD30E50E-A560-42D3-B0EB-10880BE65B6C}"/>
    <hyperlink ref="AM62" r:id="rId19" xr:uid="{86FCFE01-A51E-4A03-8369-DFB8B6E20B5D}"/>
    <hyperlink ref="AM69" r:id="rId20" xr:uid="{8B90A5D7-06AC-44CD-855F-7141B82BED0E}"/>
    <hyperlink ref="AM36" r:id="rId21" xr:uid="{8778B03D-181E-4E1A-A055-07DE08747699}"/>
    <hyperlink ref="AM43" r:id="rId22" xr:uid="{A41DEFF3-7586-4706-8791-C68F4D02113D}"/>
    <hyperlink ref="AM7" r:id="rId23" xr:uid="{C56F1C0A-9027-42A0-BC2B-C78EC6149A6A}"/>
    <hyperlink ref="AM6" r:id="rId24" xr:uid="{059F6052-5098-4CF8-A42D-30DE206B9DFE}"/>
    <hyperlink ref="AM33" r:id="rId25" location="!%2F" xr:uid="{54A19E43-F332-452D-9492-8A24FDFBA568}"/>
    <hyperlink ref="AM28" r:id="rId26" xr:uid="{46086F6A-43A9-4875-B462-DDD46F24E101}"/>
    <hyperlink ref="AM30" r:id="rId27" xr:uid="{E470485F-A51B-4143-97D9-04056931A7F5}"/>
    <hyperlink ref="AM32" r:id="rId28" xr:uid="{B69F34B0-A37E-40AA-84E7-D8C6B4350C32}"/>
    <hyperlink ref="AM34" r:id="rId29" xr:uid="{DF8C1A0A-78D9-4925-B7A7-F43D4F152E3C}"/>
    <hyperlink ref="AM38" r:id="rId30" xr:uid="{F6E02A0C-1522-4D32-8484-89AB75971704}"/>
    <hyperlink ref="AM39" r:id="rId31" xr:uid="{75D9BF2A-8D56-4A3C-A353-6A23B8D25F23}"/>
    <hyperlink ref="AM37" r:id="rId32" xr:uid="{0E69E8A6-83DD-4BD3-A3C0-DBCB3A6AAE2E}"/>
    <hyperlink ref="AM43:AM44" r:id="rId33" display="https://www.niagaracollege.ca/" xr:uid="{EA3C7C6F-9A21-4427-8FA1-8E88E39C65B7}"/>
    <hyperlink ref="AM13" r:id="rId34" xr:uid="{77E6F105-7C9C-4BBE-BC32-9865E61D64A1}"/>
    <hyperlink ref="AM19" r:id="rId35" xr:uid="{C4701D21-0498-4442-B643-2E25CB50990A}"/>
    <hyperlink ref="AM16" r:id="rId36" xr:uid="{0BCC611A-9979-40E3-8E3F-DA2BC0CB01D6}"/>
    <hyperlink ref="AM17" r:id="rId37" xr:uid="{EACE5C41-0C0D-4BDF-82AC-AC120C9EA483}"/>
    <hyperlink ref="AM18" r:id="rId38" xr:uid="{2BBD3D59-6BB1-4910-BA14-1A0C4E203DD5}"/>
    <hyperlink ref="AM21" r:id="rId39" xr:uid="{46E8F86E-DD41-4025-AA93-AE0DC1B932D7}"/>
    <hyperlink ref="AM20" r:id="rId40" xr:uid="{72BD915B-8739-409E-B076-D4B6223E1F85}"/>
    <hyperlink ref="AM22" r:id="rId41" xr:uid="{B6D97D99-3727-4A14-BA96-62CA9B1D126E}"/>
    <hyperlink ref="AM23" r:id="rId42" xr:uid="{E6BFB3FC-E0C2-4AB9-8B7D-37864B5B2639}"/>
    <hyperlink ref="AM25" r:id="rId43" xr:uid="{A144A583-07F6-4E74-B83D-DB080FC95063}"/>
    <hyperlink ref="AM47" r:id="rId44" xr:uid="{B8E5E098-DAFC-4F59-915D-67654854C08C}"/>
    <hyperlink ref="AM53" r:id="rId45" xr:uid="{E8E15524-3C23-4542-A5A0-C94E775057D6}"/>
    <hyperlink ref="AM54" r:id="rId46" xr:uid="{6A483FD9-A730-470D-8BB4-7563B73C5F22}"/>
    <hyperlink ref="AM55" r:id="rId47" xr:uid="{0852BD17-FEBC-4C90-BC41-51EF18921968}"/>
    <hyperlink ref="AM49" r:id="rId48" xr:uid="{2CD092AE-CCA9-49BF-B636-86CCF5CBA600}"/>
    <hyperlink ref="AM61" r:id="rId49" xr:uid="{EAFCC6B0-8F42-4FC5-AE81-08EFC1ACBCCB}"/>
    <hyperlink ref="AM64" r:id="rId50" xr:uid="{E2B11D66-C39C-43ED-AEC9-ED9018895277}"/>
    <hyperlink ref="AM68" r:id="rId51" xr:uid="{F495FAFE-1D64-49A8-9344-0C958BF6D6EF}"/>
    <hyperlink ref="AM70" r:id="rId52" xr:uid="{83006F78-63E9-428D-AA89-120CED24B77F}"/>
    <hyperlink ref="AM67" r:id="rId53" xr:uid="{65BA677C-692A-4DCF-ABF8-D6F6B4515994}"/>
    <hyperlink ref="AM66" r:id="rId54" location=":~:text=%20The%20Workplace%20Hazardous%20Materials%20Information%20System%20%28,2%20reduce%20workplace%20injuries%20and%20illnesses%20More%20" xr:uid="{CBBC4667-ECFC-4594-AF5E-4E1F721F06D0}"/>
    <hyperlink ref="AM65" r:id="rId55" xr:uid="{EFC22D1A-6836-4A2C-8CB5-551BB51C94CD}"/>
    <hyperlink ref="AM14" r:id="rId56" xr:uid="{FF99D603-EE9D-4433-9FD7-FF61BC2B5AE7}"/>
    <hyperlink ref="AM51" r:id="rId57" xr:uid="{07EADCBE-9A9D-4EED-BAFB-6D78BC1839E9}"/>
    <hyperlink ref="AM63" r:id="rId58" xr:uid="{C8678248-A902-4CA2-B0B9-CED7B16369D3}"/>
    <hyperlink ref="AM5" r:id="rId59" xr:uid="{69726CB3-4CE8-4F84-87EE-906350B664EE}"/>
    <hyperlink ref="AM42" r:id="rId60" xr:uid="{0F483678-6F3B-4AF7-BF13-2B6F1FE774B1}"/>
    <hyperlink ref="AM73" r:id="rId61" xr:uid="{D4E19C42-A31E-461A-8B15-464145BC3467}"/>
    <hyperlink ref="AM74" r:id="rId62" xr:uid="{2A979FFF-8407-4852-A82E-1E12B12B9680}"/>
    <hyperlink ref="AG48" r:id="rId63" xr:uid="{D2DA6B5A-03AB-4990-9F5B-48601F8634FF}"/>
    <hyperlink ref="AG46" r:id="rId64" xr:uid="{0851515A-A733-41D7-9962-972E915D322B}"/>
    <hyperlink ref="AM48" r:id="rId65" xr:uid="{4B2FF046-8623-4E5F-AE94-8D8D31C98AB2}"/>
    <hyperlink ref="AI48" r:id="rId66" xr:uid="{AF6FBCD4-FF22-40D8-BD83-ADA10F090F49}"/>
  </hyperlinks>
  <pageMargins left="0.25" right="0.25" top="0.75" bottom="0.75" header="0.3" footer="0.3"/>
  <pageSetup orientation="landscape" r:id="rId67"/>
  <tableParts count="1">
    <tablePart r:id="rId68"/>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CD31A2-045A-4861-853B-4BB6326FBDAB}">
  <dimension ref="A1:L10"/>
  <sheetViews>
    <sheetView showGridLines="0" zoomScale="85" zoomScaleNormal="85" workbookViewId="0">
      <selection activeCell="J6" sqref="J6"/>
    </sheetView>
  </sheetViews>
  <sheetFormatPr defaultColWidth="0" defaultRowHeight="13.2" zeroHeight="1" x14ac:dyDescent="0.25"/>
  <cols>
    <col min="1" max="12" width="19.88671875" style="17" customWidth="1"/>
    <col min="13" max="16384" width="19.88671875" style="17" hidden="1"/>
  </cols>
  <sheetData>
    <row r="1" spans="1:12" x14ac:dyDescent="0.25">
      <c r="A1" s="14" t="s">
        <v>153</v>
      </c>
      <c r="B1" s="15" t="s">
        <v>0</v>
      </c>
      <c r="C1" s="15" t="s">
        <v>9</v>
      </c>
      <c r="D1" s="15" t="s">
        <v>198</v>
      </c>
      <c r="E1" s="15" t="s">
        <v>199</v>
      </c>
      <c r="F1" s="15" t="s">
        <v>200</v>
      </c>
      <c r="G1" s="15" t="s">
        <v>5</v>
      </c>
      <c r="H1" s="15" t="s">
        <v>33</v>
      </c>
      <c r="I1" s="15" t="s">
        <v>40</v>
      </c>
      <c r="J1" s="15" t="s">
        <v>178</v>
      </c>
      <c r="K1" s="16" t="s">
        <v>15</v>
      </c>
      <c r="L1" s="15" t="s">
        <v>220</v>
      </c>
    </row>
    <row r="2" spans="1:12" x14ac:dyDescent="0.25">
      <c r="A2" s="18" t="s">
        <v>335</v>
      </c>
      <c r="B2" s="19" t="s">
        <v>9</v>
      </c>
      <c r="C2" s="19" t="s">
        <v>50</v>
      </c>
      <c r="D2" s="19" t="s">
        <v>206</v>
      </c>
      <c r="E2" s="19" t="s">
        <v>144</v>
      </c>
      <c r="F2" s="19" t="s">
        <v>106</v>
      </c>
      <c r="G2" s="19" t="s">
        <v>132</v>
      </c>
      <c r="H2" s="19" t="s">
        <v>99</v>
      </c>
      <c r="I2" s="19" t="s">
        <v>209</v>
      </c>
      <c r="J2" s="19" t="s">
        <v>208</v>
      </c>
      <c r="K2" s="20" t="s">
        <v>44</v>
      </c>
      <c r="L2" s="21" t="s">
        <v>213</v>
      </c>
    </row>
    <row r="3" spans="1:12" x14ac:dyDescent="0.25">
      <c r="A3" s="18" t="s">
        <v>100</v>
      </c>
      <c r="B3" s="19" t="s">
        <v>198</v>
      </c>
      <c r="C3" s="19" t="s">
        <v>211</v>
      </c>
      <c r="D3" s="19" t="s">
        <v>207</v>
      </c>
      <c r="E3" s="19" t="s">
        <v>113</v>
      </c>
      <c r="F3" s="19" t="s">
        <v>78</v>
      </c>
      <c r="G3" s="19" t="s">
        <v>202</v>
      </c>
      <c r="H3" s="19" t="s">
        <v>98</v>
      </c>
      <c r="I3" s="19" t="s">
        <v>211</v>
      </c>
      <c r="J3" s="19" t="s">
        <v>212</v>
      </c>
      <c r="K3" s="20" t="s">
        <v>45</v>
      </c>
      <c r="L3" s="19" t="s">
        <v>214</v>
      </c>
    </row>
    <row r="4" spans="1:12" x14ac:dyDescent="0.25">
      <c r="A4" s="18" t="s">
        <v>46</v>
      </c>
      <c r="B4" s="19" t="s">
        <v>199</v>
      </c>
      <c r="C4" s="19" t="s">
        <v>211</v>
      </c>
      <c r="D4" s="19" t="s">
        <v>210</v>
      </c>
      <c r="E4" s="19" t="s">
        <v>211</v>
      </c>
      <c r="F4" s="19" t="s">
        <v>87</v>
      </c>
      <c r="G4" s="19" t="s">
        <v>203</v>
      </c>
      <c r="H4" s="19" t="s">
        <v>211</v>
      </c>
      <c r="I4" s="19" t="s">
        <v>211</v>
      </c>
      <c r="J4" s="19" t="s">
        <v>33</v>
      </c>
      <c r="K4" s="20" t="s">
        <v>204</v>
      </c>
      <c r="L4" s="19" t="s">
        <v>216</v>
      </c>
    </row>
    <row r="5" spans="1:12" x14ac:dyDescent="0.25">
      <c r="A5" s="18" t="s">
        <v>81</v>
      </c>
      <c r="B5" s="19" t="s">
        <v>200</v>
      </c>
      <c r="C5" s="19" t="s">
        <v>211</v>
      </c>
      <c r="D5" s="19"/>
      <c r="E5" s="19" t="s">
        <v>211</v>
      </c>
      <c r="F5" s="19" t="s">
        <v>211</v>
      </c>
      <c r="G5" s="19" t="s">
        <v>247</v>
      </c>
      <c r="H5" s="19" t="s">
        <v>211</v>
      </c>
      <c r="I5" s="19" t="s">
        <v>211</v>
      </c>
      <c r="J5" s="19" t="s">
        <v>404</v>
      </c>
      <c r="K5" s="20" t="s">
        <v>205</v>
      </c>
      <c r="L5" s="19" t="s">
        <v>222</v>
      </c>
    </row>
    <row r="6" spans="1:12" x14ac:dyDescent="0.25">
      <c r="A6" s="18" t="s">
        <v>39</v>
      </c>
      <c r="B6" s="19" t="s">
        <v>5</v>
      </c>
      <c r="C6" s="19" t="s">
        <v>211</v>
      </c>
      <c r="D6" s="19"/>
      <c r="E6" s="19" t="s">
        <v>211</v>
      </c>
      <c r="F6" s="19" t="s">
        <v>211</v>
      </c>
      <c r="G6" s="19" t="s">
        <v>211</v>
      </c>
      <c r="H6" s="19" t="s">
        <v>211</v>
      </c>
      <c r="I6" s="19" t="s">
        <v>211</v>
      </c>
      <c r="J6" s="19" t="s">
        <v>211</v>
      </c>
      <c r="K6" s="20" t="s">
        <v>167</v>
      </c>
      <c r="L6" s="19" t="s">
        <v>215</v>
      </c>
    </row>
    <row r="7" spans="1:12" x14ac:dyDescent="0.25">
      <c r="A7" s="18" t="s">
        <v>201</v>
      </c>
      <c r="B7" s="19" t="s">
        <v>33</v>
      </c>
      <c r="C7" s="19" t="s">
        <v>211</v>
      </c>
      <c r="D7" s="19" t="s">
        <v>211</v>
      </c>
      <c r="E7" s="19" t="s">
        <v>211</v>
      </c>
      <c r="F7" s="19" t="s">
        <v>211</v>
      </c>
      <c r="G7" s="19" t="s">
        <v>211</v>
      </c>
      <c r="H7" s="19" t="s">
        <v>211</v>
      </c>
      <c r="I7" s="19" t="s">
        <v>211</v>
      </c>
      <c r="J7" s="19" t="s">
        <v>211</v>
      </c>
      <c r="K7" s="20" t="s">
        <v>211</v>
      </c>
      <c r="L7" s="19" t="s">
        <v>217</v>
      </c>
    </row>
    <row r="8" spans="1:12" x14ac:dyDescent="0.25">
      <c r="A8" s="18" t="s">
        <v>152</v>
      </c>
      <c r="B8" s="19" t="s">
        <v>334</v>
      </c>
      <c r="C8" s="19" t="s">
        <v>211</v>
      </c>
      <c r="D8" s="19" t="s">
        <v>211</v>
      </c>
      <c r="E8" s="19" t="s">
        <v>211</v>
      </c>
      <c r="F8" s="19" t="s">
        <v>211</v>
      </c>
      <c r="G8" s="19" t="s">
        <v>211</v>
      </c>
      <c r="H8" s="19" t="s">
        <v>211</v>
      </c>
      <c r="I8" s="19" t="s">
        <v>211</v>
      </c>
      <c r="J8" s="19" t="s">
        <v>211</v>
      </c>
      <c r="K8" s="20" t="s">
        <v>211</v>
      </c>
      <c r="L8" s="19" t="s">
        <v>218</v>
      </c>
    </row>
    <row r="9" spans="1:12" x14ac:dyDescent="0.25">
      <c r="A9" s="18" t="s">
        <v>69</v>
      </c>
      <c r="B9" s="19" t="s">
        <v>40</v>
      </c>
      <c r="C9" s="19" t="s">
        <v>211</v>
      </c>
      <c r="D9" s="19" t="s">
        <v>211</v>
      </c>
      <c r="E9" s="19" t="s">
        <v>211</v>
      </c>
      <c r="F9" s="19" t="s">
        <v>211</v>
      </c>
      <c r="G9" s="19" t="s">
        <v>211</v>
      </c>
      <c r="H9" s="19" t="s">
        <v>211</v>
      </c>
      <c r="I9" s="19" t="s">
        <v>211</v>
      </c>
      <c r="J9" s="19" t="s">
        <v>211</v>
      </c>
      <c r="K9" s="20" t="s">
        <v>211</v>
      </c>
      <c r="L9" s="19" t="s">
        <v>219</v>
      </c>
    </row>
    <row r="10" spans="1:12" x14ac:dyDescent="0.25">
      <c r="A10" s="18" t="s">
        <v>211</v>
      </c>
      <c r="B10" s="19" t="s">
        <v>15</v>
      </c>
      <c r="C10" s="19" t="s">
        <v>211</v>
      </c>
      <c r="D10" s="19" t="s">
        <v>211</v>
      </c>
      <c r="E10" s="19" t="s">
        <v>211</v>
      </c>
      <c r="F10" s="19" t="s">
        <v>211</v>
      </c>
      <c r="G10" s="19" t="s">
        <v>211</v>
      </c>
      <c r="H10" s="19" t="s">
        <v>211</v>
      </c>
      <c r="I10" s="19" t="s">
        <v>211</v>
      </c>
      <c r="J10" s="19" t="s">
        <v>211</v>
      </c>
      <c r="K10" s="20" t="s">
        <v>211</v>
      </c>
      <c r="L10" s="22" t="s">
        <v>221</v>
      </c>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62C963-1F1D-4948-9E55-0E4F38ADB2A0}">
  <dimension ref="A1:G15"/>
  <sheetViews>
    <sheetView showGridLines="0" workbookViewId="0">
      <selection activeCell="C15" sqref="C15"/>
    </sheetView>
  </sheetViews>
  <sheetFormatPr defaultRowHeight="14.4" x14ac:dyDescent="0.3"/>
  <cols>
    <col min="1" max="2" width="10.44140625" customWidth="1"/>
    <col min="3" max="3" width="35.6640625" customWidth="1"/>
    <col min="4" max="4" width="10.5546875" customWidth="1"/>
    <col min="7" max="7" width="13.77734375" customWidth="1"/>
  </cols>
  <sheetData>
    <row r="1" spans="1:7" x14ac:dyDescent="0.3">
      <c r="A1" t="s">
        <v>0</v>
      </c>
      <c r="B1" t="s">
        <v>500</v>
      </c>
      <c r="C1" t="s">
        <v>494</v>
      </c>
      <c r="D1" t="s">
        <v>1</v>
      </c>
      <c r="E1" t="s">
        <v>2</v>
      </c>
      <c r="F1" t="s">
        <v>159</v>
      </c>
      <c r="G1" t="s">
        <v>499</v>
      </c>
    </row>
    <row r="2" spans="1:7" x14ac:dyDescent="0.3">
      <c r="A2" t="s">
        <v>489</v>
      </c>
      <c r="C2" t="s">
        <v>493</v>
      </c>
    </row>
    <row r="3" spans="1:7" x14ac:dyDescent="0.3">
      <c r="A3" t="s">
        <v>489</v>
      </c>
      <c r="C3" t="s">
        <v>492</v>
      </c>
    </row>
    <row r="4" spans="1:7" x14ac:dyDescent="0.3">
      <c r="A4" t="s">
        <v>489</v>
      </c>
      <c r="C4" t="s">
        <v>491</v>
      </c>
    </row>
    <row r="5" spans="1:7" x14ac:dyDescent="0.3">
      <c r="A5" t="s">
        <v>489</v>
      </c>
      <c r="C5" t="s">
        <v>490</v>
      </c>
    </row>
    <row r="6" spans="1:7" x14ac:dyDescent="0.3">
      <c r="A6" t="s">
        <v>489</v>
      </c>
      <c r="C6" t="s">
        <v>488</v>
      </c>
    </row>
    <row r="7" spans="1:7" x14ac:dyDescent="0.3">
      <c r="A7" t="s">
        <v>495</v>
      </c>
      <c r="B7" t="s">
        <v>502</v>
      </c>
      <c r="C7" t="s">
        <v>496</v>
      </c>
    </row>
    <row r="8" spans="1:7" x14ac:dyDescent="0.3">
      <c r="A8" t="s">
        <v>495</v>
      </c>
      <c r="B8" t="s">
        <v>501</v>
      </c>
      <c r="C8" t="s">
        <v>497</v>
      </c>
    </row>
    <row r="9" spans="1:7" x14ac:dyDescent="0.3">
      <c r="A9" t="s">
        <v>495</v>
      </c>
      <c r="B9" t="s">
        <v>501</v>
      </c>
      <c r="C9" t="s">
        <v>498</v>
      </c>
    </row>
    <row r="10" spans="1:7" x14ac:dyDescent="0.3">
      <c r="A10" t="s">
        <v>503</v>
      </c>
      <c r="C10" t="s">
        <v>504</v>
      </c>
    </row>
    <row r="11" spans="1:7" x14ac:dyDescent="0.3">
      <c r="A11" t="s">
        <v>503</v>
      </c>
      <c r="C11" t="s">
        <v>505</v>
      </c>
    </row>
    <row r="12" spans="1:7" x14ac:dyDescent="0.3">
      <c r="A12" t="s">
        <v>503</v>
      </c>
      <c r="C12" t="s">
        <v>507</v>
      </c>
    </row>
    <row r="13" spans="1:7" x14ac:dyDescent="0.3">
      <c r="A13" t="s">
        <v>506</v>
      </c>
      <c r="B13" t="s">
        <v>505</v>
      </c>
    </row>
    <row r="14" spans="1:7" x14ac:dyDescent="0.3">
      <c r="A14" t="s">
        <v>506</v>
      </c>
      <c r="B14" t="s">
        <v>508</v>
      </c>
    </row>
    <row r="15" spans="1:7" x14ac:dyDescent="0.3">
      <c r="A15" t="s">
        <v>506</v>
      </c>
      <c r="B15" t="s">
        <v>509</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12</vt:i4>
      </vt:variant>
    </vt:vector>
  </HeadingPairs>
  <TitlesOfParts>
    <vt:vector size="15" baseType="lpstr">
      <vt:lpstr>CV</vt:lpstr>
      <vt:lpstr>Lists</vt:lpstr>
      <vt:lpstr>Skills</vt:lpstr>
      <vt:lpstr>Accreditation</vt:lpstr>
      <vt:lpstr>Application.Stage</vt:lpstr>
      <vt:lpstr>Award</vt:lpstr>
      <vt:lpstr>Branch</vt:lpstr>
      <vt:lpstr>Category</vt:lpstr>
      <vt:lpstr>Certificate</vt:lpstr>
      <vt:lpstr>Education</vt:lpstr>
      <vt:lpstr>Employment</vt:lpstr>
      <vt:lpstr>Event</vt:lpstr>
      <vt:lpstr>Membership</vt:lpstr>
      <vt:lpstr>Projects</vt:lpstr>
      <vt:lpstr>Volunteering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zack moore</dc:creator>
  <cp:lastModifiedBy>Zachary Moore</cp:lastModifiedBy>
  <cp:lastPrinted>2020-01-15T06:10:04Z</cp:lastPrinted>
  <dcterms:created xsi:type="dcterms:W3CDTF">2020-01-15T04:55:17Z</dcterms:created>
  <dcterms:modified xsi:type="dcterms:W3CDTF">2021-09-17T19:05:48Z</dcterms:modified>
</cp:coreProperties>
</file>