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ecc85ccb002dd88c/Projects/zacharymilosmoore.github.io/"/>
    </mc:Choice>
  </mc:AlternateContent>
  <xr:revisionPtr revIDLastSave="708" documentId="13_ncr:1_{0DFA3499-E52C-43CC-968B-B04CF84B0AD8}" xr6:coauthVersionLast="47" xr6:coauthVersionMax="47" xr10:uidLastSave="{C9A47FB1-8FB9-49A6-A68F-7197D1E4F930}"/>
  <bookViews>
    <workbookView xWindow="-19310" yWindow="7020" windowWidth="19420" windowHeight="10560" xr2:uid="{4154936E-D054-4D45-B3AE-FD317E846EC6}"/>
  </bookViews>
  <sheets>
    <sheet name="CV" sheetId="1" r:id="rId1"/>
    <sheet name="Lists" sheetId="5" r:id="rId2"/>
    <sheet name="Skills" sheetId="6" r:id="rId3"/>
  </sheets>
  <definedNames>
    <definedName name="Accreditations">lists.table[Accreditations]</definedName>
    <definedName name="Application.Stage">lists.table[Application.Stage]</definedName>
    <definedName name="Awards">lists.table[Awards]</definedName>
    <definedName name="Branch">lists.table[Branch]</definedName>
    <definedName name="Category">lists.table[Category]</definedName>
    <definedName name="Certifications">lists.table[Certifications]</definedName>
    <definedName name="Conferences">lists.table[Conferences]</definedName>
    <definedName name="Education">lists.table[Education]</definedName>
    <definedName name="Employment">lists.table[Employment]</definedName>
    <definedName name="Media">lists.table[Media]</definedName>
    <definedName name="Membership">lists.table[Memberships]</definedName>
    <definedName name="Projects">lists.table[Projects]</definedName>
    <definedName name="Publications">lists.table[Publications]</definedName>
    <definedName name="Volunteering">lists.table[Volunteering]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L6" i="1"/>
  <c r="M6" i="1"/>
  <c r="N6" i="1"/>
  <c r="O6" i="1"/>
  <c r="K69" i="1"/>
  <c r="L69" i="1"/>
  <c r="M69" i="1"/>
  <c r="N69" i="1"/>
  <c r="O69" i="1"/>
  <c r="J17" i="1"/>
  <c r="O17" i="1" s="1"/>
  <c r="K17" i="1"/>
  <c r="L17" i="1"/>
  <c r="K45" i="1"/>
  <c r="L45" i="1"/>
  <c r="M45" i="1"/>
  <c r="N45" i="1"/>
  <c r="O45" i="1"/>
  <c r="K44" i="1"/>
  <c r="L44" i="1"/>
  <c r="M44" i="1"/>
  <c r="N44" i="1"/>
  <c r="O44" i="1"/>
  <c r="K54" i="1"/>
  <c r="L54" i="1"/>
  <c r="M54" i="1"/>
  <c r="N54" i="1"/>
  <c r="O54" i="1"/>
  <c r="K55" i="1"/>
  <c r="L55" i="1"/>
  <c r="M55" i="1"/>
  <c r="N55" i="1"/>
  <c r="O55" i="1"/>
  <c r="K46" i="1"/>
  <c r="L46" i="1"/>
  <c r="M46" i="1"/>
  <c r="N46" i="1"/>
  <c r="O46" i="1"/>
  <c r="K47" i="1"/>
  <c r="L47" i="1"/>
  <c r="M47" i="1"/>
  <c r="N47" i="1"/>
  <c r="O47" i="1"/>
  <c r="K56" i="1"/>
  <c r="L56" i="1"/>
  <c r="M56" i="1"/>
  <c r="N56" i="1"/>
  <c r="O56" i="1"/>
  <c r="K58" i="1"/>
  <c r="L58" i="1"/>
  <c r="M58" i="1"/>
  <c r="N58" i="1"/>
  <c r="O58" i="1"/>
  <c r="K57" i="1"/>
  <c r="L57" i="1"/>
  <c r="M57" i="1"/>
  <c r="N57" i="1"/>
  <c r="O57" i="1"/>
  <c r="K68" i="1"/>
  <c r="L68" i="1"/>
  <c r="M68" i="1"/>
  <c r="N68" i="1"/>
  <c r="O68" i="1"/>
  <c r="J5" i="1"/>
  <c r="M5" i="1" s="1"/>
  <c r="K10" i="1"/>
  <c r="L10" i="1"/>
  <c r="M10" i="1"/>
  <c r="N10" i="1"/>
  <c r="O10" i="1"/>
  <c r="K7" i="1"/>
  <c r="L7" i="1"/>
  <c r="M7" i="1"/>
  <c r="N7" i="1"/>
  <c r="O7" i="1"/>
  <c r="K48" i="1"/>
  <c r="L48" i="1"/>
  <c r="M48" i="1"/>
  <c r="N48" i="1"/>
  <c r="O48" i="1"/>
  <c r="K5" i="1"/>
  <c r="L5" i="1"/>
  <c r="J59" i="1"/>
  <c r="O59" i="1" s="1"/>
  <c r="K59" i="1"/>
  <c r="L59" i="1"/>
  <c r="K49" i="1"/>
  <c r="L49" i="1"/>
  <c r="M49" i="1"/>
  <c r="N49" i="1"/>
  <c r="O49" i="1"/>
  <c r="K43" i="1"/>
  <c r="L43" i="1"/>
  <c r="M43" i="1"/>
  <c r="N43" i="1"/>
  <c r="O43" i="1"/>
  <c r="J2" i="1"/>
  <c r="N2" i="1" s="1"/>
  <c r="M8" i="1"/>
  <c r="K8" i="1"/>
  <c r="L8" i="1"/>
  <c r="M61" i="1"/>
  <c r="K61" i="1"/>
  <c r="L61" i="1"/>
  <c r="J60" i="1"/>
  <c r="M60" i="1" s="1"/>
  <c r="K60" i="1"/>
  <c r="L60" i="1"/>
  <c r="K88" i="1"/>
  <c r="L88" i="1"/>
  <c r="M88" i="1"/>
  <c r="N88" i="1"/>
  <c r="O88" i="1"/>
  <c r="K90" i="1"/>
  <c r="L90" i="1"/>
  <c r="M90" i="1"/>
  <c r="N90" i="1"/>
  <c r="O90" i="1"/>
  <c r="K89" i="1"/>
  <c r="L89" i="1"/>
  <c r="M89" i="1"/>
  <c r="N89" i="1"/>
  <c r="O89" i="1"/>
  <c r="N64" i="1"/>
  <c r="K64" i="1"/>
  <c r="L64" i="1"/>
  <c r="K11" i="1"/>
  <c r="L11" i="1"/>
  <c r="M11" i="1"/>
  <c r="N11" i="1"/>
  <c r="O11" i="1"/>
  <c r="K66" i="1"/>
  <c r="L66" i="1"/>
  <c r="M66" i="1"/>
  <c r="N66" i="1"/>
  <c r="O66" i="1"/>
  <c r="O34" i="1"/>
  <c r="N34" i="1"/>
  <c r="M34" i="1"/>
  <c r="L34" i="1"/>
  <c r="K34" i="1"/>
  <c r="O33" i="1"/>
  <c r="N33" i="1"/>
  <c r="M33" i="1"/>
  <c r="L33" i="1"/>
  <c r="K33" i="1"/>
  <c r="J37" i="1"/>
  <c r="O37" i="1" s="1"/>
  <c r="K9" i="1"/>
  <c r="L9" i="1"/>
  <c r="M9" i="1"/>
  <c r="N9" i="1"/>
  <c r="O9" i="1"/>
  <c r="O8" i="1"/>
  <c r="N8" i="1"/>
  <c r="K70" i="1"/>
  <c r="L70" i="1"/>
  <c r="M70" i="1"/>
  <c r="N70" i="1"/>
  <c r="O70" i="1"/>
  <c r="K67" i="1"/>
  <c r="L67" i="1"/>
  <c r="M67" i="1"/>
  <c r="N67" i="1"/>
  <c r="O67" i="1"/>
  <c r="K15" i="1"/>
  <c r="L15" i="1"/>
  <c r="M15" i="1"/>
  <c r="N15" i="1"/>
  <c r="O15" i="1"/>
  <c r="N20" i="1"/>
  <c r="M20" i="1"/>
  <c r="N21" i="1"/>
  <c r="M21" i="1"/>
  <c r="N25" i="1"/>
  <c r="M25" i="1"/>
  <c r="N24" i="1"/>
  <c r="M24" i="1"/>
  <c r="N79" i="1"/>
  <c r="M79" i="1"/>
  <c r="N27" i="1"/>
  <c r="M27" i="1"/>
  <c r="N26" i="1"/>
  <c r="M26" i="1"/>
  <c r="N28" i="1"/>
  <c r="M28" i="1"/>
  <c r="N29" i="1"/>
  <c r="M29" i="1"/>
  <c r="N62" i="1"/>
  <c r="M62" i="1"/>
  <c r="N63" i="1"/>
  <c r="M63" i="1"/>
  <c r="N87" i="1"/>
  <c r="M87" i="1"/>
  <c r="N65" i="1"/>
  <c r="M65" i="1"/>
  <c r="N85" i="1"/>
  <c r="M85" i="1"/>
  <c r="N86" i="1"/>
  <c r="M86" i="1"/>
  <c r="N50" i="1"/>
  <c r="M50" i="1"/>
  <c r="N51" i="1"/>
  <c r="M51" i="1"/>
  <c r="N52" i="1"/>
  <c r="M52" i="1"/>
  <c r="N53" i="1"/>
  <c r="M53" i="1"/>
  <c r="N72" i="1"/>
  <c r="M72" i="1"/>
  <c r="N12" i="1"/>
  <c r="M12" i="1"/>
  <c r="N13" i="1"/>
  <c r="M13" i="1"/>
  <c r="N73" i="1"/>
  <c r="M73" i="1"/>
  <c r="N14" i="1"/>
  <c r="M14" i="1"/>
  <c r="N74" i="1"/>
  <c r="M74" i="1"/>
  <c r="N75" i="1"/>
  <c r="M75" i="1"/>
  <c r="N76" i="1"/>
  <c r="M76" i="1"/>
  <c r="N16" i="1"/>
  <c r="M16" i="1"/>
  <c r="N77" i="1"/>
  <c r="M77" i="1"/>
  <c r="N78" i="1"/>
  <c r="M78" i="1"/>
  <c r="N71" i="1"/>
  <c r="M71" i="1"/>
  <c r="N42" i="1"/>
  <c r="M42" i="1"/>
  <c r="N23" i="1"/>
  <c r="M23" i="1"/>
  <c r="N3" i="1"/>
  <c r="M3" i="1"/>
  <c r="N4" i="1"/>
  <c r="M4" i="1"/>
  <c r="N84" i="1"/>
  <c r="M84" i="1"/>
  <c r="N82" i="1"/>
  <c r="M82" i="1"/>
  <c r="N83" i="1"/>
  <c r="M83" i="1"/>
  <c r="N32" i="1"/>
  <c r="M32" i="1"/>
  <c r="L31" i="1"/>
  <c r="L30" i="1"/>
  <c r="L32" i="1"/>
  <c r="L37" i="1"/>
  <c r="L83" i="1"/>
  <c r="L82" i="1"/>
  <c r="L41" i="1"/>
  <c r="L38" i="1"/>
  <c r="L36" i="1"/>
  <c r="L40" i="1"/>
  <c r="L35" i="1"/>
  <c r="L80" i="1"/>
  <c r="L39" i="1"/>
  <c r="L81" i="1"/>
  <c r="L84" i="1"/>
  <c r="L4" i="1"/>
  <c r="L3" i="1"/>
  <c r="L23" i="1"/>
  <c r="L42" i="1"/>
  <c r="L2" i="1"/>
  <c r="L71" i="1"/>
  <c r="L78" i="1"/>
  <c r="L77" i="1"/>
  <c r="L16" i="1"/>
  <c r="L76" i="1"/>
  <c r="L75" i="1"/>
  <c r="L74" i="1"/>
  <c r="L14" i="1"/>
  <c r="L73" i="1"/>
  <c r="L13" i="1"/>
  <c r="L12" i="1"/>
  <c r="L72" i="1"/>
  <c r="L53" i="1"/>
  <c r="L52" i="1"/>
  <c r="L51" i="1"/>
  <c r="L50" i="1"/>
  <c r="L86" i="1"/>
  <c r="L85" i="1"/>
  <c r="L65" i="1"/>
  <c r="L87" i="1"/>
  <c r="L63" i="1"/>
  <c r="L62" i="1"/>
  <c r="L29" i="1"/>
  <c r="L28" i="1"/>
  <c r="L26" i="1"/>
  <c r="L27" i="1"/>
  <c r="L79" i="1"/>
  <c r="L24" i="1"/>
  <c r="L25" i="1"/>
  <c r="L21" i="1"/>
  <c r="L18" i="1"/>
  <c r="L19" i="1"/>
  <c r="L22" i="1"/>
  <c r="L20" i="1"/>
  <c r="K31" i="1"/>
  <c r="K30" i="1"/>
  <c r="K32" i="1"/>
  <c r="K37" i="1"/>
  <c r="K83" i="1"/>
  <c r="K82" i="1"/>
  <c r="K41" i="1"/>
  <c r="K38" i="1"/>
  <c r="K36" i="1"/>
  <c r="K40" i="1"/>
  <c r="K35" i="1"/>
  <c r="K80" i="1"/>
  <c r="K39" i="1"/>
  <c r="K81" i="1"/>
  <c r="K84" i="1"/>
  <c r="K4" i="1"/>
  <c r="K3" i="1"/>
  <c r="K23" i="1"/>
  <c r="K42" i="1"/>
  <c r="K2" i="1"/>
  <c r="K71" i="1"/>
  <c r="K78" i="1"/>
  <c r="K77" i="1"/>
  <c r="K16" i="1"/>
  <c r="K76" i="1"/>
  <c r="K75" i="1"/>
  <c r="K74" i="1"/>
  <c r="K14" i="1"/>
  <c r="K73" i="1"/>
  <c r="K13" i="1"/>
  <c r="K12" i="1"/>
  <c r="K72" i="1"/>
  <c r="K53" i="1"/>
  <c r="K52" i="1"/>
  <c r="K51" i="1"/>
  <c r="K50" i="1"/>
  <c r="K86" i="1"/>
  <c r="K85" i="1"/>
  <c r="K65" i="1"/>
  <c r="K87" i="1"/>
  <c r="K63" i="1"/>
  <c r="K62" i="1"/>
  <c r="K29" i="1"/>
  <c r="K28" i="1"/>
  <c r="K26" i="1"/>
  <c r="K27" i="1"/>
  <c r="K79" i="1"/>
  <c r="K24" i="1"/>
  <c r="K25" i="1"/>
  <c r="K21" i="1"/>
  <c r="K18" i="1"/>
  <c r="K19" i="1"/>
  <c r="K22" i="1"/>
  <c r="K20" i="1"/>
  <c r="O32" i="1"/>
  <c r="O27" i="1"/>
  <c r="O62" i="1"/>
  <c r="O87" i="1"/>
  <c r="J31" i="1"/>
  <c r="O31" i="1" s="1"/>
  <c r="J30" i="1"/>
  <c r="O30" i="1" s="1"/>
  <c r="O82" i="1"/>
  <c r="M38" i="1"/>
  <c r="J36" i="1"/>
  <c r="O36" i="1" s="1"/>
  <c r="N40" i="1"/>
  <c r="J35" i="1"/>
  <c r="N35" i="1" s="1"/>
  <c r="J80" i="1"/>
  <c r="M80" i="1" s="1"/>
  <c r="M39" i="1"/>
  <c r="O83" i="1"/>
  <c r="O53" i="1"/>
  <c r="O52" i="1"/>
  <c r="O51" i="1"/>
  <c r="O50" i="1"/>
  <c r="O86" i="1"/>
  <c r="O85" i="1"/>
  <c r="O84" i="1"/>
  <c r="O4" i="1"/>
  <c r="O3" i="1"/>
  <c r="O23" i="1"/>
  <c r="O71" i="1"/>
  <c r="O42" i="1"/>
  <c r="O78" i="1"/>
  <c r="O77" i="1"/>
  <c r="O16" i="1"/>
  <c r="O76" i="1"/>
  <c r="O75" i="1"/>
  <c r="O74" i="1"/>
  <c r="O14" i="1"/>
  <c r="O73" i="1"/>
  <c r="O13" i="1"/>
  <c r="O12" i="1"/>
  <c r="O72" i="1"/>
  <c r="O63" i="1"/>
  <c r="O65" i="1"/>
  <c r="O29" i="1"/>
  <c r="O28" i="1"/>
  <c r="O26" i="1"/>
  <c r="O79" i="1"/>
  <c r="O24" i="1"/>
  <c r="O25" i="1"/>
  <c r="O21" i="1"/>
  <c r="J18" i="1"/>
  <c r="N18" i="1" s="1"/>
  <c r="O19" i="1"/>
  <c r="O20" i="1"/>
  <c r="O41" i="1"/>
  <c r="N41" i="1"/>
  <c r="M41" i="1"/>
  <c r="O81" i="1"/>
  <c r="N81" i="1"/>
  <c r="M81" i="1"/>
  <c r="O22" i="1"/>
  <c r="N22" i="1"/>
  <c r="M22" i="1"/>
  <c r="N17" i="1" l="1"/>
  <c r="M17" i="1"/>
  <c r="N5" i="1"/>
  <c r="N60" i="1"/>
  <c r="M18" i="1"/>
  <c r="M19" i="1"/>
  <c r="M35" i="1"/>
  <c r="N36" i="1"/>
  <c r="O5" i="1"/>
  <c r="N39" i="1"/>
  <c r="O39" i="1"/>
  <c r="N19" i="1"/>
  <c r="O35" i="1"/>
  <c r="O60" i="1"/>
  <c r="O38" i="1"/>
  <c r="M30" i="1"/>
  <c r="M36" i="1"/>
  <c r="N31" i="1"/>
  <c r="N59" i="1"/>
  <c r="M59" i="1"/>
  <c r="M31" i="1"/>
  <c r="O80" i="1"/>
  <c r="N38" i="1"/>
  <c r="N80" i="1"/>
  <c r="M40" i="1"/>
  <c r="O61" i="1"/>
  <c r="N61" i="1"/>
  <c r="M2" i="1"/>
  <c r="N30" i="1"/>
  <c r="O18" i="1"/>
  <c r="O2" i="1"/>
  <c r="M37" i="1"/>
  <c r="O64" i="1"/>
  <c r="M64" i="1"/>
  <c r="N37" i="1"/>
  <c r="O40" i="1"/>
</calcChain>
</file>

<file path=xl/sharedStrings.xml><?xml version="1.0" encoding="utf-8"?>
<sst xmlns="http://schemas.openxmlformats.org/spreadsheetml/2006/main" count="1416" uniqueCount="644">
  <si>
    <t>Category</t>
  </si>
  <si>
    <t>Start</t>
  </si>
  <si>
    <t>End</t>
  </si>
  <si>
    <t>Organization</t>
  </si>
  <si>
    <t>Description</t>
  </si>
  <si>
    <t>Education</t>
  </si>
  <si>
    <t>Niagara College</t>
  </si>
  <si>
    <t>University of Toronto</t>
  </si>
  <si>
    <t>Honour's Bachelor of Arts and Science</t>
  </si>
  <si>
    <t>Notes</t>
  </si>
  <si>
    <t>Society for Ecological Restoration</t>
  </si>
  <si>
    <t>Alberta Society for Professional Biologists</t>
  </si>
  <si>
    <t>Biologist in Training</t>
  </si>
  <si>
    <t>Volunteering</t>
  </si>
  <si>
    <t>NC</t>
  </si>
  <si>
    <t>SER</t>
  </si>
  <si>
    <t>ASPB</t>
  </si>
  <si>
    <t>PGC</t>
  </si>
  <si>
    <t>UofT</t>
  </si>
  <si>
    <t>BIT</t>
  </si>
  <si>
    <t>CERPIT</t>
  </si>
  <si>
    <t>BSc</t>
  </si>
  <si>
    <t>Org_Acr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</si>
  <si>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</si>
  <si>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</si>
  <si>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</si>
  <si>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</si>
  <si>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</si>
  <si>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</si>
  <si>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</si>
  <si>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</si>
  <si>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</si>
  <si>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</si>
  <si>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</si>
  <si>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</si>
  <si>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</si>
  <si>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</si>
  <si>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</si>
  <si>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</si>
  <si>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</si>
  <si>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</si>
  <si>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</si>
  <si>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</si>
  <si>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</si>
  <si>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</si>
  <si>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</si>
  <si>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</si>
  <si>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</si>
  <si>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</si>
  <si>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</si>
  <si>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</si>
  <si>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</si>
  <si>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</si>
  <si>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</si>
  <si>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</si>
  <si>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</si>
  <si>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</si>
  <si>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</si>
  <si>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</si>
  <si>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</si>
  <si>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</si>
  <si>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</si>
  <si>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</si>
  <si>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</si>
  <si>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</si>
  <si>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</si>
  <si>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</si>
  <si>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</si>
  <si>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</si>
  <si>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</si>
  <si>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</si>
  <si>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</si>
  <si>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</si>
  <si>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</si>
  <si>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</si>
  <si>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</si>
  <si>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</si>
  <si>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</si>
  <si>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</si>
  <si>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</si>
  <si>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</si>
  <si>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</si>
  <si>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</si>
  <si>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</si>
  <si>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</si>
  <si>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CABIN with STREAM DNA Metabarcoding Sample Collection</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</si>
  <si>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</si>
  <si>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</si>
  <si>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</si>
  <si>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</si>
  <si>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</si>
  <si>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</si>
  <si>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</si>
  <si>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</si>
  <si>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</si>
  <si>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</si>
  <si>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</si>
  <si>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</si>
  <si>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</si>
  <si>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</si>
  <si>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</si>
  <si>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</si>
  <si>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</si>
  <si>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</si>
  <si>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</si>
  <si>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</si>
  <si>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</si>
  <si>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</si>
  <si>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</si>
  <si>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</si>
  <si>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</si>
  <si>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</si>
  <si>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</si>
  <si>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</si>
  <si>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</si>
  <si>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</si>
  <si>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</si>
  <si>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</si>
  <si>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</si>
  <si>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</si>
  <si>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</si>
  <si>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</si>
  <si>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</si>
  <si>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</si>
  <si>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</si>
  <si>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</si>
  <si>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</si>
  <si>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</si>
  <si>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</si>
  <si>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</si>
  <si>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</si>
  <si>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</si>
  <si>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</si>
  <si>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</si>
  <si>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</si>
  <si>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</si>
  <si>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</si>
  <si>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</si>
  <si>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Natural Science and Engineering Research Council Undergraduate Student Research Award Recipient</t>
  </si>
  <si>
    <t>NSERC USRA</t>
  </si>
  <si>
    <t>Science/ Research</t>
  </si>
  <si>
    <t>Branch</t>
  </si>
  <si>
    <t>Koffler Science Reserve Undergraduate Student Research Award Recipient</t>
  </si>
  <si>
    <t>KSR USRA</t>
  </si>
  <si>
    <t>Stochastic population extinction events in a multi-generational greenhouse experiment</t>
  </si>
  <si>
    <t>King City</t>
  </si>
  <si>
    <t>Time</t>
  </si>
  <si>
    <t>Time_Unit</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</si>
  <si>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</si>
  <si>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</si>
  <si>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</si>
  <si>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</si>
  <si>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</si>
  <si>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</si>
  <si>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</si>
  <si>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</si>
  <si>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</si>
  <si>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</si>
  <si>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University of Alberta</t>
  </si>
  <si>
    <t>Mountains 101</t>
  </si>
  <si>
    <t>UofA</t>
  </si>
  <si>
    <t>Coursera</t>
  </si>
  <si>
    <t>Laboratory Biosafety</t>
  </si>
  <si>
    <t>Mountain Bluebird Trail Conservation Society</t>
  </si>
  <si>
    <t>MBTCS</t>
  </si>
  <si>
    <t>Adaptable Outdoors</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</si>
  <si>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</si>
  <si>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</si>
  <si>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</si>
  <si>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</si>
  <si>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</si>
  <si>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Project Lead - Growing Healthy Food Boxes</t>
  </si>
  <si>
    <t>For work in Level 1 Biosafety Lab</t>
  </si>
  <si>
    <t>Latest training in WHMIS for NCC; several other courses completed for other positions</t>
  </si>
  <si>
    <t>Natural Area Assistant - Waterton</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</si>
  <si>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</si>
  <si>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</si>
  <si>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</si>
  <si>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</si>
  <si>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</si>
  <si>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</si>
  <si>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</si>
  <si>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</si>
  <si>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</si>
  <si>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</si>
  <si>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</si>
  <si>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</si>
  <si>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</si>
  <si>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</si>
  <si>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</si>
  <si>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</si>
  <si>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</si>
  <si>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</si>
  <si>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</si>
  <si>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</si>
  <si>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</si>
  <si>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</si>
  <si>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</si>
  <si>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</si>
  <si>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</si>
  <si>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Created and analyzed database connecting historical and ongoing range and riparian health assessments.</t>
  </si>
  <si>
    <t xml:space="preserve">Scanned technical reports for important information. Standardized input of various report formats. Improved R-coding skills. </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</si>
  <si>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</si>
  <si>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</si>
  <si>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</si>
  <si>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</si>
  <si>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</si>
  <si>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</si>
  <si>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</si>
  <si>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</si>
  <si>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</si>
  <si>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</si>
  <si>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</si>
  <si>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</si>
  <si>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</si>
  <si>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</si>
  <si>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</si>
  <si>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</si>
  <si>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</si>
  <si>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</si>
  <si>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</si>
  <si>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</si>
  <si>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</si>
  <si>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</si>
  <si>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</si>
  <si>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</si>
  <si>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</si>
  <si>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</si>
  <si>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</si>
  <si>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</si>
  <si>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</si>
  <si>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</si>
  <si>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</si>
  <si>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</si>
  <si>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</si>
  <si>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</si>
  <si>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</si>
  <si>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</si>
  <si>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</si>
  <si>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</si>
  <si>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</si>
  <si>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</si>
  <si>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</si>
  <si>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</si>
  <si>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</si>
  <si>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</si>
  <si>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</si>
  <si>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</si>
  <si>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</si>
  <si>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</si>
  <si>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</si>
  <si>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</si>
  <si>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</si>
  <si>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</si>
  <si>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</si>
  <si>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</si>
  <si>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</si>
  <si>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</si>
  <si>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</si>
  <si>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</si>
  <si>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</si>
  <si>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</si>
  <si>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</si>
  <si>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</si>
  <si>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</si>
  <si>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</si>
  <si>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</si>
  <si>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</si>
  <si>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</si>
  <si>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</si>
  <si>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</si>
  <si>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</si>
  <si>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</si>
  <si>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</si>
  <si>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</si>
  <si>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</si>
  <si>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</si>
  <si>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</si>
  <si>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</si>
  <si>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</si>
  <si>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</si>
  <si>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</si>
  <si>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</si>
  <si>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</si>
  <si>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</si>
  <si>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</si>
  <si>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</si>
  <si>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</si>
  <si>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</si>
  <si>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</si>
  <si>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</si>
  <si>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</si>
  <si>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</si>
  <si>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</si>
  <si>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Org_Link</t>
  </si>
  <si>
    <t>Projects</t>
  </si>
  <si>
    <t>Labouring</t>
  </si>
  <si>
    <t>aphid_farm_fld3</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</si>
  <si>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</si>
  <si>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</si>
  <si>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</si>
  <si>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</si>
  <si>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</si>
  <si>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</si>
  <si>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</si>
  <si>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</si>
  <si>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</si>
  <si>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</si>
  <si>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</si>
  <si>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</si>
  <si>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</si>
  <si>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</si>
  <si>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</si>
  <si>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</si>
  <si>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</si>
  <si>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</si>
  <si>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</si>
  <si>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</si>
  <si>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</si>
  <si>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</si>
  <si>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</si>
  <si>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</si>
  <si>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</si>
  <si>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</si>
  <si>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</si>
  <si>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</si>
  <si>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</si>
  <si>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</si>
  <si>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</si>
  <si>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</si>
  <si>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</si>
  <si>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</si>
  <si>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</si>
  <si>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</si>
  <si>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</si>
  <si>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</si>
  <si>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</si>
  <si>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</si>
  <si>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</si>
  <si>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</si>
  <si>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</si>
  <si>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</si>
  <si>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</si>
  <si>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</si>
  <si>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</si>
  <si>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</si>
  <si>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</si>
  <si>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</si>
  <si>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</si>
  <si>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</si>
  <si>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</si>
  <si>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</si>
  <si>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</si>
  <si>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</si>
  <si>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</si>
  <si>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</si>
  <si>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</si>
  <si>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</si>
  <si>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</si>
  <si>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</si>
  <si>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</si>
  <si>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</si>
  <si>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</si>
  <si>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</si>
  <si>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rrha_report_sub</t>
  </si>
  <si>
    <t xml:space="preserve">Subset of final report and instruction manual submitted in completion of project. </t>
  </si>
  <si>
    <t>aphid_farm_interactions</t>
  </si>
  <si>
    <t>aphid_farm_poster</t>
  </si>
  <si>
    <t>Poster submitted in fulfillment of preliminary study for undergraduate thesis.</t>
  </si>
  <si>
    <t>Aphid Farm: Tritrophic Community Interactions</t>
  </si>
  <si>
    <t>Turf Wars: Understory Turf Transplant Success</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</si>
  <si>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</si>
  <si>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</si>
  <si>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</si>
  <si>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</si>
  <si>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</si>
  <si>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</si>
  <si>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</si>
  <si>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</si>
  <si>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</si>
  <si>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</si>
  <si>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</si>
  <si>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</si>
  <si>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</si>
  <si>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</si>
  <si>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</si>
  <si>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</si>
  <si>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</si>
  <si>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Macro-enabled excel database template with automated analyses.</t>
  </si>
  <si>
    <t xml:space="preserve">Learned about multifaceted aspects of heritage and the intersection between environment and culture. </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</si>
  <si>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</si>
  <si>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</si>
  <si>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</si>
  <si>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</si>
  <si>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</si>
  <si>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</si>
  <si>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</si>
  <si>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</si>
  <si>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</si>
  <si>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</si>
  <si>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</si>
  <si>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</si>
  <si>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</si>
  <si>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</si>
  <si>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</si>
  <si>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</si>
  <si>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</si>
  <si>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</si>
  <si>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</si>
  <si>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</si>
  <si>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</si>
  <si>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</si>
  <si>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</si>
  <si>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</si>
  <si>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</si>
  <si>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</si>
  <si>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</si>
  <si>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</si>
  <si>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</si>
  <si>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</si>
  <si>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</si>
  <si>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</si>
  <si>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</si>
  <si>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</si>
  <si>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</si>
  <si>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</si>
  <si>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</si>
  <si>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</si>
  <si>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</si>
  <si>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</si>
  <si>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</si>
  <si>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</si>
  <si>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</si>
  <si>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</si>
  <si>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</si>
  <si>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</si>
  <si>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</si>
  <si>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</si>
  <si>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</si>
  <si>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</si>
  <si>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</si>
  <si>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</si>
  <si>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</si>
  <si>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</si>
  <si>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</si>
  <si>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</si>
  <si>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</si>
  <si>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</si>
  <si>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</si>
  <si>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</si>
  <si>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</si>
  <si>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</si>
  <si>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</si>
  <si>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</si>
  <si>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</si>
  <si>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</si>
  <si>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</si>
  <si>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</si>
  <si>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</si>
  <si>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</si>
  <si>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</si>
  <si>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</si>
  <si>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</si>
  <si>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</si>
  <si>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how to identify own epistemological biases. Improved skills in scientific study design. Attempted to link theoretical ecological concepts to conservation management. </t>
  </si>
  <si>
    <t xml:space="preserve">Learned to liaise with land managers. Excelled in communicating complex issues to varied audiences.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</si>
  <si>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</si>
  <si>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</si>
  <si>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</si>
  <si>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</si>
  <si>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</si>
  <si>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</si>
  <si>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Collaborator: Martin Krkošek</t>
  </si>
  <si>
    <t>Waterloo Wellington Flight Centre</t>
  </si>
  <si>
    <t>Ontario Ministry of Transportation</t>
  </si>
  <si>
    <t>Niagara Peninsula Conservation Authority</t>
  </si>
  <si>
    <t>NPCA</t>
  </si>
  <si>
    <t>St. Catherine's</t>
  </si>
  <si>
    <t xml:space="preserve">Short-term contract assisting in Fall restoration plantings. </t>
  </si>
  <si>
    <t>https://npca.ca/</t>
  </si>
  <si>
    <t>https://www.oxfordlearning.com/locations/toronto-don-mills-tutoring/</t>
  </si>
  <si>
    <t>Conferences</t>
  </si>
  <si>
    <t>Awards</t>
  </si>
  <si>
    <t>Memberships</t>
  </si>
  <si>
    <t>Accreditations</t>
  </si>
  <si>
    <t>$30,000 annual stipend during Master's of Natural Resource Management at the University of Manitoba.</t>
  </si>
  <si>
    <t>Awarded 'Best Poster in Evolutionary Ecology' in competition of 10 undergraduate students for poster presentation.</t>
  </si>
  <si>
    <t>Poster presentation at undergraduate conference.</t>
  </si>
  <si>
    <t xml:space="preserve">Received honourable mention amongst 15 other university and college teams. </t>
  </si>
  <si>
    <t xml:space="preserve">Created impromtu group pitch for a strategy for reducing plastic waste from single-use grocery bags. </t>
  </si>
  <si>
    <t>Presented results from "Aphid Farm: Tritrophic Community Interactions"</t>
  </si>
  <si>
    <t>Presented results from "Daphnia Fishery: Experimental Population Destabilization from Harvesting"</t>
  </si>
  <si>
    <t>Poster presentation at graduate student based conference.</t>
  </si>
  <si>
    <t>Virtual</t>
  </si>
  <si>
    <t xml:space="preserve">Poster presentation at global conference for advances in ecosystem restoration. </t>
  </si>
  <si>
    <t>Eligible for Certification Ecological Restoration Practitioner (CERP) designation in 2024.</t>
  </si>
  <si>
    <t>Part-time general staff at college fitness centre.</t>
  </si>
  <si>
    <t>SER-WC</t>
  </si>
  <si>
    <t>Board Governance Introduction</t>
  </si>
  <si>
    <t>Certifications</t>
  </si>
  <si>
    <t>Terrestrial Insect Restoration Responses</t>
  </si>
  <si>
    <t>Title_Acr</t>
  </si>
  <si>
    <t xml:space="preserve">Planted tree and shrub container stock. Installed live stakes and geotextiles for streambank stabilization. Liaised with partners and land owners. Attended and led volunteer events. </t>
  </si>
  <si>
    <t>Trained and certified to operate a backpack electrofishing unit.</t>
  </si>
  <si>
    <t>Used monitoring data from non-profit society dedicated to providing artificial habitat boxes for Mountain Bluebirds to assess attributes affecting nesting success.</t>
  </si>
  <si>
    <t>Mountain Bluebird Nesting Success in Response to Landscape Structure</t>
  </si>
  <si>
    <t>Conservation Science Fellowship</t>
  </si>
  <si>
    <t>CSF</t>
  </si>
  <si>
    <t>Awarded Conservation Science Fellowship in conjunction with the Nature Conservancy of Canada.</t>
  </si>
  <si>
    <t>Wildlife Conservation Society Canada</t>
  </si>
  <si>
    <t>WCS</t>
  </si>
  <si>
    <t>Restoration Assistant</t>
  </si>
  <si>
    <t xml:space="preserve">Assessed species for threshold population sizes using relational NatureServe geodatabase. Wrote proposals for sites. Liaised with technical experts to ensure data quality and proposal accuracy. </t>
  </si>
  <si>
    <t>Society for Canadian Orithologists</t>
  </si>
  <si>
    <t>SCO</t>
  </si>
  <si>
    <t>Blood Tribe Land Management</t>
  </si>
  <si>
    <t>BTLM</t>
  </si>
  <si>
    <t>Data Analyst</t>
  </si>
  <si>
    <t>UK</t>
  </si>
  <si>
    <t>London</t>
  </si>
  <si>
    <t>Private Land Owner</t>
  </si>
  <si>
    <t>Biophysical Inventory</t>
  </si>
  <si>
    <t>Grassland Birds in the Waterton Foothills Parkland</t>
  </si>
  <si>
    <t>Ecology Letters</t>
  </si>
  <si>
    <t>Publications</t>
  </si>
  <si>
    <t>Academic</t>
  </si>
  <si>
    <t>Technical</t>
  </si>
  <si>
    <t>Experimental evidence of size-selective harvest and environmental stochasticity effects on population demography, fluctuations, and nonlinearity</t>
  </si>
  <si>
    <t>Key Biodiversity Areas in Manitoba</t>
  </si>
  <si>
    <t>CTV News Winnnipeg</t>
  </si>
  <si>
    <t>CTV</t>
  </si>
  <si>
    <t>15:44 in video</t>
  </si>
  <si>
    <t>News story on Manitoba KBAs following COP15 Biodiversity Conference</t>
  </si>
  <si>
    <t>Exclude</t>
  </si>
  <si>
    <t>Media</t>
  </si>
  <si>
    <t>Article</t>
  </si>
  <si>
    <t>https://www.natureconservancy.ca/en/who-we-are/publications/magazine/fall-2020/</t>
  </si>
  <si>
    <t>NCC Magazine (Fall 2020)</t>
  </si>
  <si>
    <t>NCC Publication on Weston Research Program</t>
  </si>
  <si>
    <t>No article available online</t>
  </si>
  <si>
    <t>Western Canada Chapter Director</t>
  </si>
  <si>
    <t>http://doi.org/10.1111/ele.14181</t>
  </si>
  <si>
    <t xml:space="preserve">Rogers, L., Moore, Z., Daigle, A., Liujckx, P., and Krkosek, M. 2023. Experimental evidence of size-selective harvest and environmental stochasticity effects on population demography, fluctuations, and nonlinearity. Ecology Letters. DOI: 10.1111/ele.14181. </t>
  </si>
  <si>
    <t>Manitoba Cooperator</t>
  </si>
  <si>
    <t>Many key biodiversity areas identified in Manitoba</t>
  </si>
  <si>
    <t>https://www.manitobacooperator.ca/news-opinion/news/many-key-biodiversity-areas-identified-in-manitoba/</t>
  </si>
  <si>
    <t>OCTWS</t>
  </si>
  <si>
    <t>Ontario Chapter of the Wildlife Society</t>
  </si>
  <si>
    <t>Peterborough</t>
  </si>
  <si>
    <t>Canadian Society for Ecology and Evolution</t>
  </si>
  <si>
    <t>CSEE</t>
  </si>
  <si>
    <t>Food for the Future (Global News Radio)</t>
  </si>
  <si>
    <t>Our World: Ecosystem Restoration - United Nations and Western Canada</t>
  </si>
  <si>
    <t xml:space="preserve">Podcast on how people can make a difference in their daily lives. Topics included United Nations Decade on Ecosystem Restoration to local engagement and actions. </t>
  </si>
  <si>
    <t>https://curiouscast.ca/podcast/1258/food-for-the-future-hosted-by-peggy-oneil/</t>
  </si>
  <si>
    <t>NCC Magazine (Fall 2023)</t>
  </si>
  <si>
    <t>https://winnipeg.ctvnews.ca/video?clipId=2589471</t>
  </si>
  <si>
    <t>Organizer</t>
  </si>
  <si>
    <t>Vancouver</t>
  </si>
  <si>
    <t>https://sernac.org/</t>
  </si>
  <si>
    <t>Served on Outreach, Steering, and Programming Committee for 2024 North American Conference on Cross-Biome Connections for Ecological Restoration across a diverse continent</t>
  </si>
  <si>
    <t>M1</t>
  </si>
  <si>
    <t>M1_Type</t>
  </si>
  <si>
    <t>M1_Desc</t>
  </si>
  <si>
    <t>M2</t>
  </si>
  <si>
    <t>M2_Type</t>
  </si>
  <si>
    <t>M2_Desc</t>
  </si>
  <si>
    <t>M3</t>
  </si>
  <si>
    <t>M3_Type</t>
  </si>
  <si>
    <t>M3_Desc</t>
  </si>
  <si>
    <t>Presented thesis results in 4-minute lightning talk.</t>
  </si>
  <si>
    <t>Society for Conservation Biology</t>
  </si>
  <si>
    <t>SCB</t>
  </si>
  <si>
    <t>Served on Student Event Committee for 2024 North American Conference on Celebrating Diversity in Conservation from Summit to Sea.</t>
  </si>
  <si>
    <t>https://scbnorthamerica.org/index.php/naccb-2024/</t>
  </si>
  <si>
    <t>https://scbnorthamerica.org/</t>
  </si>
  <si>
    <t>North America Chapter Director</t>
  </si>
  <si>
    <t>SCB-NA</t>
  </si>
  <si>
    <t>North America</t>
  </si>
  <si>
    <t>Director for professional society dedicated to advancing the science and practise of conserving Earth's biological diversity.</t>
  </si>
  <si>
    <t xml:space="preserve">https://www.natureconservancy.ca/en/who-we-are/publications/magazine/fall-2023/future-proofing-conservation.html </t>
  </si>
  <si>
    <t>Kenauk</t>
  </si>
  <si>
    <t>QC</t>
  </si>
  <si>
    <t>Key Biodiversity Area Regional Coordinator</t>
  </si>
  <si>
    <t>KBA</t>
  </si>
  <si>
    <t xml:space="preserve">Nominated Key Biodiversity Areas (KBAs) in Manitoba, Saskatchewan, and Alberta for non-avian species at risk. </t>
  </si>
  <si>
    <t xml:space="preserve">Read, analyzed, and interpreted conservation data, reports, and information for over 400 potential KBA trigger elements (species). Interacted/interviewed over 100 experts and knowledge holders. Identified, analyzed, and wrote proposals for approximately 45 sites to recognize their exceptional conservation value. </t>
  </si>
  <si>
    <t xml:space="preserve">Learned about sensitive species data security protocols, conservation rankings, and aspects of species designation. </t>
  </si>
  <si>
    <t xml:space="preserve">Designed and implemented monitoring program for birds on private conservation rangelands. Conducted point count surveys. Deployed and analyzed data from Autonomous Recording Units (ARUs). Analyzed spatial land cover data. Conducted rangeland health assessments. Leased with cattle managers, land owners, and non-profit partners. </t>
  </si>
  <si>
    <t>Co-authors presented results for "Western Canada Restoration Practitioner Survey"</t>
  </si>
  <si>
    <t>Consolidated over 20 years of monitoring reports. Analyzed land cover using publicly available data and aerial imagery. Created models to assess the impacts of landscape and management variables on Mountain Bluebird nesting success.</t>
  </si>
  <si>
    <t>Eligible for Professional Biologist (P.Biol) designation.</t>
  </si>
  <si>
    <t xml:space="preserve">Awarded University of Toronto's Koffler Scientific Reserve Undergraduate Research Award (KSR USRA). Received 'Best Poster Presentation in Evolutionary Ecology' award at University of Toronto undergraduate research fair (March 2017). </t>
  </si>
  <si>
    <t xml:space="preserve">Awarded Natural Sciences and Engineering Research Council of Canada Undergraduate Student Research Award (NSERC USRA). Received 'Honorable Mention' at 2016 Ontario Ecology, Evolution, and Ethology Conference. Results published in Ecology Letters. </t>
  </si>
  <si>
    <t>https://meeting.americanornithology.org/about/</t>
  </si>
  <si>
    <t>https://www.octws.ca/2023-conference.html</t>
  </si>
  <si>
    <t>Presented "Obligate Grassland Birds in the Foothills Parkland: Impacts of Landscape on Field Survey Methods" as a poster.</t>
  </si>
  <si>
    <t>https://www.ser.org/page/WorldConference</t>
  </si>
  <si>
    <t>https://www.beepeg2023.ca/</t>
  </si>
  <si>
    <t xml:space="preserve">2017 Undergraduate Student Research Fair </t>
  </si>
  <si>
    <t>2016 Undergraduate Student Research Fair</t>
  </si>
  <si>
    <t>2021 9th Annual World Conference</t>
  </si>
  <si>
    <t>2023 Annual Conference: Birds as Bridges</t>
  </si>
  <si>
    <t>2023 Annual Meeting: Methods in Wildlife Research</t>
  </si>
  <si>
    <t>2016 Conference</t>
  </si>
  <si>
    <t>2023 Joint Annual Meeting with Canadian Botanical Association</t>
  </si>
  <si>
    <t>2024 SER North America Conference</t>
  </si>
  <si>
    <t>2024 SCB North American Congress for Conservation Biology</t>
  </si>
  <si>
    <t xml:space="preserve">Led workshop entitled "ArcGIS and FieldMaps" and presented results from "Grassland Birds in the Foothills Parkland". </t>
  </si>
  <si>
    <t>Led workshop and presented thesis results in 10-minute talk at national conference.</t>
  </si>
  <si>
    <t>sco_arcgis</t>
  </si>
  <si>
    <t>Workshop presentation</t>
  </si>
  <si>
    <t>csee_lightning</t>
  </si>
  <si>
    <t>Lightning Talk</t>
  </si>
  <si>
    <t>Awarded first place in student lightning talk competition. Won $200 USD in books from Princeton University Press.</t>
  </si>
  <si>
    <t>octws_poster</t>
  </si>
  <si>
    <t>Masters program involving a thesis, course work, and public facing presentations in partnership with the Nature Conservancy of Canada.</t>
  </si>
  <si>
    <t>https://bloodtribe.org/index.php/blood-tribe-land-management/</t>
  </si>
  <si>
    <t>hs_database_template</t>
  </si>
  <si>
    <t>.xlsx</t>
  </si>
  <si>
    <t>rrha_template</t>
  </si>
  <si>
    <t>Food for the Future Podcast - Our World: Ecosystem Restoration - United Nations and Western Canada (2023)</t>
  </si>
  <si>
    <t>Manitoba Cooperator - Many Key Biodiversity Areas identified in Manitoba (2023)</t>
  </si>
  <si>
    <t>CTV News - Key Biodiversity Areas in Manitoba (2023)</t>
  </si>
  <si>
    <t>Nature Conservancy of Canada Magazine (Fall 2023)</t>
  </si>
  <si>
    <t>Poster presentation</t>
  </si>
  <si>
    <t xml:space="preserve">Short term contract with online group experience provider. </t>
  </si>
  <si>
    <t>https://www.joinunlock.com/</t>
  </si>
  <si>
    <t>Unlock</t>
  </si>
  <si>
    <t xml:space="preserve">Conglomerated user data from multiple sources. Recommended new internal platform data structure to improve future analysis and reporting capabilities. </t>
  </si>
  <si>
    <t>Conservation in Small Island Developing States</t>
  </si>
  <si>
    <t>Sauteurs</t>
  </si>
  <si>
    <t>Grenada</t>
  </si>
  <si>
    <t>2 Week field course exploring issues in conservation, land management, and restoration in Grenada.</t>
  </si>
  <si>
    <t xml:space="preserve">Researched topics ranging from geology to biology. Learned from local pratitioners about the island's colonial history, contemporary economics, and consservation challenges. </t>
  </si>
  <si>
    <t xml:space="preserve">Short term contract with masters student in the Koper Lab at the University of Manitoba researching nesting success of land birds in Grenada. </t>
  </si>
  <si>
    <t xml:space="preserve">Conglomerated existing datasets for traditional plant surveys, avian surveys, and other enivornmental monitoring. Improved protocols for digital data collection using FieldMaps. Produced ArcGIS Dashboards to display data in real time as collected. </t>
  </si>
  <si>
    <t>Short-term contract studying the state of heritage conservation in Saskatchewan focusing on the spectrum of work from 'Built Heritage' to 'Intangible Cultural Heritage'.</t>
  </si>
  <si>
    <t>https://kbacanada.org/</t>
  </si>
  <si>
    <t>https://www.wcs.org/</t>
  </si>
  <si>
    <t>KBA Canada Website</t>
  </si>
  <si>
    <t xml:space="preserve">Developed data collection procedures using FieldMaps for nest searching, nest monitoring, vegetation surveys, and ecosystem mapping. Produced ArcGIS Dashboards for real-time visualization of data collection progress. Conducted surveys concurrently and adaptively improved collection procedures. Assisted student researcher with data analysis protocols. </t>
  </si>
  <si>
    <t xml:space="preserve">Short term contract with Lands Department for the Blood Tribe First Nation in Alberta, Canada. </t>
  </si>
  <si>
    <t>Standoff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</si>
</sst>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0" applyNumberFormat="1" applyFont="1" applyAlignment="1">
      <alignment horizontal="center" vertical="top" wrapText="1"/>
    </xf>
    <xf numFmtId="14" fontId="0" fillId="0" borderId="0" xfId="0" applyNumberFormat="1" applyAlignment="1">
      <alignment horizontal="left" vertical="center" wrapText="1"/>
    </xf>
    <xf numFmtId="1" fontId="0" fillId="0" borderId="0" xfId="0" applyNumberFormat="1" applyAlignment="1">
      <alignment horizontal="right" vertical="center" wrapText="1"/>
    </xf>
    <xf numFmtId="2" fontId="0" fillId="0" borderId="0" xfId="0" applyNumberFormat="1"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49" fontId="2" fillId="0" borderId="10" xfId="0" applyNumberFormat="1" applyFont="1" applyBorder="1"/>
    <xf numFmtId="49" fontId="2" fillId="0" borderId="9" xfId="0" applyNumberFormat="1" applyFont="1" applyBorder="1"/>
  </cellXfs>
  <cellStyles count="2">
    <cellStyle name="Hyperlink" xfId="1" builtinId="8"/>
    <cellStyle name="Normal" xfId="0" builtinId="0"/>
  </cellStyles>
  <dxfs count="68">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w Cen MT"/>
        <family val="2"/>
        <scheme val="none"/>
      </font>
      <numFmt numFmtId="30" formatCode="@"/>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w Cen MT"/>
        <family val="2"/>
        <scheme val="none"/>
      </font>
      <numFmt numFmtId="30" formatCode="@"/>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90" totalsRowShown="0" headerRowDxfId="59" dataDxfId="58">
  <autoFilter ref="A1:AM90" xr:uid="{51C5574A-10F4-4984-BAF7-4488D8AC8419}">
    <filterColumn colId="6">
      <filters>
        <filter val="Education"/>
        <filter val="Employment"/>
      </filters>
    </filterColumn>
  </autoFilter>
  <sortState xmlns:xlrd2="http://schemas.microsoft.com/office/spreadsheetml/2017/richdata2" ref="A2:AM90">
    <sortCondition descending="1" ref="E2:E90"/>
    <sortCondition ref="G2:G90" customList="Education,Employment,Volunteering,Project,Event,Accreditation,Certificate,Award"/>
    <sortCondition descending="1" ref="J2:J90"/>
    <sortCondition descending="1" ref="I2:I90"/>
  </sortState>
  <tableColumns count="39">
    <tableColumn id="7" xr3:uid="{EC86C6DE-554D-4F33-AEC2-DF6E1CA6068F}" name="Organization" dataDxfId="57"/>
    <tableColumn id="8" xr3:uid="{26CD9B61-38AB-4312-B98A-E2A336BF9AB7}" name="Org_Acr" dataDxfId="56"/>
    <tableColumn id="9" xr3:uid="{2BE7F400-F53C-40A9-BB7D-530918FE5571}" name="Title" dataDxfId="55"/>
    <tableColumn id="10" xr3:uid="{33E88F9D-A2A0-44DD-84D2-308042D95210}" name="Title_Acr" dataDxfId="54"/>
    <tableColumn id="26" xr3:uid="{9B11C92F-E956-4444-BEFF-953F753416F5}" name="CV" dataDxfId="53"/>
    <tableColumn id="11" xr3:uid="{34502BA5-FB1E-4B40-8788-421DADDD3E97}" name="Branch" dataDxfId="52"/>
    <tableColumn id="1" xr3:uid="{70612BCC-1448-430F-9D24-28D063F5A2A3}" name="Category" dataDxfId="51"/>
    <tableColumn id="18" xr3:uid="{5E4EDA0C-2B9B-42CE-A32B-4403948C8E7B}" name="Type" dataDxfId="50"/>
    <tableColumn id="3" xr3:uid="{6738E286-0938-42F9-B68F-D49892936B3D}" name="Start" dataDxfId="49"/>
    <tableColumn id="4" xr3:uid="{F83278BD-725D-4108-95A1-F217E27DC898}" name="End" dataDxfId="48"/>
    <tableColumn id="2" xr3:uid="{802621DE-7866-4555-8E12-DD03949FA7E7}" name="Start_Month" dataDxfId="47">
      <calculatedColumnFormula>MONTH(cv.table[[#This Row],[Start]])</calculatedColumnFormula>
    </tableColumn>
    <tableColumn id="20" xr3:uid="{C6566D99-33F8-4C29-9F77-57CB96E0A79F}" name="Start_Year" dataDxfId="46">
      <calculatedColumnFormula>YEAR(cv.table[[#This Row],[Start]])</calculatedColumnFormula>
    </tableColumn>
    <tableColumn id="22" xr3:uid="{6BF152A0-7851-42D9-985D-3CC266F2660D}" name="End_Month" dataDxfId="45">
      <calculatedColumnFormula>MONTH(cv.table[[#This Row],[End]])</calculatedColumnFormula>
    </tableColumn>
    <tableColumn id="21" xr3:uid="{FEEC95E2-B833-448E-AC76-6DBAE4E45591}" name="End_Year" dataDxfId="44">
      <calculatedColumnFormula>YEAR(cv.table[[#This Row],[End]])</calculatedColumnFormula>
    </tableColumn>
    <tableColumn id="5" xr3:uid="{7BB222DF-5EE2-4BC9-9EF1-E1A53AFE31F4}" name="Time" dataDxfId="43">
      <calculatedColumnFormula>IF((P2="Days"),((J2-I2+1)),IF(P2="Months",((J2-I2)/30),((J2-I2)/365)))</calculatedColumnFormula>
    </tableColumn>
    <tableColumn id="6" xr3:uid="{436D180E-D520-4622-BF48-C117C2F3D72D}" name="Time_Unit" dataDxfId="42"/>
    <tableColumn id="14" xr3:uid="{0AC0D461-4004-4A64-B5A7-5BCBB135C7C9}" name="Loc_Small" dataDxfId="41"/>
    <tableColumn id="15" xr3:uid="{604F7BAB-42A3-455E-8C18-202B68AEBC37}" name="Loc_Large" dataDxfId="40"/>
    <tableColumn id="12" xr3:uid="{1CAEFFF7-88CF-4AB8-88EF-1DC65D78A14C}" name="Description" dataDxfId="39"/>
    <tableColumn id="19" xr3:uid="{B4A2DCCB-9505-42D1-97AE-1B44581F30F1}" name="Tasks" dataDxfId="38"/>
    <tableColumn id="16" xr3:uid="{9AA8F708-1C30-48AB-8EDD-8C5BF442D6ED}" name="Lessons" dataDxfId="37"/>
    <tableColumn id="17" xr3:uid="{CAB8C078-3C62-4846-9AC3-0B17AD693416}" name="Achievements" dataDxfId="36"/>
    <tableColumn id="13" xr3:uid="{982B9A83-407B-47DD-AE12-B9AF5B9B6C73}" name="Notes" dataDxfId="35"/>
    <tableColumn id="23" xr3:uid="{4C96C715-152C-4914-BB38-FEFF25E58297}" name="M1" dataDxfId="34"/>
    <tableColumn id="31" xr3:uid="{ABB7B8F1-D658-471C-B518-50B31EDEA024}" name="M1_Type" dataDxfId="33"/>
    <tableColumn id="25" xr3:uid="{AB48772A-9139-4A74-BF34-9532AF007D28}" name="M1_Desc" dataDxfId="32"/>
    <tableColumn id="27" xr3:uid="{AA368EEC-19E0-4A9A-90A5-B309B7AE3A50}" name="M2" dataDxfId="31"/>
    <tableColumn id="39" xr3:uid="{CDFAF1DD-71C7-4BE5-985F-753C0AC61716}" name="M2_Type" dataDxfId="30"/>
    <tableColumn id="28" xr3:uid="{65DF71FF-E9EE-4AAB-A467-1B0F813F20A6}" name="M2_Desc" dataDxfId="29"/>
    <tableColumn id="29" xr3:uid="{C2677FEE-8349-4A02-B596-66E45AD44952}" name="M3" dataDxfId="28"/>
    <tableColumn id="38" xr3:uid="{70C3692F-FB1A-483A-8240-B37C7497B7B9}" name="M3_Type" dataDxfId="27"/>
    <tableColumn id="30" xr3:uid="{1E758BB4-3C89-4653-80DA-C549531B5244}" name="M3_Desc" dataDxfId="26"/>
    <tableColumn id="32" xr3:uid="{FEE44D7E-69A0-4B71-AB66-1461C45267FF}" name="L1" dataDxfId="25"/>
    <tableColumn id="33" xr3:uid="{21C268AA-32E8-4627-82E0-7A62468157B5}" name="L1_Desc" dataDxfId="24"/>
    <tableColumn id="34" xr3:uid="{E85C2701-53A9-4B93-B733-9B7CD3138938}" name="L2" dataDxfId="23"/>
    <tableColumn id="35" xr3:uid="{8E33C990-20D6-41EA-81EB-AF8C09425D76}" name="L2_Desc" dataDxfId="22"/>
    <tableColumn id="36" xr3:uid="{FF798E68-0DB4-421A-AE12-25569247C412}" name="L3" dataDxfId="21"/>
    <tableColumn id="37" xr3:uid="{BF4D3938-CF08-433F-8B81-A515F3E1BBB7}" name="L3_Desc" dataDxfId="20"/>
    <tableColumn id="40" xr3:uid="{253CE8A7-249E-41AF-AF8F-0BF5333B36DA}" name="Org_Link" dataDxfId="19"/>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table" displayName="lists.table" ref="A1:N12" totalsRowShown="0" headerRowDxfId="18" dataDxfId="16" headerRowBorderDxfId="17" tableBorderDxfId="15" totalsRowBorderDxfId="14">
  <autoFilter ref="A1:N12" xr:uid="{F02DA2C5-59F4-4989-BB36-1611149FB962}"/>
  <tableColumns count="14">
    <tableColumn id="1" xr3:uid="{308CFDE8-BE03-456B-84E3-E26E079B0F80}" name="Branch" dataDxfId="13"/>
    <tableColumn id="2" xr3:uid="{4D4C6EDC-3308-4CFE-89F0-A12C8F5152D6}" name="Category" dataDxfId="12"/>
    <tableColumn id="3" xr3:uid="{F8982A44-14CE-484F-B8CB-BB3EC9A5ED07}" name="Accreditations" dataDxfId="11"/>
    <tableColumn id="4" xr3:uid="{6D21A9C5-BEA7-476E-A983-243C0B9BEC34}" name="Awards" dataDxfId="10"/>
    <tableColumn id="5" xr3:uid="{C1A44E26-D96B-4ADC-A0DE-C7DE9818C883}" name="Certifications" dataDxfId="9"/>
    <tableColumn id="6" xr3:uid="{5878EC92-DA44-448C-8DFE-354AB46F1B50}" name="Conferences" dataDxfId="8"/>
    <tableColumn id="7" xr3:uid="{B8C94F22-10CD-4485-A36C-EF94EFB8544F}" name="Education" dataDxfId="7"/>
    <tableColumn id="8" xr3:uid="{36320B06-26D8-4E21-A082-28EFC253ECC4}" name="Employment" dataDxfId="6"/>
    <tableColumn id="14" xr3:uid="{B8A7732C-558E-473D-8687-D8C49EC103D8}" name="Media" dataDxfId="5"/>
    <tableColumn id="9" xr3:uid="{EF5D7AD2-86C4-4842-A36A-B12726CEFC56}" name="Memberships" dataDxfId="4"/>
    <tableColumn id="12" xr3:uid="{99E16863-6982-4C99-8470-DD986AA46E8E}" name="Publications" dataDxfId="3"/>
    <tableColumn id="10" xr3:uid="{F05A780B-4496-4C27-9705-F129B2480E2D}" name="Projects"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skills.table" displayName="skills.table"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c.gc.ca/eic/site/smt-gst.nsf/eng/sf01397.html" TargetMode="External"/><Relationship Id="rId21" Type="http://schemas.openxmlformats.org/officeDocument/2006/relationships/hyperlink" Target="https://earthboundkids.ca/" TargetMode="External"/><Relationship Id="rId42" Type="http://schemas.openxmlformats.org/officeDocument/2006/relationships/hyperlink" Target="https://www.coursera.org/learn/mountains-101" TargetMode="External"/><Relationship Id="rId47" Type="http://schemas.openxmlformats.org/officeDocument/2006/relationships/hyperlink" Target="https://www.ontario.ca/page/get-g-drivers-licence-new-drivers" TargetMode="External"/><Relationship Id="rId63" Type="http://schemas.openxmlformats.org/officeDocument/2006/relationships/hyperlink" Target="https://www.utoronto.ca/" TargetMode="External"/><Relationship Id="rId68" Type="http://schemas.openxmlformats.org/officeDocument/2006/relationships/hyperlink" Target="https://bluebirdtrails.org/" TargetMode="External"/><Relationship Id="rId84" Type="http://schemas.openxmlformats.org/officeDocument/2006/relationships/hyperlink" Target="https://www.umanitoba.ca/" TargetMode="External"/><Relationship Id="rId16" Type="http://schemas.openxmlformats.org/officeDocument/2006/relationships/hyperlink" Target="https://www.utoronto.ca/" TargetMode="External"/><Relationship Id="rId11" Type="http://schemas.openxmlformats.org/officeDocument/2006/relationships/hyperlink" Target="https://heritagesask.ca/" TargetMode="External"/><Relationship Id="rId32" Type="http://schemas.openxmlformats.org/officeDocument/2006/relationships/hyperlink" Target="https://livinglakescanada.ca/" TargetMode="External"/><Relationship Id="rId37" Type="http://schemas.openxmlformats.org/officeDocument/2006/relationships/hyperlink" Target="https://www.conservationhalton.ca/" TargetMode="External"/><Relationship Id="rId53" Type="http://schemas.openxmlformats.org/officeDocument/2006/relationships/hyperlink" Target="https://www.natureconservancy.ca/en/" TargetMode="External"/><Relationship Id="rId58" Type="http://schemas.openxmlformats.org/officeDocument/2006/relationships/hyperlink" Target="http://gilbert.eeb.utoronto.ca/" TargetMode="External"/><Relationship Id="rId74" Type="http://schemas.openxmlformats.org/officeDocument/2006/relationships/hyperlink" Target="https://scbnorthamerica.org/index.php/naccb-2024/" TargetMode="External"/><Relationship Id="rId79" Type="http://schemas.openxmlformats.org/officeDocument/2006/relationships/hyperlink" Target="https://www.octws.ca/2023-conference.html" TargetMode="External"/><Relationship Id="rId5" Type="http://schemas.openxmlformats.org/officeDocument/2006/relationships/hyperlink" Target="https://www.redcross.ca/training-and-certification" TargetMode="External"/><Relationship Id="rId19" Type="http://schemas.openxmlformats.org/officeDocument/2006/relationships/hyperlink" Target="https://www.natureconservancy.ca/en/" TargetMode="External"/><Relationship Id="rId14" Type="http://schemas.openxmlformats.org/officeDocument/2006/relationships/hyperlink" Target="https://www.utoronto.ca/" TargetMode="External"/><Relationship Id="rId22" Type="http://schemas.openxmlformats.org/officeDocument/2006/relationships/hyperlink" Target="https://www.ontario.ca/page/ministry-environment-conservation-parks" TargetMode="External"/><Relationship Id="rId27" Type="http://schemas.openxmlformats.org/officeDocument/2006/relationships/hyperlink" Target="https://eeb.utoronto.ca/education/undergraduate/scholarships-and-awards/ksr-usra/" TargetMode="External"/><Relationship Id="rId30" Type="http://schemas.openxmlformats.org/officeDocument/2006/relationships/hyperlink" Target="https://www.facebook.com/foodcentrepc/" TargetMode="External"/><Relationship Id="rId35" Type="http://schemas.openxmlformats.org/officeDocument/2006/relationships/hyperlink" Target="https://www.ser.org/" TargetMode="External"/><Relationship Id="rId43" Type="http://schemas.openxmlformats.org/officeDocument/2006/relationships/hyperlink" Target="https://musicgrantscanada.thinkific.com/courses/grant-writing-101" TargetMode="External"/><Relationship Id="rId48" Type="http://schemas.openxmlformats.org/officeDocument/2006/relationships/hyperlink" Target="https://tucanada.org/class-2-backpack-electrofishing/" TargetMode="External"/><Relationship Id="rId56" Type="http://schemas.openxmlformats.org/officeDocument/2006/relationships/hyperlink" Target="https://www.swimdrinkfish.ca/" TargetMode="External"/><Relationship Id="rId64" Type="http://schemas.openxmlformats.org/officeDocument/2006/relationships/hyperlink" Target="https://trends.google.ca/" TargetMode="External"/><Relationship Id="rId69" Type="http://schemas.openxmlformats.org/officeDocument/2006/relationships/hyperlink" Target="https://www.natureconservancy.ca/en/who-we-are/publications/magazine/fall-2020/" TargetMode="External"/><Relationship Id="rId77" Type="http://schemas.openxmlformats.org/officeDocument/2006/relationships/hyperlink" Target="https://curiouscast.ca/podcast/1258/food-for-the-future-hosted-by-peggy-oneil/" TargetMode="External"/><Relationship Id="rId8" Type="http://schemas.openxmlformats.org/officeDocument/2006/relationships/hyperlink" Target="https://www.niagaracollege.ca/" TargetMode="External"/><Relationship Id="rId51" Type="http://schemas.openxmlformats.org/officeDocument/2006/relationships/hyperlink" Target="https://bluebirdtrails.org/" TargetMode="External"/><Relationship Id="rId72" Type="http://schemas.openxmlformats.org/officeDocument/2006/relationships/hyperlink" Target="https://scbnorthamerica.org/" TargetMode="External"/><Relationship Id="rId80" Type="http://schemas.openxmlformats.org/officeDocument/2006/relationships/hyperlink" Target="https://www.ser.org/page/WorldConference" TargetMode="External"/><Relationship Id="rId85" Type="http://schemas.openxmlformats.org/officeDocument/2006/relationships/hyperlink" Target="https://www.wcs.org/"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boaterexam.com/canada/?msclkid=c38695208a721a0b7cbcf41f3cea9982" TargetMode="External"/><Relationship Id="rId33" Type="http://schemas.openxmlformats.org/officeDocument/2006/relationships/hyperlink" Target="https://chapter.ser.org/westerncanada/" TargetMode="External"/><Relationship Id="rId38" Type="http://schemas.openxmlformats.org/officeDocument/2006/relationships/hyperlink" Target="https://scihigh.ca/" TargetMode="External"/><Relationship Id="rId46" Type="http://schemas.openxmlformats.org/officeDocument/2006/relationships/hyperlink" Target="https://www.ontario.ca/page/training-working-heights" TargetMode="External"/><Relationship Id="rId59" Type="http://schemas.openxmlformats.org/officeDocument/2006/relationships/hyperlink" Target="https://www.utoronto.ca/" TargetMode="External"/><Relationship Id="rId67" Type="http://schemas.openxmlformats.org/officeDocument/2006/relationships/hyperlink" Target="http://www.wwfc.ca/" TargetMode="External"/><Relationship Id="rId20" Type="http://schemas.openxmlformats.org/officeDocument/2006/relationships/hyperlink" Target="https://earthboundtrees.ca/" TargetMode="External"/><Relationship Id="rId41" Type="http://schemas.openxmlformats.org/officeDocument/2006/relationships/hyperlink" Target="https://yd.com/" TargetMode="External"/><Relationship Id="rId54" Type="http://schemas.openxmlformats.org/officeDocument/2006/relationships/hyperlink" Target="https://chapter.ser.org/westerncanada/" TargetMode="External"/><Relationship Id="rId62" Type="http://schemas.openxmlformats.org/officeDocument/2006/relationships/hyperlink" Target="https://chapter.ser.org/westerncanada/" TargetMode="External"/><Relationship Id="rId70" Type="http://schemas.openxmlformats.org/officeDocument/2006/relationships/hyperlink" Target="http://doi.org/10.1111/ele.14181" TargetMode="External"/><Relationship Id="rId75" Type="http://schemas.openxmlformats.org/officeDocument/2006/relationships/hyperlink" Target="https://winnipeg.ctvnews.ca/video?clipId=2589471" TargetMode="External"/><Relationship Id="rId83" Type="http://schemas.openxmlformats.org/officeDocument/2006/relationships/hyperlink" Target="https://www.joinunlock.com/" TargetMode="External"/><Relationship Id="rId88" Type="http://schemas.openxmlformats.org/officeDocument/2006/relationships/table" Target="../tables/table1.xm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oe3c2016blog.wordpress.com/" TargetMode="External"/><Relationship Id="rId28" Type="http://schemas.openxmlformats.org/officeDocument/2006/relationships/hyperlink" Target="https://www.nserc-crsng.gc.ca/Students-Etudiants/UG-PC/USRA-BRPC_eng.asp" TargetMode="External"/><Relationship Id="rId36" Type="http://schemas.openxmlformats.org/officeDocument/2006/relationships/hyperlink" Target="http://ccwc.ab.ca/" TargetMode="External"/><Relationship Id="rId49" Type="http://schemas.openxmlformats.org/officeDocument/2006/relationships/hyperlink" Target="https://www.ontario.ca/page/workplace-hazardous-materials-information-system-whmis" TargetMode="External"/><Relationship Id="rId57" Type="http://schemas.openxmlformats.org/officeDocument/2006/relationships/hyperlink" Target="https://krkosek.eeb.utoronto.ca/" TargetMode="External"/><Relationship Id="rId10" Type="http://schemas.openxmlformats.org/officeDocument/2006/relationships/hyperlink" Target="https://www.utoronto.ca/" TargetMode="External"/><Relationship Id="rId31" Type="http://schemas.openxmlformats.org/officeDocument/2006/relationships/hyperlink" Target="https://www.wildr.ca/" TargetMode="External"/><Relationship Id="rId44" Type="http://schemas.openxmlformats.org/officeDocument/2006/relationships/hyperlink" Target="http://www.crowsnestconservation.ca/" TargetMode="External"/><Relationship Id="rId52" Type="http://schemas.openxmlformats.org/officeDocument/2006/relationships/hyperlink" Target="https://chapter.ser.org/westerncanada/" TargetMode="External"/><Relationship Id="rId60" Type="http://schemas.openxmlformats.org/officeDocument/2006/relationships/hyperlink" Target="https://www.tcd.ie/Zoology/people/luijckxp" TargetMode="External"/><Relationship Id="rId65" Type="http://schemas.openxmlformats.org/officeDocument/2006/relationships/hyperlink" Target="https://www.rdocumentation.org/packages/gtrendsR/versions/1.4.8" TargetMode="External"/><Relationship Id="rId73" Type="http://schemas.openxmlformats.org/officeDocument/2006/relationships/hyperlink" Target="https://sernac.org/" TargetMode="External"/><Relationship Id="rId78" Type="http://schemas.openxmlformats.org/officeDocument/2006/relationships/hyperlink" Target="https://meeting.americanornithology.org/about/" TargetMode="External"/><Relationship Id="rId81" Type="http://schemas.openxmlformats.org/officeDocument/2006/relationships/hyperlink" Target="https://www.beepeg2023.ca/" TargetMode="External"/><Relationship Id="rId86" Type="http://schemas.openxmlformats.org/officeDocument/2006/relationships/hyperlink" Target="https://kbacanada.org/"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natureconservancy.ca/en/" TargetMode="External"/><Relationship Id="rId39" Type="http://schemas.openxmlformats.org/officeDocument/2006/relationships/hyperlink" Target="https://campus.wwf.ca/event/designing-change-for-a-living-planet/" TargetMode="External"/><Relationship Id="rId34" Type="http://schemas.openxmlformats.org/officeDocument/2006/relationships/hyperlink" Target="https://greatdividetrail.com/" TargetMode="External"/><Relationship Id="rId50" Type="http://schemas.openxmlformats.org/officeDocument/2006/relationships/hyperlink" Target="https://www.alberta.ca/class-5-drivers-licence.aspx" TargetMode="External"/><Relationship Id="rId55" Type="http://schemas.openxmlformats.org/officeDocument/2006/relationships/hyperlink" Target="https://www.utoronto.ca/" TargetMode="External"/><Relationship Id="rId76" Type="http://schemas.openxmlformats.org/officeDocument/2006/relationships/hyperlink" Target="https://www.natureconservancy.ca/en/who-we-are/publications/magazine/fall-2023/future-proofing-conservation.html" TargetMode="External"/><Relationship Id="rId7" Type="http://schemas.openxmlformats.org/officeDocument/2006/relationships/hyperlink" Target="https://www.utoronto.ca/" TargetMode="External"/><Relationship Id="rId71" Type="http://schemas.openxmlformats.org/officeDocument/2006/relationships/hyperlink" Target="https://www.manitobacooperator.ca/news-opinion/news/many-key-biodiversity-areas-identified-in-manitoba/" TargetMode="External"/><Relationship Id="rId2" Type="http://schemas.openxmlformats.org/officeDocument/2006/relationships/hyperlink" Target="https://www.facebook.com/AdaptABLEoutdoors/" TargetMode="External"/><Relationship Id="rId29" Type="http://schemas.openxmlformats.org/officeDocument/2006/relationships/hyperlink" Target="https://www.niagaracollege.ca/" TargetMode="External"/><Relationship Id="rId24" Type="http://schemas.openxmlformats.org/officeDocument/2006/relationships/hyperlink" Target="https://www.ser.org/general/custom.asp?page=Certification" TargetMode="External"/><Relationship Id="rId40" Type="http://schemas.openxmlformats.org/officeDocument/2006/relationships/hyperlink" Target="https://laurentian.ca/" TargetMode="External"/><Relationship Id="rId45" Type="http://schemas.openxmlformats.org/officeDocument/2006/relationships/hyperlink" Target="https://www.facebook.com/SouthWestInvasiveManagers/" TargetMode="External"/><Relationship Id="rId66" Type="http://schemas.openxmlformats.org/officeDocument/2006/relationships/hyperlink" Target="https://www.umanitoba.ca/" TargetMode="External"/><Relationship Id="rId87" Type="http://schemas.openxmlformats.org/officeDocument/2006/relationships/printerSettings" Target="../printerSettings/printerSettings1.bin"/><Relationship Id="rId61" Type="http://schemas.openxmlformats.org/officeDocument/2006/relationships/hyperlink" Target="https://www.umanitoba.ca/" TargetMode="External"/><Relationship Id="rId82" Type="http://schemas.openxmlformats.org/officeDocument/2006/relationships/hyperlink" Target="https://bloodtribe.org/index.php/blood-tribe-land-managemen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T90"/>
  <sheetViews>
    <sheetView showGridLines="0" tabSelected="1" zoomScale="55" zoomScaleNormal="55" workbookViewId="0">
      <pane xSplit="3" topLeftCell="I1" activePane="topRight" state="frozen"/>
      <selection pane="topRight" activeCell="Q5" sqref="Q5"/>
    </sheetView>
  </sheetViews>
  <sheetFormatPr defaultColWidth="0" defaultRowHeight="14.35" x14ac:dyDescent="0.5"/>
  <cols>
    <col min="1" max="1" width="22.3515625" style="31" customWidth="1"/>
    <col min="2" max="2" width="12.3515625" style="31" bestFit="1" customWidth="1"/>
    <col min="3" max="3" width="27.17578125" customWidth="1"/>
    <col min="4" max="4" width="13" bestFit="1" customWidth="1"/>
    <col min="5" max="5" width="10.46875" style="1" customWidth="1"/>
    <col min="6" max="6" width="12.3515625" style="1" bestFit="1" customWidth="1"/>
    <col min="7" max="7" width="11.52734375" style="1" customWidth="1"/>
    <col min="8" max="8" width="16" style="1" bestFit="1" customWidth="1"/>
    <col min="9" max="9" width="7.05859375" bestFit="1" customWidth="1"/>
    <col min="10" max="10" width="10.87890625" style="31" customWidth="1"/>
    <col min="11" max="11" width="12.87890625" style="32" hidden="1" customWidth="1"/>
    <col min="12" max="12" width="11.29296875" style="33" hidden="1" customWidth="1"/>
    <col min="13" max="13" width="12.3515625" style="1" hidden="1" customWidth="1"/>
    <col min="14" max="14" width="11" style="34" hidden="1" customWidth="1"/>
    <col min="15" max="15" width="7.3515625" style="34" customWidth="1"/>
    <col min="16" max="16" width="11.52734375" style="34" bestFit="1" customWidth="1"/>
    <col min="17" max="18" width="11.29296875" style="34" bestFit="1" customWidth="1"/>
    <col min="19" max="19" width="37.87890625" style="1" customWidth="1"/>
    <col min="20" max="20" width="37.87890625" style="34" customWidth="1"/>
    <col min="21" max="21" width="37.87890625" style="35" customWidth="1"/>
    <col min="22" max="23" width="37.87890625" style="1" customWidth="1"/>
    <col min="24" max="24" width="19.3515625" style="1" bestFit="1" customWidth="1"/>
    <col min="25" max="25" width="10.46875" style="1" bestFit="1" customWidth="1"/>
    <col min="26" max="26" width="37.05859375" style="1" bestFit="1" customWidth="1"/>
    <col min="27" max="27" width="15.64453125" style="1" bestFit="1" customWidth="1"/>
    <col min="28" max="28" width="10.46875" style="1" bestFit="1" customWidth="1"/>
    <col min="29" max="29" width="22.05859375" style="1" customWidth="1"/>
    <col min="30" max="30" width="13.8203125" style="1" bestFit="1" customWidth="1"/>
    <col min="31" max="31" width="10.46875" bestFit="1" customWidth="1"/>
    <col min="32" max="32" width="19" style="1" customWidth="1"/>
    <col min="33" max="35" width="18.52734375" style="1" customWidth="1"/>
    <col min="36" max="37" width="18.52734375" customWidth="1"/>
    <col min="38" max="38" width="18.52734375" style="1" customWidth="1"/>
    <col min="39" max="39" width="26.64453125" customWidth="1"/>
    <col min="40" max="40" width="25" style="1" hidden="1" customWidth="1"/>
    <col min="41" max="41" width="8.46875" style="1" hidden="1" customWidth="1"/>
    <col min="42" max="42" width="27.8203125" style="1" hidden="1" customWidth="1"/>
    <col min="43" max="43" width="21.3515625" style="1" hidden="1" customWidth="1"/>
    <col min="44" max="44" width="8.3515625" style="1" hidden="1" customWidth="1"/>
    <col min="45" max="46" width="26.05859375" style="1" hidden="1" customWidth="1"/>
    <col min="47" max="16384" width="8.46875" style="1" hidden="1"/>
  </cols>
  <sheetData>
    <row r="1" spans="1:39" ht="17.95" customHeight="1" x14ac:dyDescent="0.5">
      <c r="A1" s="3" t="s">
        <v>3</v>
      </c>
      <c r="B1" s="4" t="s">
        <v>22</v>
      </c>
      <c r="C1" s="3" t="s">
        <v>78</v>
      </c>
      <c r="D1" s="4" t="s">
        <v>501</v>
      </c>
      <c r="E1" s="2" t="s">
        <v>231</v>
      </c>
      <c r="F1" s="2" t="s">
        <v>141</v>
      </c>
      <c r="G1" s="2" t="s">
        <v>0</v>
      </c>
      <c r="H1" s="2" t="s">
        <v>91</v>
      </c>
      <c r="I1" s="5" t="s">
        <v>1</v>
      </c>
      <c r="J1" s="5" t="s">
        <v>2</v>
      </c>
      <c r="K1" s="5" t="s">
        <v>224</v>
      </c>
      <c r="L1" s="5" t="s">
        <v>225</v>
      </c>
      <c r="M1" s="5" t="s">
        <v>226</v>
      </c>
      <c r="N1" s="5" t="s">
        <v>227</v>
      </c>
      <c r="O1" s="6" t="s">
        <v>146</v>
      </c>
      <c r="P1" s="7" t="s">
        <v>147</v>
      </c>
      <c r="Q1" s="2" t="s">
        <v>49</v>
      </c>
      <c r="R1" s="2" t="s">
        <v>48</v>
      </c>
      <c r="S1" s="2" t="s">
        <v>4</v>
      </c>
      <c r="T1" s="2" t="s">
        <v>150</v>
      </c>
      <c r="U1" s="2" t="s">
        <v>148</v>
      </c>
      <c r="V1" s="2" t="s">
        <v>149</v>
      </c>
      <c r="W1" s="2" t="s">
        <v>9</v>
      </c>
      <c r="X1" s="2" t="s">
        <v>561</v>
      </c>
      <c r="Y1" s="2" t="s">
        <v>562</v>
      </c>
      <c r="Z1" s="2" t="s">
        <v>563</v>
      </c>
      <c r="AA1" s="2" t="s">
        <v>564</v>
      </c>
      <c r="AB1" s="2" t="s">
        <v>565</v>
      </c>
      <c r="AC1" s="2" t="s">
        <v>566</v>
      </c>
      <c r="AD1" s="2" t="s">
        <v>567</v>
      </c>
      <c r="AE1" s="2" t="s">
        <v>568</v>
      </c>
      <c r="AF1" s="2" t="s">
        <v>569</v>
      </c>
      <c r="AG1" s="2" t="s">
        <v>300</v>
      </c>
      <c r="AH1" s="2" t="s">
        <v>301</v>
      </c>
      <c r="AI1" s="2" t="s">
        <v>302</v>
      </c>
      <c r="AJ1" s="2" t="s">
        <v>303</v>
      </c>
      <c r="AK1" s="2" t="s">
        <v>304</v>
      </c>
      <c r="AL1" s="2" t="s">
        <v>305</v>
      </c>
      <c r="AM1" s="3" t="s">
        <v>294</v>
      </c>
    </row>
    <row r="2" spans="1:39" ht="50.7" x14ac:dyDescent="0.5">
      <c r="A2" s="18" t="s">
        <v>214</v>
      </c>
      <c r="B2" s="19" t="s">
        <v>215</v>
      </c>
      <c r="C2" s="18" t="s">
        <v>216</v>
      </c>
      <c r="D2" s="25" t="s">
        <v>217</v>
      </c>
      <c r="E2" s="17" t="s">
        <v>232</v>
      </c>
      <c r="F2" s="17" t="s">
        <v>140</v>
      </c>
      <c r="G2" s="17" t="s">
        <v>5</v>
      </c>
      <c r="H2" s="24" t="s">
        <v>179</v>
      </c>
      <c r="I2" s="22">
        <v>44075</v>
      </c>
      <c r="J2" s="22">
        <f ca="1">NOW()</f>
        <v>45243.545943518518</v>
      </c>
      <c r="K2" s="23">
        <f>MONTH(cv.table[[#This Row],[Start]])</f>
        <v>9</v>
      </c>
      <c r="L2" s="23">
        <f>YEAR(cv.table[[#This Row],[Start]])</f>
        <v>2020</v>
      </c>
      <c r="M2" s="23">
        <f ca="1">MONTH(cv.table[[#This Row],[End]])</f>
        <v>11</v>
      </c>
      <c r="N2" s="23">
        <f ca="1">YEAR(cv.table[[#This Row],[End]])</f>
        <v>2023</v>
      </c>
      <c r="O2" s="20">
        <f t="shared" ref="O2:O33" ca="1" si="0">IF((P2="Days"),((J2-I2+1)),IF(P2="Months",((J2-I2)/30),((J2-I2)/365)))</f>
        <v>3.2014957356671738</v>
      </c>
      <c r="P2" s="17" t="s">
        <v>28</v>
      </c>
      <c r="Q2" s="17" t="s">
        <v>218</v>
      </c>
      <c r="R2" s="17" t="s">
        <v>219</v>
      </c>
      <c r="S2" s="17" t="s">
        <v>616</v>
      </c>
      <c r="T2" s="17" t="s">
        <v>409</v>
      </c>
      <c r="U2" s="17" t="s">
        <v>464</v>
      </c>
      <c r="V2" s="24" t="s">
        <v>508</v>
      </c>
      <c r="W2" s="24"/>
      <c r="X2" s="17"/>
      <c r="Y2" s="17"/>
      <c r="Z2" s="24"/>
      <c r="AA2" s="17"/>
      <c r="AB2" s="17"/>
      <c r="AC2" s="24"/>
      <c r="AD2" s="17"/>
      <c r="AE2" s="17"/>
      <c r="AF2" s="24"/>
      <c r="AG2" s="17"/>
      <c r="AH2" s="24"/>
      <c r="AI2" s="17"/>
      <c r="AJ2" s="24"/>
      <c r="AK2" s="17"/>
      <c r="AL2" s="24"/>
      <c r="AM2" s="26" t="s">
        <v>354</v>
      </c>
    </row>
    <row r="3" spans="1:39" ht="101.35" x14ac:dyDescent="0.5">
      <c r="A3" s="18" t="s">
        <v>6</v>
      </c>
      <c r="B3" s="19" t="s">
        <v>14</v>
      </c>
      <c r="C3" s="18" t="s">
        <v>408</v>
      </c>
      <c r="D3" s="25" t="s">
        <v>17</v>
      </c>
      <c r="E3" s="17" t="s">
        <v>232</v>
      </c>
      <c r="F3" s="17" t="s">
        <v>42</v>
      </c>
      <c r="G3" s="17" t="s">
        <v>5</v>
      </c>
      <c r="H3" s="24" t="s">
        <v>180</v>
      </c>
      <c r="I3" s="22">
        <v>43344</v>
      </c>
      <c r="J3" s="22">
        <v>43586</v>
      </c>
      <c r="K3" s="23">
        <f>MONTH(cv.table[[#This Row],[Start]])</f>
        <v>9</v>
      </c>
      <c r="L3" s="23">
        <f>YEAR(cv.table[[#This Row],[Start]])</f>
        <v>2018</v>
      </c>
      <c r="M3" s="23">
        <f>MONTH(cv.table[[#This Row],[End]])</f>
        <v>5</v>
      </c>
      <c r="N3" s="23">
        <f>YEAR(cv.table[[#This Row],[End]])</f>
        <v>2019</v>
      </c>
      <c r="O3" s="20">
        <f t="shared" si="0"/>
        <v>8.0666666666666664</v>
      </c>
      <c r="P3" s="17" t="s">
        <v>27</v>
      </c>
      <c r="Q3" s="17" t="s">
        <v>50</v>
      </c>
      <c r="R3" s="17" t="s">
        <v>51</v>
      </c>
      <c r="S3" s="17" t="s">
        <v>247</v>
      </c>
      <c r="T3" s="17" t="s">
        <v>411</v>
      </c>
      <c r="U3" s="17" t="s">
        <v>412</v>
      </c>
      <c r="V3" s="24" t="s">
        <v>413</v>
      </c>
      <c r="W3" s="24"/>
      <c r="X3" s="17"/>
      <c r="Y3" s="17"/>
      <c r="Z3" s="24"/>
      <c r="AA3" s="17"/>
      <c r="AB3" s="17"/>
      <c r="AC3" s="24"/>
      <c r="AD3" s="17"/>
      <c r="AE3" s="17"/>
      <c r="AF3" s="24"/>
      <c r="AG3" s="17"/>
      <c r="AH3" s="24"/>
      <c r="AI3" s="17"/>
      <c r="AJ3" s="24"/>
      <c r="AK3" s="17"/>
      <c r="AL3" s="24"/>
      <c r="AM3" s="26" t="s">
        <v>313</v>
      </c>
    </row>
    <row r="4" spans="1:39" ht="50.7" x14ac:dyDescent="0.5">
      <c r="A4" s="18" t="s">
        <v>7</v>
      </c>
      <c r="B4" s="19" t="s">
        <v>18</v>
      </c>
      <c r="C4" s="18" t="s">
        <v>8</v>
      </c>
      <c r="D4" s="25" t="s">
        <v>21</v>
      </c>
      <c r="E4" s="17" t="s">
        <v>232</v>
      </c>
      <c r="F4" s="17" t="s">
        <v>140</v>
      </c>
      <c r="G4" s="17" t="s">
        <v>5</v>
      </c>
      <c r="H4" s="24" t="s">
        <v>179</v>
      </c>
      <c r="I4" s="22">
        <v>41518</v>
      </c>
      <c r="J4" s="22">
        <v>42826</v>
      </c>
      <c r="K4" s="23">
        <f>MONTH(cv.table[[#This Row],[Start]])</f>
        <v>9</v>
      </c>
      <c r="L4" s="23">
        <f>YEAR(cv.table[[#This Row],[Start]])</f>
        <v>2013</v>
      </c>
      <c r="M4" s="23">
        <f>MONTH(cv.table[[#This Row],[End]])</f>
        <v>4</v>
      </c>
      <c r="N4" s="23">
        <f>YEAR(cv.table[[#This Row],[End]])</f>
        <v>2017</v>
      </c>
      <c r="O4" s="20">
        <f t="shared" si="0"/>
        <v>3.5835616438356164</v>
      </c>
      <c r="P4" s="17" t="s">
        <v>28</v>
      </c>
      <c r="Q4" s="17" t="s">
        <v>52</v>
      </c>
      <c r="R4" s="17" t="s">
        <v>51</v>
      </c>
      <c r="S4" s="17" t="s">
        <v>249</v>
      </c>
      <c r="T4" s="17" t="s">
        <v>248</v>
      </c>
      <c r="U4" s="17" t="s">
        <v>251</v>
      </c>
      <c r="V4" s="24" t="s">
        <v>250</v>
      </c>
      <c r="W4" s="24"/>
      <c r="X4" s="17"/>
      <c r="Y4" s="17"/>
      <c r="Z4" s="24"/>
      <c r="AA4" s="17"/>
      <c r="AB4" s="17"/>
      <c r="AC4" s="24"/>
      <c r="AD4" s="17"/>
      <c r="AE4" s="17"/>
      <c r="AF4" s="24"/>
      <c r="AG4" s="17"/>
      <c r="AH4" s="24"/>
      <c r="AI4" s="17"/>
      <c r="AJ4" s="24"/>
      <c r="AK4" s="17"/>
      <c r="AL4" s="24"/>
      <c r="AM4" s="26" t="s">
        <v>312</v>
      </c>
    </row>
    <row r="5" spans="1:39" ht="88.7" x14ac:dyDescent="0.5">
      <c r="A5" s="18" t="s">
        <v>509</v>
      </c>
      <c r="B5" s="19" t="s">
        <v>510</v>
      </c>
      <c r="C5" s="18" t="s">
        <v>583</v>
      </c>
      <c r="D5" s="25" t="s">
        <v>584</v>
      </c>
      <c r="E5" s="17" t="s">
        <v>232</v>
      </c>
      <c r="F5" s="17" t="s">
        <v>42</v>
      </c>
      <c r="G5" s="17" t="s">
        <v>30</v>
      </c>
      <c r="H5" s="24" t="s">
        <v>92</v>
      </c>
      <c r="I5" s="22">
        <v>44562</v>
      </c>
      <c r="J5" s="22">
        <f ca="1">NOW()</f>
        <v>45243.545943518518</v>
      </c>
      <c r="K5" s="23">
        <f>MONTH(cv.table[[#This Row],[Start]])</f>
        <v>1</v>
      </c>
      <c r="L5" s="23">
        <f>YEAR(cv.table[[#This Row],[Start]])</f>
        <v>2022</v>
      </c>
      <c r="M5" s="23">
        <f ca="1">MONTH(cv.table[[#This Row],[End]])</f>
        <v>11</v>
      </c>
      <c r="N5" s="23">
        <f ca="1">YEAR(cv.table[[#This Row],[End]])</f>
        <v>2023</v>
      </c>
      <c r="O5" s="20">
        <f t="shared" ca="1" si="0"/>
        <v>22.718198117283951</v>
      </c>
      <c r="P5" s="17" t="s">
        <v>27</v>
      </c>
      <c r="Q5" s="17" t="s">
        <v>218</v>
      </c>
      <c r="R5" s="17" t="s">
        <v>219</v>
      </c>
      <c r="S5" s="17" t="s">
        <v>585</v>
      </c>
      <c r="T5" s="17" t="s">
        <v>512</v>
      </c>
      <c r="U5" s="17" t="s">
        <v>587</v>
      </c>
      <c r="V5" s="24" t="s">
        <v>586</v>
      </c>
      <c r="W5" s="24"/>
      <c r="X5" s="17"/>
      <c r="Y5" s="17"/>
      <c r="Z5" s="24"/>
      <c r="AA5" s="17"/>
      <c r="AB5" s="17"/>
      <c r="AC5" s="24"/>
      <c r="AD5" s="17"/>
      <c r="AE5" s="17"/>
      <c r="AF5" s="24"/>
      <c r="AG5" s="27" t="s">
        <v>638</v>
      </c>
      <c r="AH5" s="24" t="s">
        <v>640</v>
      </c>
      <c r="AI5" s="17"/>
      <c r="AJ5" s="24"/>
      <c r="AK5" s="17"/>
      <c r="AL5" s="24"/>
      <c r="AM5" s="27" t="s">
        <v>639</v>
      </c>
    </row>
    <row r="6" spans="1:39" ht="101.35" x14ac:dyDescent="0.5">
      <c r="A6" s="18" t="s">
        <v>214</v>
      </c>
      <c r="B6" s="19" t="s">
        <v>215</v>
      </c>
      <c r="C6" s="18" t="s">
        <v>517</v>
      </c>
      <c r="D6" s="29"/>
      <c r="E6" s="17" t="s">
        <v>232</v>
      </c>
      <c r="F6" s="17" t="s">
        <v>140</v>
      </c>
      <c r="G6" s="17" t="s">
        <v>30</v>
      </c>
      <c r="H6" s="24" t="s">
        <v>92</v>
      </c>
      <c r="I6" s="22">
        <v>45046</v>
      </c>
      <c r="J6" s="22">
        <v>45076</v>
      </c>
      <c r="K6" s="23">
        <f>MONTH(cv.table[[#This Row],[Start]])</f>
        <v>4</v>
      </c>
      <c r="L6" s="23">
        <f>YEAR(cv.table[[#This Row],[Start]])</f>
        <v>2023</v>
      </c>
      <c r="M6" s="23">
        <f>MONTH(cv.table[[#This Row],[End]])</f>
        <v>5</v>
      </c>
      <c r="N6" s="23">
        <f>YEAR(cv.table[[#This Row],[End]])</f>
        <v>2023</v>
      </c>
      <c r="O6" s="20">
        <f t="shared" si="0"/>
        <v>1</v>
      </c>
      <c r="P6" s="17" t="s">
        <v>27</v>
      </c>
      <c r="Q6" s="17" t="s">
        <v>631</v>
      </c>
      <c r="R6" s="17" t="s">
        <v>632</v>
      </c>
      <c r="S6" s="17" t="s">
        <v>635</v>
      </c>
      <c r="T6" s="17" t="s">
        <v>641</v>
      </c>
      <c r="U6" s="17"/>
      <c r="V6" s="24"/>
      <c r="W6" s="24"/>
      <c r="X6" s="17"/>
      <c r="Y6" s="17"/>
      <c r="Z6" s="24"/>
      <c r="AA6" s="17"/>
      <c r="AB6" s="17"/>
      <c r="AC6" s="24"/>
      <c r="AD6" s="17"/>
      <c r="AE6" s="17"/>
      <c r="AF6" s="24"/>
      <c r="AG6" s="17"/>
      <c r="AH6" s="24"/>
      <c r="AI6" s="17"/>
      <c r="AJ6" s="24"/>
      <c r="AK6" s="17"/>
      <c r="AL6" s="24"/>
      <c r="AM6" s="26" t="s">
        <v>354</v>
      </c>
    </row>
    <row r="7" spans="1:39" ht="76" x14ac:dyDescent="0.5">
      <c r="A7" s="18" t="s">
        <v>515</v>
      </c>
      <c r="B7" s="19" t="s">
        <v>516</v>
      </c>
      <c r="C7" s="18" t="s">
        <v>517</v>
      </c>
      <c r="D7" s="29"/>
      <c r="E7" s="17" t="s">
        <v>232</v>
      </c>
      <c r="F7" s="17" t="s">
        <v>42</v>
      </c>
      <c r="G7" s="17" t="s">
        <v>30</v>
      </c>
      <c r="H7" s="24" t="s">
        <v>92</v>
      </c>
      <c r="I7" s="22">
        <v>44562</v>
      </c>
      <c r="J7" s="22">
        <v>44681</v>
      </c>
      <c r="K7" s="23">
        <f>MONTH(cv.table[[#This Row],[Start]])</f>
        <v>1</v>
      </c>
      <c r="L7" s="23">
        <f>YEAR(cv.table[[#This Row],[Start]])</f>
        <v>2022</v>
      </c>
      <c r="M7" s="23">
        <f>MONTH(cv.table[[#This Row],[End]])</f>
        <v>4</v>
      </c>
      <c r="N7" s="23">
        <f>YEAR(cv.table[[#This Row],[End]])</f>
        <v>2022</v>
      </c>
      <c r="O7" s="20">
        <f t="shared" si="0"/>
        <v>3.9666666666666668</v>
      </c>
      <c r="P7" s="17" t="s">
        <v>27</v>
      </c>
      <c r="Q7" s="17" t="s">
        <v>643</v>
      </c>
      <c r="R7" s="17" t="s">
        <v>47</v>
      </c>
      <c r="S7" s="17" t="s">
        <v>642</v>
      </c>
      <c r="T7" s="17" t="s">
        <v>636</v>
      </c>
      <c r="U7" s="17"/>
      <c r="V7" s="24"/>
      <c r="W7" s="24"/>
      <c r="X7" s="17"/>
      <c r="Y7" s="17"/>
      <c r="Z7" s="24"/>
      <c r="AA7" s="17"/>
      <c r="AB7" s="17"/>
      <c r="AC7" s="24"/>
      <c r="AD7" s="17"/>
      <c r="AE7" s="17"/>
      <c r="AF7" s="24"/>
      <c r="AG7" s="17"/>
      <c r="AH7" s="24"/>
      <c r="AI7" s="17"/>
      <c r="AJ7" s="24"/>
      <c r="AK7" s="17"/>
      <c r="AL7" s="24"/>
      <c r="AM7" s="27" t="s">
        <v>617</v>
      </c>
    </row>
    <row r="8" spans="1:39" ht="50.7" x14ac:dyDescent="0.5">
      <c r="A8" s="18" t="s">
        <v>475</v>
      </c>
      <c r="B8" s="19" t="s">
        <v>476</v>
      </c>
      <c r="C8" s="18" t="s">
        <v>511</v>
      </c>
      <c r="D8" s="29"/>
      <c r="E8" s="17" t="s">
        <v>232</v>
      </c>
      <c r="F8" s="17" t="s">
        <v>42</v>
      </c>
      <c r="G8" s="17" t="s">
        <v>30</v>
      </c>
      <c r="H8" s="24" t="s">
        <v>93</v>
      </c>
      <c r="I8" s="22">
        <v>44440</v>
      </c>
      <c r="J8" s="22">
        <v>44501</v>
      </c>
      <c r="K8" s="23">
        <f>MONTH(cv.table[[#This Row],[Start]])</f>
        <v>9</v>
      </c>
      <c r="L8" s="23">
        <f>YEAR(cv.table[[#This Row],[Start]])</f>
        <v>2021</v>
      </c>
      <c r="M8" s="23">
        <f>MONTH(cv.table[[#This Row],[End]])</f>
        <v>11</v>
      </c>
      <c r="N8" s="23">
        <f>YEAR(cv.table[[#This Row],[End]])</f>
        <v>2021</v>
      </c>
      <c r="O8" s="20">
        <f t="shared" si="0"/>
        <v>2.0333333333333332</v>
      </c>
      <c r="P8" s="17" t="s">
        <v>27</v>
      </c>
      <c r="Q8" s="17" t="s">
        <v>477</v>
      </c>
      <c r="R8" s="17" t="s">
        <v>51</v>
      </c>
      <c r="S8" s="17" t="s">
        <v>478</v>
      </c>
      <c r="T8" s="17" t="s">
        <v>502</v>
      </c>
      <c r="U8" s="17"/>
      <c r="V8" s="24"/>
      <c r="W8" s="24"/>
      <c r="X8" s="17"/>
      <c r="Y8" s="17"/>
      <c r="Z8" s="24"/>
      <c r="AA8" s="17"/>
      <c r="AB8" s="17"/>
      <c r="AC8" s="24"/>
      <c r="AD8" s="17"/>
      <c r="AE8" s="17"/>
      <c r="AF8" s="24"/>
      <c r="AG8" s="17"/>
      <c r="AH8" s="24"/>
      <c r="AI8" s="17"/>
      <c r="AJ8" s="24"/>
      <c r="AK8" s="17"/>
      <c r="AL8" s="24"/>
      <c r="AM8" s="26" t="s">
        <v>479</v>
      </c>
    </row>
    <row r="9" spans="1:39" ht="76" x14ac:dyDescent="0.5">
      <c r="A9" s="18" t="s">
        <v>283</v>
      </c>
      <c r="B9" s="19" t="s">
        <v>284</v>
      </c>
      <c r="C9" s="18" t="s">
        <v>450</v>
      </c>
      <c r="D9" s="25"/>
      <c r="E9" s="17" t="s">
        <v>232</v>
      </c>
      <c r="F9" s="17" t="s">
        <v>140</v>
      </c>
      <c r="G9" s="17" t="s">
        <v>30</v>
      </c>
      <c r="H9" s="24" t="s">
        <v>92</v>
      </c>
      <c r="I9" s="22">
        <v>44207</v>
      </c>
      <c r="J9" s="22">
        <v>44316</v>
      </c>
      <c r="K9" s="23">
        <f>MONTH(cv.table[[#This Row],[Start]])</f>
        <v>1</v>
      </c>
      <c r="L9" s="23">
        <f>YEAR(cv.table[[#This Row],[Start]])</f>
        <v>2021</v>
      </c>
      <c r="M9" s="23">
        <f>MONTH(cv.table[[#This Row],[End]])</f>
        <v>4</v>
      </c>
      <c r="N9" s="23">
        <f>YEAR(cv.table[[#This Row],[End]])</f>
        <v>2021</v>
      </c>
      <c r="O9" s="20">
        <f t="shared" si="0"/>
        <v>3.6333333333333333</v>
      </c>
      <c r="P9" s="17" t="s">
        <v>27</v>
      </c>
      <c r="Q9" s="17" t="s">
        <v>285</v>
      </c>
      <c r="R9" s="17" t="s">
        <v>82</v>
      </c>
      <c r="S9" s="17" t="s">
        <v>637</v>
      </c>
      <c r="T9" s="17" t="s">
        <v>466</v>
      </c>
      <c r="U9" s="17" t="s">
        <v>389</v>
      </c>
      <c r="V9" s="24" t="s">
        <v>462</v>
      </c>
      <c r="W9" s="24"/>
      <c r="X9" s="17" t="s">
        <v>361</v>
      </c>
      <c r="Y9" s="17" t="s">
        <v>299</v>
      </c>
      <c r="Z9" s="24" t="s">
        <v>362</v>
      </c>
      <c r="AA9" s="17" t="s">
        <v>618</v>
      </c>
      <c r="AB9" s="17" t="s">
        <v>619</v>
      </c>
      <c r="AC9" s="24" t="s">
        <v>388</v>
      </c>
      <c r="AD9" s="17"/>
      <c r="AE9" s="17"/>
      <c r="AF9" s="24"/>
      <c r="AG9" s="17"/>
      <c r="AH9" s="24"/>
      <c r="AI9" s="17"/>
      <c r="AJ9" s="24"/>
      <c r="AK9" s="17"/>
      <c r="AL9" s="24"/>
      <c r="AM9" s="26" t="s">
        <v>314</v>
      </c>
    </row>
    <row r="10" spans="1:39" ht="38" x14ac:dyDescent="0.5">
      <c r="A10" s="18" t="s">
        <v>628</v>
      </c>
      <c r="B10" s="30"/>
      <c r="C10" s="18" t="s">
        <v>517</v>
      </c>
      <c r="D10" s="29"/>
      <c r="E10" s="17" t="s">
        <v>232</v>
      </c>
      <c r="F10" s="17" t="s">
        <v>77</v>
      </c>
      <c r="G10" s="17" t="s">
        <v>30</v>
      </c>
      <c r="H10" s="24" t="s">
        <v>92</v>
      </c>
      <c r="I10" s="22">
        <v>44197</v>
      </c>
      <c r="J10" s="22">
        <v>44228</v>
      </c>
      <c r="K10" s="23">
        <f>MONTH(cv.table[[#This Row],[Start]])</f>
        <v>1</v>
      </c>
      <c r="L10" s="23">
        <f>YEAR(cv.table[[#This Row],[Start]])</f>
        <v>2021</v>
      </c>
      <c r="M10" s="23">
        <f>MONTH(cv.table[[#This Row],[End]])</f>
        <v>2</v>
      </c>
      <c r="N10" s="23">
        <f>YEAR(cv.table[[#This Row],[End]])</f>
        <v>2021</v>
      </c>
      <c r="O10" s="20">
        <f t="shared" si="0"/>
        <v>1.0333333333333334</v>
      </c>
      <c r="P10" s="17" t="s">
        <v>27</v>
      </c>
      <c r="Q10" s="17" t="s">
        <v>519</v>
      </c>
      <c r="R10" s="17" t="s">
        <v>518</v>
      </c>
      <c r="S10" s="17" t="s">
        <v>626</v>
      </c>
      <c r="T10" s="17" t="s">
        <v>629</v>
      </c>
      <c r="U10" s="17"/>
      <c r="V10" s="24"/>
      <c r="W10" s="24"/>
      <c r="X10" s="17"/>
      <c r="Y10" s="17"/>
      <c r="Z10" s="24"/>
      <c r="AA10" s="17"/>
      <c r="AB10" s="17"/>
      <c r="AC10" s="24"/>
      <c r="AD10" s="17"/>
      <c r="AE10" s="17"/>
      <c r="AF10" s="24"/>
      <c r="AG10" s="17"/>
      <c r="AH10" s="24"/>
      <c r="AI10" s="17"/>
      <c r="AJ10" s="24"/>
      <c r="AK10" s="17"/>
      <c r="AL10" s="24"/>
      <c r="AM10" s="27" t="s">
        <v>627</v>
      </c>
    </row>
    <row r="11" spans="1:39" ht="63.35" x14ac:dyDescent="0.5">
      <c r="A11" s="18" t="s">
        <v>43</v>
      </c>
      <c r="B11" s="19" t="s">
        <v>44</v>
      </c>
      <c r="C11" s="18" t="s">
        <v>174</v>
      </c>
      <c r="D11" s="25"/>
      <c r="E11" s="17" t="s">
        <v>232</v>
      </c>
      <c r="F11" s="17" t="s">
        <v>140</v>
      </c>
      <c r="G11" s="17" t="s">
        <v>30</v>
      </c>
      <c r="H11" s="24" t="s">
        <v>93</v>
      </c>
      <c r="I11" s="22">
        <v>43586</v>
      </c>
      <c r="J11" s="22">
        <v>44044</v>
      </c>
      <c r="K11" s="23">
        <f>MONTH(cv.table[[#This Row],[Start]])</f>
        <v>5</v>
      </c>
      <c r="L11" s="23">
        <f>YEAR(cv.table[[#This Row],[Start]])</f>
        <v>2019</v>
      </c>
      <c r="M11" s="23">
        <f>MONTH(cv.table[[#This Row],[End]])</f>
        <v>8</v>
      </c>
      <c r="N11" s="23">
        <f>YEAR(cv.table[[#This Row],[End]])</f>
        <v>2020</v>
      </c>
      <c r="O11" s="20">
        <f t="shared" si="0"/>
        <v>15.266666666666667</v>
      </c>
      <c r="P11" s="17" t="s">
        <v>27</v>
      </c>
      <c r="Q11" s="17" t="s">
        <v>53</v>
      </c>
      <c r="R11" s="17" t="s">
        <v>47</v>
      </c>
      <c r="S11" s="17" t="s">
        <v>156</v>
      </c>
      <c r="T11" s="17" t="s">
        <v>155</v>
      </c>
      <c r="U11" s="17" t="s">
        <v>465</v>
      </c>
      <c r="V11" s="24" t="s">
        <v>151</v>
      </c>
      <c r="W11" s="24" t="s">
        <v>353</v>
      </c>
      <c r="X11" s="17"/>
      <c r="Y11" s="17"/>
      <c r="Z11" s="24"/>
      <c r="AA11" s="17"/>
      <c r="AB11" s="17"/>
      <c r="AC11" s="24"/>
      <c r="AD11" s="17"/>
      <c r="AE11" s="17"/>
      <c r="AF11" s="24"/>
      <c r="AG11" s="17"/>
      <c r="AH11" s="24"/>
      <c r="AI11" s="17"/>
      <c r="AJ11" s="24"/>
      <c r="AK11" s="17"/>
      <c r="AL11" s="24"/>
      <c r="AM11" s="26" t="s">
        <v>315</v>
      </c>
    </row>
    <row r="12" spans="1:39" ht="63.35" x14ac:dyDescent="0.5">
      <c r="A12" s="18" t="s">
        <v>61</v>
      </c>
      <c r="B12" s="19"/>
      <c r="C12" s="18" t="s">
        <v>58</v>
      </c>
      <c r="D12" s="25"/>
      <c r="E12" s="17" t="s">
        <v>232</v>
      </c>
      <c r="F12" s="17" t="s">
        <v>94</v>
      </c>
      <c r="G12" s="17" t="s">
        <v>30</v>
      </c>
      <c r="H12" s="24" t="s">
        <v>93</v>
      </c>
      <c r="I12" s="22">
        <v>43282</v>
      </c>
      <c r="J12" s="22">
        <v>43344</v>
      </c>
      <c r="K12" s="23">
        <f>MONTH(cv.table[[#This Row],[Start]])</f>
        <v>7</v>
      </c>
      <c r="L12" s="23">
        <f>YEAR(cv.table[[#This Row],[Start]])</f>
        <v>2018</v>
      </c>
      <c r="M12" s="23">
        <f>MONTH(cv.table[[#This Row],[End]])</f>
        <v>9</v>
      </c>
      <c r="N12" s="23">
        <f>YEAR(cv.table[[#This Row],[End]])</f>
        <v>2018</v>
      </c>
      <c r="O12" s="20">
        <f t="shared" si="0"/>
        <v>2.0666666666666669</v>
      </c>
      <c r="P12" s="17" t="s">
        <v>27</v>
      </c>
      <c r="Q12" s="17" t="s">
        <v>59</v>
      </c>
      <c r="R12" s="17" t="s">
        <v>51</v>
      </c>
      <c r="S12" s="17" t="s">
        <v>176</v>
      </c>
      <c r="T12" s="17" t="s">
        <v>175</v>
      </c>
      <c r="U12" s="17" t="s">
        <v>390</v>
      </c>
      <c r="V12" s="24" t="s">
        <v>282</v>
      </c>
      <c r="W12" s="24"/>
      <c r="X12" s="17"/>
      <c r="Y12" s="17"/>
      <c r="Z12" s="24"/>
      <c r="AA12" s="17"/>
      <c r="AB12" s="17"/>
      <c r="AC12" s="24"/>
      <c r="AD12" s="17"/>
      <c r="AE12" s="17"/>
      <c r="AF12" s="24"/>
      <c r="AG12" s="17"/>
      <c r="AH12" s="24"/>
      <c r="AI12" s="17"/>
      <c r="AJ12" s="24"/>
      <c r="AK12" s="17"/>
      <c r="AL12" s="24"/>
      <c r="AM12" s="26" t="s">
        <v>318</v>
      </c>
    </row>
    <row r="13" spans="1:39" ht="50.7" x14ac:dyDescent="0.5">
      <c r="A13" s="18" t="s">
        <v>45</v>
      </c>
      <c r="B13" s="19"/>
      <c r="C13" s="18" t="s">
        <v>60</v>
      </c>
      <c r="D13" s="25"/>
      <c r="E13" s="17" t="s">
        <v>232</v>
      </c>
      <c r="F13" s="17" t="s">
        <v>42</v>
      </c>
      <c r="G13" s="17" t="s">
        <v>30</v>
      </c>
      <c r="H13" s="24" t="s">
        <v>93</v>
      </c>
      <c r="I13" s="22">
        <v>43221</v>
      </c>
      <c r="J13" s="22">
        <v>43282</v>
      </c>
      <c r="K13" s="23">
        <f>MONTH(cv.table[[#This Row],[Start]])</f>
        <v>5</v>
      </c>
      <c r="L13" s="23">
        <f>YEAR(cv.table[[#This Row],[Start]])</f>
        <v>2018</v>
      </c>
      <c r="M13" s="23">
        <f>MONTH(cv.table[[#This Row],[End]])</f>
        <v>7</v>
      </c>
      <c r="N13" s="23">
        <f>YEAR(cv.table[[#This Row],[End]])</f>
        <v>2018</v>
      </c>
      <c r="O13" s="20">
        <f t="shared" si="0"/>
        <v>2.0333333333333332</v>
      </c>
      <c r="P13" s="17" t="s">
        <v>27</v>
      </c>
      <c r="Q13" s="17" t="s">
        <v>59</v>
      </c>
      <c r="R13" s="17" t="s">
        <v>51</v>
      </c>
      <c r="S13" s="17" t="s">
        <v>262</v>
      </c>
      <c r="T13" s="17" t="s">
        <v>416</v>
      </c>
      <c r="U13" s="17" t="s">
        <v>415</v>
      </c>
      <c r="V13" s="24" t="s">
        <v>414</v>
      </c>
      <c r="W13" s="24"/>
      <c r="X13" s="17"/>
      <c r="Y13" s="17"/>
      <c r="Z13" s="24"/>
      <c r="AA13" s="17"/>
      <c r="AB13" s="17"/>
      <c r="AC13" s="24"/>
      <c r="AD13" s="17"/>
      <c r="AE13" s="17"/>
      <c r="AF13" s="24"/>
      <c r="AG13" s="17"/>
      <c r="AH13" s="24"/>
      <c r="AI13" s="17"/>
      <c r="AJ13" s="24"/>
      <c r="AK13" s="17"/>
      <c r="AL13" s="24"/>
      <c r="AM13" s="26" t="s">
        <v>317</v>
      </c>
    </row>
    <row r="14" spans="1:39" ht="50.7" x14ac:dyDescent="0.5">
      <c r="A14" s="18" t="s">
        <v>62</v>
      </c>
      <c r="B14" s="19"/>
      <c r="C14" s="18" t="s">
        <v>63</v>
      </c>
      <c r="D14" s="25"/>
      <c r="E14" s="17" t="s">
        <v>232</v>
      </c>
      <c r="F14" s="17" t="s">
        <v>94</v>
      </c>
      <c r="G14" s="17" t="s">
        <v>30</v>
      </c>
      <c r="H14" s="24" t="s">
        <v>92</v>
      </c>
      <c r="I14" s="22">
        <v>42979</v>
      </c>
      <c r="J14" s="22">
        <v>43221</v>
      </c>
      <c r="K14" s="23">
        <f>MONTH(cv.table[[#This Row],[Start]])</f>
        <v>9</v>
      </c>
      <c r="L14" s="23">
        <f>YEAR(cv.table[[#This Row],[Start]])</f>
        <v>2017</v>
      </c>
      <c r="M14" s="23">
        <f>MONTH(cv.table[[#This Row],[End]])</f>
        <v>5</v>
      </c>
      <c r="N14" s="23">
        <f>YEAR(cv.table[[#This Row],[End]])</f>
        <v>2018</v>
      </c>
      <c r="O14" s="20">
        <f t="shared" si="0"/>
        <v>8.0666666666666664</v>
      </c>
      <c r="P14" s="17" t="s">
        <v>27</v>
      </c>
      <c r="Q14" s="17" t="s">
        <v>52</v>
      </c>
      <c r="R14" s="17" t="s">
        <v>51</v>
      </c>
      <c r="S14" s="17" t="s">
        <v>221</v>
      </c>
      <c r="T14" s="17" t="s">
        <v>222</v>
      </c>
      <c r="U14" s="17" t="s">
        <v>223</v>
      </c>
      <c r="V14" s="24"/>
      <c r="W14" s="24"/>
      <c r="X14" s="17"/>
      <c r="Y14" s="17"/>
      <c r="Z14" s="24"/>
      <c r="AA14" s="17"/>
      <c r="AB14" s="17"/>
      <c r="AC14" s="24"/>
      <c r="AD14" s="17"/>
      <c r="AE14" s="17"/>
      <c r="AF14" s="24"/>
      <c r="AG14" s="17"/>
      <c r="AH14" s="24"/>
      <c r="AI14" s="17"/>
      <c r="AJ14" s="24"/>
      <c r="AK14" s="17"/>
      <c r="AL14" s="24"/>
      <c r="AM14" s="17" t="s">
        <v>480</v>
      </c>
    </row>
    <row r="15" spans="1:39" ht="50.7" x14ac:dyDescent="0.5">
      <c r="A15" s="18" t="s">
        <v>7</v>
      </c>
      <c r="B15" s="19" t="s">
        <v>18</v>
      </c>
      <c r="C15" s="18" t="s">
        <v>244</v>
      </c>
      <c r="D15" s="25"/>
      <c r="E15" s="17" t="s">
        <v>232</v>
      </c>
      <c r="F15" s="17" t="s">
        <v>140</v>
      </c>
      <c r="G15" s="17" t="s">
        <v>30</v>
      </c>
      <c r="H15" s="24" t="s">
        <v>93</v>
      </c>
      <c r="I15" s="22">
        <v>42125</v>
      </c>
      <c r="J15" s="22">
        <v>43101</v>
      </c>
      <c r="K15" s="23">
        <f>MONTH(cv.table[[#This Row],[Start]])</f>
        <v>5</v>
      </c>
      <c r="L15" s="23">
        <f>YEAR(cv.table[[#This Row],[Start]])</f>
        <v>2015</v>
      </c>
      <c r="M15" s="23">
        <f>MONTH(cv.table[[#This Row],[End]])</f>
        <v>1</v>
      </c>
      <c r="N15" s="23">
        <f>YEAR(cv.table[[#This Row],[End]])</f>
        <v>2018</v>
      </c>
      <c r="O15" s="20">
        <f t="shared" si="0"/>
        <v>2.6739726027397261</v>
      </c>
      <c r="P15" s="17" t="s">
        <v>28</v>
      </c>
      <c r="Q15" s="17" t="s">
        <v>52</v>
      </c>
      <c r="R15" s="17" t="s">
        <v>51</v>
      </c>
      <c r="S15" s="17" t="s">
        <v>241</v>
      </c>
      <c r="T15" s="17" t="s">
        <v>242</v>
      </c>
      <c r="U15" s="17" t="s">
        <v>240</v>
      </c>
      <c r="V15" s="24" t="s">
        <v>243</v>
      </c>
      <c r="W15" s="24"/>
      <c r="X15" s="17"/>
      <c r="Y15" s="17"/>
      <c r="Z15" s="24"/>
      <c r="AA15" s="17"/>
      <c r="AB15" s="17"/>
      <c r="AC15" s="24"/>
      <c r="AD15" s="17"/>
      <c r="AE15" s="17"/>
      <c r="AF15" s="24"/>
      <c r="AG15" s="17"/>
      <c r="AH15" s="24"/>
      <c r="AI15" s="17"/>
      <c r="AJ15" s="24"/>
      <c r="AK15" s="17"/>
      <c r="AL15" s="24"/>
      <c r="AM15" s="26" t="s">
        <v>312</v>
      </c>
    </row>
    <row r="16" spans="1:39" ht="50.7" x14ac:dyDescent="0.5">
      <c r="A16" s="18" t="s">
        <v>66</v>
      </c>
      <c r="B16" s="19" t="s">
        <v>75</v>
      </c>
      <c r="C16" s="18" t="s">
        <v>67</v>
      </c>
      <c r="D16" s="25"/>
      <c r="E16" s="17" t="s">
        <v>232</v>
      </c>
      <c r="F16" s="17" t="s">
        <v>296</v>
      </c>
      <c r="G16" s="17" t="s">
        <v>30</v>
      </c>
      <c r="H16" s="24" t="s">
        <v>93</v>
      </c>
      <c r="I16" s="22">
        <v>41275</v>
      </c>
      <c r="J16" s="22">
        <v>42614</v>
      </c>
      <c r="K16" s="23">
        <f>MONTH(cv.table[[#This Row],[Start]])</f>
        <v>1</v>
      </c>
      <c r="L16" s="23">
        <f>YEAR(cv.table[[#This Row],[Start]])</f>
        <v>2013</v>
      </c>
      <c r="M16" s="23">
        <f>MONTH(cv.table[[#This Row],[End]])</f>
        <v>9</v>
      </c>
      <c r="N16" s="23">
        <f>YEAR(cv.table[[#This Row],[End]])</f>
        <v>2016</v>
      </c>
      <c r="O16" s="20">
        <f t="shared" si="0"/>
        <v>3.6684931506849314</v>
      </c>
      <c r="P16" s="17" t="s">
        <v>28</v>
      </c>
      <c r="Q16" s="17" t="s">
        <v>54</v>
      </c>
      <c r="R16" s="17" t="s">
        <v>51</v>
      </c>
      <c r="S16" s="17" t="s">
        <v>235</v>
      </c>
      <c r="T16" s="17" t="s">
        <v>393</v>
      </c>
      <c r="U16" s="17" t="s">
        <v>392</v>
      </c>
      <c r="V16" s="24" t="s">
        <v>236</v>
      </c>
      <c r="W16" s="24" t="s">
        <v>105</v>
      </c>
      <c r="X16" s="17"/>
      <c r="Y16" s="17"/>
      <c r="Z16" s="24"/>
      <c r="AA16" s="17"/>
      <c r="AB16" s="17"/>
      <c r="AC16" s="24"/>
      <c r="AD16" s="17"/>
      <c r="AE16" s="17"/>
      <c r="AF16" s="24"/>
      <c r="AG16" s="17"/>
      <c r="AH16" s="24"/>
      <c r="AI16" s="17"/>
      <c r="AJ16" s="24"/>
      <c r="AK16" s="17"/>
      <c r="AL16" s="24"/>
      <c r="AM16" s="17"/>
    </row>
    <row r="17" spans="1:39" ht="25.35" hidden="1" x14ac:dyDescent="0.5">
      <c r="A17" s="18" t="s">
        <v>571</v>
      </c>
      <c r="B17" s="19" t="s">
        <v>572</v>
      </c>
      <c r="C17" s="18" t="s">
        <v>576</v>
      </c>
      <c r="D17" s="29" t="s">
        <v>577</v>
      </c>
      <c r="E17" s="17" t="s">
        <v>232</v>
      </c>
      <c r="F17" s="17" t="s">
        <v>42</v>
      </c>
      <c r="G17" s="17" t="s">
        <v>13</v>
      </c>
      <c r="H17" s="24" t="s">
        <v>182</v>
      </c>
      <c r="I17" s="22">
        <v>45047</v>
      </c>
      <c r="J17" s="22">
        <f ca="1">NOW()</f>
        <v>45243.545943518518</v>
      </c>
      <c r="K17" s="23">
        <f>MONTH(cv.table[[#This Row],[Start]])</f>
        <v>5</v>
      </c>
      <c r="L17" s="23">
        <f>YEAR(cv.table[[#This Row],[Start]])</f>
        <v>2023</v>
      </c>
      <c r="M17" s="23">
        <f ca="1">MONTH(cv.table[[#This Row],[End]])</f>
        <v>11</v>
      </c>
      <c r="N17" s="23">
        <f ca="1">YEAR(cv.table[[#This Row],[End]])</f>
        <v>2023</v>
      </c>
      <c r="O17" s="20">
        <f t="shared" ca="1" si="0"/>
        <v>6.5515314506172819</v>
      </c>
      <c r="P17" s="17" t="s">
        <v>27</v>
      </c>
      <c r="Q17" s="17"/>
      <c r="R17" s="17" t="s">
        <v>578</v>
      </c>
      <c r="S17" s="17" t="s">
        <v>579</v>
      </c>
      <c r="T17" s="17" t="s">
        <v>268</v>
      </c>
      <c r="U17" s="17"/>
      <c r="V17" s="24"/>
      <c r="W17" s="24"/>
      <c r="X17" s="17"/>
      <c r="Y17" s="17"/>
      <c r="Z17" s="24"/>
      <c r="AA17" s="17"/>
      <c r="AB17" s="17"/>
      <c r="AC17" s="24"/>
      <c r="AD17" s="17"/>
      <c r="AE17" s="17"/>
      <c r="AF17" s="24"/>
      <c r="AG17" s="27"/>
      <c r="AH17" s="24"/>
      <c r="AI17" s="17"/>
      <c r="AJ17" s="24"/>
      <c r="AK17" s="17"/>
      <c r="AL17" s="24"/>
      <c r="AM17" s="27" t="s">
        <v>575</v>
      </c>
    </row>
    <row r="18" spans="1:39" ht="38" hidden="1" x14ac:dyDescent="0.5">
      <c r="A18" s="18" t="s">
        <v>10</v>
      </c>
      <c r="B18" s="19" t="s">
        <v>15</v>
      </c>
      <c r="C18" s="18" t="s">
        <v>540</v>
      </c>
      <c r="D18" s="25" t="s">
        <v>497</v>
      </c>
      <c r="E18" s="17" t="s">
        <v>232</v>
      </c>
      <c r="F18" s="17" t="s">
        <v>42</v>
      </c>
      <c r="G18" s="17" t="s">
        <v>13</v>
      </c>
      <c r="H18" s="24" t="s">
        <v>182</v>
      </c>
      <c r="I18" s="22">
        <v>43729</v>
      </c>
      <c r="J18" s="22">
        <f ca="1">NOW()</f>
        <v>45243.545943518518</v>
      </c>
      <c r="K18" s="23">
        <f>MONTH(cv.table[[#This Row],[Start]])</f>
        <v>9</v>
      </c>
      <c r="L18" s="23">
        <f>YEAR(cv.table[[#This Row],[Start]])</f>
        <v>2019</v>
      </c>
      <c r="M18" s="23">
        <f ca="1">MONTH(cv.table[[#This Row],[End]])</f>
        <v>11</v>
      </c>
      <c r="N18" s="23">
        <f ca="1">YEAR(cv.table[[#This Row],[End]])</f>
        <v>2023</v>
      </c>
      <c r="O18" s="20">
        <f t="shared" ca="1" si="0"/>
        <v>4.1494409411466258</v>
      </c>
      <c r="P18" s="17" t="s">
        <v>28</v>
      </c>
      <c r="Q18" s="17"/>
      <c r="R18" s="17" t="s">
        <v>383</v>
      </c>
      <c r="S18" s="17" t="s">
        <v>267</v>
      </c>
      <c r="T18" s="17" t="s">
        <v>268</v>
      </c>
      <c r="U18" s="17"/>
      <c r="V18" s="24"/>
      <c r="W18" s="24"/>
      <c r="X18" s="17"/>
      <c r="Y18" s="17"/>
      <c r="Z18" s="24"/>
      <c r="AA18" s="17"/>
      <c r="AB18" s="17"/>
      <c r="AC18" s="24"/>
      <c r="AD18" s="17"/>
      <c r="AE18" s="17"/>
      <c r="AF18" s="24"/>
      <c r="AG18" s="17"/>
      <c r="AH18" s="24"/>
      <c r="AI18" s="17"/>
      <c r="AJ18" s="24"/>
      <c r="AK18" s="17"/>
      <c r="AL18" s="24"/>
      <c r="AM18" s="26" t="s">
        <v>331</v>
      </c>
    </row>
    <row r="19" spans="1:39" ht="38" hidden="1" x14ac:dyDescent="0.5">
      <c r="A19" s="18" t="s">
        <v>163</v>
      </c>
      <c r="B19" s="19" t="s">
        <v>164</v>
      </c>
      <c r="C19" s="18" t="s">
        <v>166</v>
      </c>
      <c r="D19" s="25"/>
      <c r="E19" s="17" t="s">
        <v>232</v>
      </c>
      <c r="F19" s="17" t="s">
        <v>140</v>
      </c>
      <c r="G19" s="17" t="s">
        <v>13</v>
      </c>
      <c r="H19" s="24" t="s">
        <v>153</v>
      </c>
      <c r="I19" s="22">
        <v>43862</v>
      </c>
      <c r="J19" s="22">
        <v>44804</v>
      </c>
      <c r="K19" s="23">
        <f>MONTH(cv.table[[#This Row],[Start]])</f>
        <v>2</v>
      </c>
      <c r="L19" s="23">
        <f>YEAR(cv.table[[#This Row],[Start]])</f>
        <v>2020</v>
      </c>
      <c r="M19" s="23">
        <f>MONTH(cv.table[[#This Row],[End]])</f>
        <v>8</v>
      </c>
      <c r="N19" s="23">
        <f>YEAR(cv.table[[#This Row],[End]])</f>
        <v>2022</v>
      </c>
      <c r="O19" s="20">
        <f t="shared" si="0"/>
        <v>2.580821917808219</v>
      </c>
      <c r="P19" s="17" t="s">
        <v>28</v>
      </c>
      <c r="Q19" s="17" t="s">
        <v>53</v>
      </c>
      <c r="R19" s="17" t="s">
        <v>47</v>
      </c>
      <c r="S19" s="17" t="s">
        <v>207</v>
      </c>
      <c r="T19" s="17" t="s">
        <v>208</v>
      </c>
      <c r="U19" s="17"/>
      <c r="V19" s="24"/>
      <c r="W19" s="24"/>
      <c r="X19" s="17"/>
      <c r="Y19" s="17"/>
      <c r="Z19" s="24"/>
      <c r="AA19" s="17"/>
      <c r="AB19" s="17"/>
      <c r="AC19" s="24"/>
      <c r="AD19" s="17"/>
      <c r="AE19" s="17"/>
      <c r="AF19" s="24"/>
      <c r="AG19" s="17"/>
      <c r="AH19" s="24"/>
      <c r="AI19" s="17"/>
      <c r="AJ19" s="24"/>
      <c r="AK19" s="17"/>
      <c r="AL19" s="24"/>
      <c r="AM19" s="26" t="s">
        <v>350</v>
      </c>
    </row>
    <row r="20" spans="1:39" ht="38" hidden="1" x14ac:dyDescent="0.5">
      <c r="A20" s="18" t="s">
        <v>170</v>
      </c>
      <c r="B20" s="19"/>
      <c r="C20" s="18" t="s">
        <v>171</v>
      </c>
      <c r="D20" s="25"/>
      <c r="E20" s="17" t="s">
        <v>232</v>
      </c>
      <c r="F20" s="17" t="s">
        <v>296</v>
      </c>
      <c r="G20" s="17" t="s">
        <v>13</v>
      </c>
      <c r="H20" s="24" t="s">
        <v>40</v>
      </c>
      <c r="I20" s="22">
        <v>43952</v>
      </c>
      <c r="J20" s="22">
        <v>43983</v>
      </c>
      <c r="K20" s="23">
        <f>MONTH(cv.table[[#This Row],[Start]])</f>
        <v>5</v>
      </c>
      <c r="L20" s="23">
        <f>YEAR(cv.table[[#This Row],[Start]])</f>
        <v>2020</v>
      </c>
      <c r="M20" s="23">
        <f>MONTH(cv.table[[#This Row],[End]])</f>
        <v>6</v>
      </c>
      <c r="N20" s="23">
        <f>YEAR(cv.table[[#This Row],[End]])</f>
        <v>2020</v>
      </c>
      <c r="O20" s="20">
        <f t="shared" si="0"/>
        <v>1.0333333333333334</v>
      </c>
      <c r="P20" s="17" t="s">
        <v>27</v>
      </c>
      <c r="Q20" s="17" t="s">
        <v>53</v>
      </c>
      <c r="R20" s="17" t="s">
        <v>47</v>
      </c>
      <c r="S20" s="17" t="s">
        <v>212</v>
      </c>
      <c r="T20" s="17" t="s">
        <v>213</v>
      </c>
      <c r="U20" s="17"/>
      <c r="V20" s="24" t="s">
        <v>439</v>
      </c>
      <c r="W20" s="24"/>
      <c r="X20" s="17"/>
      <c r="Y20" s="17"/>
      <c r="Z20" s="24"/>
      <c r="AA20" s="17"/>
      <c r="AB20" s="17"/>
      <c r="AC20" s="24"/>
      <c r="AD20" s="17"/>
      <c r="AE20" s="17"/>
      <c r="AF20" s="24"/>
      <c r="AG20" s="17"/>
      <c r="AH20" s="24"/>
      <c r="AI20" s="17"/>
      <c r="AJ20" s="24"/>
      <c r="AK20" s="17"/>
      <c r="AL20" s="24"/>
      <c r="AM20" s="26" t="s">
        <v>328</v>
      </c>
    </row>
    <row r="21" spans="1:39" ht="25.35" hidden="1" x14ac:dyDescent="0.5">
      <c r="A21" s="18" t="s">
        <v>23</v>
      </c>
      <c r="B21" s="19" t="s">
        <v>24</v>
      </c>
      <c r="C21" s="18" t="s">
        <v>25</v>
      </c>
      <c r="D21" s="25" t="s">
        <v>26</v>
      </c>
      <c r="E21" s="17" t="s">
        <v>232</v>
      </c>
      <c r="F21" s="17" t="s">
        <v>42</v>
      </c>
      <c r="G21" s="17" t="s">
        <v>13</v>
      </c>
      <c r="H21" s="24" t="s">
        <v>181</v>
      </c>
      <c r="I21" s="22">
        <v>43647</v>
      </c>
      <c r="J21" s="22">
        <v>43983</v>
      </c>
      <c r="K21" s="23">
        <f>MONTH(cv.table[[#This Row],[Start]])</f>
        <v>7</v>
      </c>
      <c r="L21" s="23">
        <f>YEAR(cv.table[[#This Row],[Start]])</f>
        <v>2019</v>
      </c>
      <c r="M21" s="23">
        <f>MONTH(cv.table[[#This Row],[End]])</f>
        <v>6</v>
      </c>
      <c r="N21" s="23">
        <f>YEAR(cv.table[[#This Row],[End]])</f>
        <v>2020</v>
      </c>
      <c r="O21" s="20">
        <f t="shared" si="0"/>
        <v>11.2</v>
      </c>
      <c r="P21" s="17" t="s">
        <v>27</v>
      </c>
      <c r="Q21" s="17" t="s">
        <v>55</v>
      </c>
      <c r="R21" s="17" t="s">
        <v>47</v>
      </c>
      <c r="S21" s="17" t="s">
        <v>211</v>
      </c>
      <c r="T21" s="17" t="s">
        <v>210</v>
      </c>
      <c r="U21" s="17"/>
      <c r="V21" s="24"/>
      <c r="W21" s="24"/>
      <c r="X21" s="17"/>
      <c r="Y21" s="17"/>
      <c r="Z21" s="24"/>
      <c r="AA21" s="17"/>
      <c r="AB21" s="17"/>
      <c r="AC21" s="24"/>
      <c r="AD21" s="17"/>
      <c r="AE21" s="17"/>
      <c r="AF21" s="24"/>
      <c r="AG21" s="17"/>
      <c r="AH21" s="24"/>
      <c r="AI21" s="17"/>
      <c r="AJ21" s="24"/>
      <c r="AK21" s="17"/>
      <c r="AL21" s="24"/>
      <c r="AM21" s="26" t="s">
        <v>332</v>
      </c>
    </row>
    <row r="22" spans="1:39" ht="63.35" hidden="1" x14ac:dyDescent="0.5">
      <c r="A22" s="18" t="s">
        <v>165</v>
      </c>
      <c r="B22" s="19"/>
      <c r="C22" s="18" t="s">
        <v>167</v>
      </c>
      <c r="D22" s="25"/>
      <c r="E22" s="17" t="s">
        <v>232</v>
      </c>
      <c r="F22" s="17" t="s">
        <v>178</v>
      </c>
      <c r="G22" s="17" t="s">
        <v>13</v>
      </c>
      <c r="H22" s="24" t="s">
        <v>181</v>
      </c>
      <c r="I22" s="22">
        <v>43862</v>
      </c>
      <c r="J22" s="22">
        <v>43922</v>
      </c>
      <c r="K22" s="23">
        <f>MONTH(cv.table[[#This Row],[Start]])</f>
        <v>2</v>
      </c>
      <c r="L22" s="23">
        <f>YEAR(cv.table[[#This Row],[Start]])</f>
        <v>2020</v>
      </c>
      <c r="M22" s="23">
        <f>MONTH(cv.table[[#This Row],[End]])</f>
        <v>4</v>
      </c>
      <c r="N22" s="23">
        <f>YEAR(cv.table[[#This Row],[End]])</f>
        <v>2020</v>
      </c>
      <c r="O22" s="20">
        <f t="shared" si="0"/>
        <v>2</v>
      </c>
      <c r="P22" s="17" t="s">
        <v>27</v>
      </c>
      <c r="Q22" s="17" t="s">
        <v>53</v>
      </c>
      <c r="R22" s="17" t="s">
        <v>47</v>
      </c>
      <c r="S22" s="17" t="s">
        <v>277</v>
      </c>
      <c r="T22" s="17"/>
      <c r="U22" s="17"/>
      <c r="V22" s="24"/>
      <c r="W22" s="24"/>
      <c r="X22" s="17"/>
      <c r="Y22" s="17"/>
      <c r="Z22" s="24"/>
      <c r="AA22" s="17"/>
      <c r="AB22" s="17"/>
      <c r="AC22" s="24"/>
      <c r="AD22" s="17"/>
      <c r="AE22" s="17"/>
      <c r="AF22" s="24"/>
      <c r="AG22" s="17"/>
      <c r="AH22" s="24"/>
      <c r="AI22" s="17"/>
      <c r="AJ22" s="24"/>
      <c r="AK22" s="17"/>
      <c r="AL22" s="24"/>
      <c r="AM22" s="26" t="s">
        <v>306</v>
      </c>
    </row>
    <row r="23" spans="1:39" ht="38" hidden="1" x14ac:dyDescent="0.5">
      <c r="A23" s="18" t="s">
        <v>84</v>
      </c>
      <c r="B23" s="19"/>
      <c r="C23" s="18" t="s">
        <v>85</v>
      </c>
      <c r="D23" s="25"/>
      <c r="E23" s="17" t="s">
        <v>232</v>
      </c>
      <c r="F23" s="17" t="s">
        <v>42</v>
      </c>
      <c r="G23" s="17" t="s">
        <v>13</v>
      </c>
      <c r="H23" s="24" t="s">
        <v>40</v>
      </c>
      <c r="I23" s="22">
        <v>43730</v>
      </c>
      <c r="J23" s="22">
        <v>43734</v>
      </c>
      <c r="K23" s="23">
        <f>MONTH(cv.table[[#This Row],[Start]])</f>
        <v>9</v>
      </c>
      <c r="L23" s="23">
        <f>YEAR(cv.table[[#This Row],[Start]])</f>
        <v>2019</v>
      </c>
      <c r="M23" s="23">
        <f>MONTH(cv.table[[#This Row],[End]])</f>
        <v>9</v>
      </c>
      <c r="N23" s="23">
        <f>YEAR(cv.table[[#This Row],[End]])</f>
        <v>2019</v>
      </c>
      <c r="O23" s="20">
        <f t="shared" si="0"/>
        <v>5</v>
      </c>
      <c r="P23" s="17" t="s">
        <v>29</v>
      </c>
      <c r="Q23" s="17" t="s">
        <v>86</v>
      </c>
      <c r="R23" s="17" t="s">
        <v>56</v>
      </c>
      <c r="S23" s="17" t="s">
        <v>234</v>
      </c>
      <c r="T23" s="17"/>
      <c r="U23" s="17" t="s">
        <v>169</v>
      </c>
      <c r="V23" s="24"/>
      <c r="W23" s="24"/>
      <c r="X23" s="17"/>
      <c r="Y23" s="17"/>
      <c r="Z23" s="24"/>
      <c r="AA23" s="17"/>
      <c r="AB23" s="17"/>
      <c r="AC23" s="24"/>
      <c r="AD23" s="17"/>
      <c r="AE23" s="17"/>
      <c r="AF23" s="24"/>
      <c r="AG23" s="17"/>
      <c r="AH23" s="24"/>
      <c r="AI23" s="17"/>
      <c r="AJ23" s="24"/>
      <c r="AK23" s="17"/>
      <c r="AL23" s="24"/>
      <c r="AM23" s="26" t="s">
        <v>330</v>
      </c>
    </row>
    <row r="24" spans="1:39" ht="38" hidden="1" x14ac:dyDescent="0.5">
      <c r="A24" s="18" t="s">
        <v>87</v>
      </c>
      <c r="B24" s="19" t="s">
        <v>88</v>
      </c>
      <c r="C24" s="18" t="s">
        <v>89</v>
      </c>
      <c r="D24" s="25"/>
      <c r="E24" s="17" t="s">
        <v>232</v>
      </c>
      <c r="F24" s="17" t="s">
        <v>42</v>
      </c>
      <c r="G24" s="17" t="s">
        <v>13</v>
      </c>
      <c r="H24" s="24" t="s">
        <v>41</v>
      </c>
      <c r="I24" s="22">
        <v>43586</v>
      </c>
      <c r="J24" s="22">
        <v>43709</v>
      </c>
      <c r="K24" s="23">
        <f>MONTH(cv.table[[#This Row],[Start]])</f>
        <v>5</v>
      </c>
      <c r="L24" s="23">
        <f>YEAR(cv.table[[#This Row],[Start]])</f>
        <v>2019</v>
      </c>
      <c r="M24" s="23">
        <f>MONTH(cv.table[[#This Row],[End]])</f>
        <v>9</v>
      </c>
      <c r="N24" s="23">
        <f>YEAR(cv.table[[#This Row],[End]])</f>
        <v>2019</v>
      </c>
      <c r="O24" s="20">
        <f t="shared" si="0"/>
        <v>4.0999999999999996</v>
      </c>
      <c r="P24" s="17" t="s">
        <v>27</v>
      </c>
      <c r="Q24" s="17" t="s">
        <v>90</v>
      </c>
      <c r="R24" s="17" t="s">
        <v>47</v>
      </c>
      <c r="S24" s="17" t="s">
        <v>260</v>
      </c>
      <c r="T24" s="17" t="s">
        <v>261</v>
      </c>
      <c r="U24" s="17"/>
      <c r="V24" s="24"/>
      <c r="W24" s="24"/>
      <c r="X24" s="17"/>
      <c r="Y24" s="17"/>
      <c r="Z24" s="24"/>
      <c r="AA24" s="17"/>
      <c r="AB24" s="17"/>
      <c r="AC24" s="24"/>
      <c r="AD24" s="17"/>
      <c r="AE24" s="17"/>
      <c r="AF24" s="24"/>
      <c r="AG24" s="17"/>
      <c r="AH24" s="24"/>
      <c r="AI24" s="17"/>
      <c r="AJ24" s="24"/>
      <c r="AK24" s="17"/>
      <c r="AL24" s="24"/>
      <c r="AM24" s="26" t="s">
        <v>334</v>
      </c>
    </row>
    <row r="25" spans="1:39" ht="38" hidden="1" x14ac:dyDescent="0.5">
      <c r="A25" s="18" t="s">
        <v>31</v>
      </c>
      <c r="B25" s="19"/>
      <c r="C25" s="18" t="s">
        <v>32</v>
      </c>
      <c r="D25" s="25"/>
      <c r="E25" s="17" t="s">
        <v>232</v>
      </c>
      <c r="F25" s="17" t="s">
        <v>296</v>
      </c>
      <c r="G25" s="17" t="s">
        <v>13</v>
      </c>
      <c r="H25" s="24" t="s">
        <v>40</v>
      </c>
      <c r="I25" s="22">
        <v>43617</v>
      </c>
      <c r="J25" s="22">
        <v>43623</v>
      </c>
      <c r="K25" s="23">
        <f>MONTH(cv.table[[#This Row],[Start]])</f>
        <v>6</v>
      </c>
      <c r="L25" s="23">
        <f>YEAR(cv.table[[#This Row],[Start]])</f>
        <v>2019</v>
      </c>
      <c r="M25" s="23">
        <f>MONTH(cv.table[[#This Row],[End]])</f>
        <v>6</v>
      </c>
      <c r="N25" s="23">
        <f>YEAR(cv.table[[#This Row],[End]])</f>
        <v>2019</v>
      </c>
      <c r="O25" s="20">
        <f t="shared" si="0"/>
        <v>7</v>
      </c>
      <c r="P25" s="17" t="s">
        <v>29</v>
      </c>
      <c r="Q25" s="17" t="s">
        <v>90</v>
      </c>
      <c r="R25" s="17" t="s">
        <v>47</v>
      </c>
      <c r="S25" s="17" t="s">
        <v>258</v>
      </c>
      <c r="T25" s="17" t="s">
        <v>259</v>
      </c>
      <c r="U25" s="17"/>
      <c r="V25" s="24" t="s">
        <v>257</v>
      </c>
      <c r="W25" s="24"/>
      <c r="X25" s="17"/>
      <c r="Y25" s="17"/>
      <c r="Z25" s="24"/>
      <c r="AA25" s="17"/>
      <c r="AB25" s="17"/>
      <c r="AC25" s="24"/>
      <c r="AD25" s="17"/>
      <c r="AE25" s="17"/>
      <c r="AF25" s="24"/>
      <c r="AG25" s="17"/>
      <c r="AH25" s="24"/>
      <c r="AI25" s="17"/>
      <c r="AJ25" s="24"/>
      <c r="AK25" s="17"/>
      <c r="AL25" s="24"/>
      <c r="AM25" s="26" t="s">
        <v>329</v>
      </c>
    </row>
    <row r="26" spans="1:39" ht="25.35" hidden="1" x14ac:dyDescent="0.5">
      <c r="A26" s="18" t="s">
        <v>10</v>
      </c>
      <c r="B26" s="19" t="s">
        <v>15</v>
      </c>
      <c r="C26" s="18" t="s">
        <v>38</v>
      </c>
      <c r="D26" s="25" t="s">
        <v>39</v>
      </c>
      <c r="E26" s="17" t="s">
        <v>232</v>
      </c>
      <c r="F26" s="17" t="s">
        <v>42</v>
      </c>
      <c r="G26" s="17" t="s">
        <v>13</v>
      </c>
      <c r="H26" s="24" t="s">
        <v>182</v>
      </c>
      <c r="I26" s="22">
        <v>43344</v>
      </c>
      <c r="J26" s="22">
        <v>43586</v>
      </c>
      <c r="K26" s="23">
        <f>MONTH(cv.table[[#This Row],[Start]])</f>
        <v>9</v>
      </c>
      <c r="L26" s="23">
        <f>YEAR(cv.table[[#This Row],[Start]])</f>
        <v>2018</v>
      </c>
      <c r="M26" s="23">
        <f>MONTH(cv.table[[#This Row],[End]])</f>
        <v>5</v>
      </c>
      <c r="N26" s="23">
        <f>YEAR(cv.table[[#This Row],[End]])</f>
        <v>2019</v>
      </c>
      <c r="O26" s="20">
        <f t="shared" si="0"/>
        <v>8.0666666666666664</v>
      </c>
      <c r="P26" s="17" t="s">
        <v>27</v>
      </c>
      <c r="Q26" s="17" t="s">
        <v>50</v>
      </c>
      <c r="R26" s="17" t="s">
        <v>51</v>
      </c>
      <c r="S26" s="17" t="s">
        <v>395</v>
      </c>
      <c r="T26" s="17" t="s">
        <v>209</v>
      </c>
      <c r="U26" s="17" t="s">
        <v>394</v>
      </c>
      <c r="V26" s="24"/>
      <c r="W26" s="24" t="s">
        <v>230</v>
      </c>
      <c r="X26" s="17"/>
      <c r="Y26" s="17"/>
      <c r="Z26" s="24"/>
      <c r="AA26" s="17"/>
      <c r="AB26" s="17"/>
      <c r="AC26" s="24"/>
      <c r="AD26" s="17"/>
      <c r="AE26" s="17"/>
      <c r="AF26" s="24"/>
      <c r="AG26" s="17"/>
      <c r="AH26" s="24"/>
      <c r="AI26" s="17"/>
      <c r="AJ26" s="24"/>
      <c r="AK26" s="17"/>
      <c r="AL26" s="24"/>
      <c r="AM26" s="26" t="s">
        <v>333</v>
      </c>
    </row>
    <row r="27" spans="1:39" ht="25.35" hidden="1" x14ac:dyDescent="0.5">
      <c r="A27" s="18" t="s">
        <v>336</v>
      </c>
      <c r="B27" s="19"/>
      <c r="C27" s="18" t="s">
        <v>202</v>
      </c>
      <c r="D27" s="25"/>
      <c r="E27" s="17" t="s">
        <v>232</v>
      </c>
      <c r="F27" s="17" t="s">
        <v>42</v>
      </c>
      <c r="G27" s="17" t="s">
        <v>13</v>
      </c>
      <c r="H27" s="24" t="s">
        <v>41</v>
      </c>
      <c r="I27" s="22">
        <v>43344</v>
      </c>
      <c r="J27" s="22">
        <v>43569</v>
      </c>
      <c r="K27" s="23">
        <f>MONTH(cv.table[[#This Row],[Start]])</f>
        <v>9</v>
      </c>
      <c r="L27" s="23">
        <f>YEAR(cv.table[[#This Row],[Start]])</f>
        <v>2018</v>
      </c>
      <c r="M27" s="23">
        <f>MONTH(cv.table[[#This Row],[End]])</f>
        <v>4</v>
      </c>
      <c r="N27" s="23">
        <f>YEAR(cv.table[[#This Row],[End]])</f>
        <v>2019</v>
      </c>
      <c r="O27" s="20">
        <f t="shared" si="0"/>
        <v>0.61643835616438358</v>
      </c>
      <c r="P27" s="17" t="s">
        <v>28</v>
      </c>
      <c r="Q27" s="17" t="s">
        <v>203</v>
      </c>
      <c r="R27" s="17" t="s">
        <v>51</v>
      </c>
      <c r="S27" s="21" t="s">
        <v>204</v>
      </c>
      <c r="T27" s="17" t="s">
        <v>206</v>
      </c>
      <c r="U27" s="17" t="s">
        <v>205</v>
      </c>
      <c r="V27" s="24"/>
      <c r="W27" s="24"/>
      <c r="X27" s="17"/>
      <c r="Y27" s="17"/>
      <c r="Z27" s="24"/>
      <c r="AA27" s="17"/>
      <c r="AB27" s="17"/>
      <c r="AC27" s="24"/>
      <c r="AD27" s="17"/>
      <c r="AE27" s="17"/>
      <c r="AF27" s="24"/>
      <c r="AG27" s="17"/>
      <c r="AH27" s="24"/>
      <c r="AI27" s="17"/>
      <c r="AJ27" s="24"/>
      <c r="AK27" s="17"/>
      <c r="AL27" s="24"/>
      <c r="AM27" s="26" t="s">
        <v>335</v>
      </c>
    </row>
    <row r="28" spans="1:39" ht="38" hidden="1" x14ac:dyDescent="0.5">
      <c r="A28" s="18" t="s">
        <v>96</v>
      </c>
      <c r="B28" s="19"/>
      <c r="C28" s="18" t="s">
        <v>95</v>
      </c>
      <c r="D28" s="25"/>
      <c r="E28" s="17" t="s">
        <v>232</v>
      </c>
      <c r="F28" s="17" t="s">
        <v>94</v>
      </c>
      <c r="G28" s="17" t="s">
        <v>13</v>
      </c>
      <c r="H28" s="24" t="s">
        <v>41</v>
      </c>
      <c r="I28" s="22">
        <v>42401</v>
      </c>
      <c r="J28" s="22">
        <v>42826</v>
      </c>
      <c r="K28" s="23">
        <f>MONTH(cv.table[[#This Row],[Start]])</f>
        <v>2</v>
      </c>
      <c r="L28" s="23">
        <f>YEAR(cv.table[[#This Row],[Start]])</f>
        <v>2016</v>
      </c>
      <c r="M28" s="23">
        <f>MONTH(cv.table[[#This Row],[End]])</f>
        <v>4</v>
      </c>
      <c r="N28" s="23">
        <f>YEAR(cv.table[[#This Row],[End]])</f>
        <v>2017</v>
      </c>
      <c r="O28" s="20">
        <f t="shared" si="0"/>
        <v>1.1643835616438356</v>
      </c>
      <c r="P28" s="17" t="s">
        <v>28</v>
      </c>
      <c r="Q28" s="17" t="s">
        <v>52</v>
      </c>
      <c r="R28" s="17" t="s">
        <v>51</v>
      </c>
      <c r="S28" s="17" t="s">
        <v>228</v>
      </c>
      <c r="T28" s="17" t="s">
        <v>229</v>
      </c>
      <c r="U28" s="17"/>
      <c r="V28" s="24"/>
      <c r="W28" s="24"/>
      <c r="X28" s="17"/>
      <c r="Y28" s="17"/>
      <c r="Z28" s="24"/>
      <c r="AA28" s="17"/>
      <c r="AB28" s="17"/>
      <c r="AC28" s="24"/>
      <c r="AD28" s="17"/>
      <c r="AE28" s="17"/>
      <c r="AF28" s="24"/>
      <c r="AG28" s="17"/>
      <c r="AH28" s="24"/>
      <c r="AI28" s="17"/>
      <c r="AJ28" s="24"/>
      <c r="AK28" s="17"/>
      <c r="AL28" s="24"/>
      <c r="AM28" s="26" t="s">
        <v>337</v>
      </c>
    </row>
    <row r="29" spans="1:39" ht="38" hidden="1" x14ac:dyDescent="0.5">
      <c r="A29" s="18" t="s">
        <v>7</v>
      </c>
      <c r="B29" s="19" t="s">
        <v>18</v>
      </c>
      <c r="C29" s="18" t="s">
        <v>316</v>
      </c>
      <c r="D29" s="25"/>
      <c r="E29" s="17" t="s">
        <v>232</v>
      </c>
      <c r="F29" s="17" t="s">
        <v>140</v>
      </c>
      <c r="G29" s="17" t="s">
        <v>13</v>
      </c>
      <c r="H29" s="24" t="s">
        <v>153</v>
      </c>
      <c r="I29" s="22">
        <v>41883</v>
      </c>
      <c r="J29" s="22">
        <v>42125</v>
      </c>
      <c r="K29" s="23">
        <f>MONTH(cv.table[[#This Row],[Start]])</f>
        <v>9</v>
      </c>
      <c r="L29" s="23">
        <f>YEAR(cv.table[[#This Row],[Start]])</f>
        <v>2014</v>
      </c>
      <c r="M29" s="23">
        <f>MONTH(cv.table[[#This Row],[End]])</f>
        <v>5</v>
      </c>
      <c r="N29" s="23">
        <f>YEAR(cv.table[[#This Row],[End]])</f>
        <v>2015</v>
      </c>
      <c r="O29" s="20">
        <f t="shared" si="0"/>
        <v>8.0666666666666664</v>
      </c>
      <c r="P29" s="17" t="s">
        <v>27</v>
      </c>
      <c r="Q29" s="17" t="s">
        <v>52</v>
      </c>
      <c r="R29" s="17" t="s">
        <v>51</v>
      </c>
      <c r="S29" s="17" t="s">
        <v>263</v>
      </c>
      <c r="T29" s="17"/>
      <c r="U29" s="17"/>
      <c r="V29" s="24"/>
      <c r="W29" s="24"/>
      <c r="X29" s="17"/>
      <c r="Y29" s="17"/>
      <c r="Z29" s="24"/>
      <c r="AA29" s="17"/>
      <c r="AB29" s="17"/>
      <c r="AC29" s="24"/>
      <c r="AD29" s="17"/>
      <c r="AE29" s="17"/>
      <c r="AF29" s="24"/>
      <c r="AG29" s="17"/>
      <c r="AH29" s="24"/>
      <c r="AI29" s="17"/>
      <c r="AJ29" s="24"/>
      <c r="AK29" s="17"/>
      <c r="AL29" s="24"/>
      <c r="AM29" s="26" t="s">
        <v>312</v>
      </c>
    </row>
    <row r="30" spans="1:39" ht="38" hidden="1" x14ac:dyDescent="0.5">
      <c r="A30" s="18" t="s">
        <v>11</v>
      </c>
      <c r="B30" s="19" t="s">
        <v>16</v>
      </c>
      <c r="C30" s="18" t="s">
        <v>12</v>
      </c>
      <c r="D30" s="25" t="s">
        <v>19</v>
      </c>
      <c r="E30" s="17" t="s">
        <v>232</v>
      </c>
      <c r="F30" s="17" t="s">
        <v>36</v>
      </c>
      <c r="G30" s="17" t="s">
        <v>484</v>
      </c>
      <c r="H30" s="24" t="s">
        <v>46</v>
      </c>
      <c r="I30" s="22">
        <v>43952</v>
      </c>
      <c r="J30" s="22">
        <f ca="1">NOW()</f>
        <v>45243.545943518518</v>
      </c>
      <c r="K30" s="23">
        <f>MONTH(cv.table[[#This Row],[Start]])</f>
        <v>5</v>
      </c>
      <c r="L30" s="23">
        <f>YEAR(cv.table[[#This Row],[Start]])</f>
        <v>2020</v>
      </c>
      <c r="M30" s="23">
        <f ca="1">MONTH(cv.table[[#This Row],[End]])</f>
        <v>11</v>
      </c>
      <c r="N30" s="23">
        <f ca="1">YEAR(cv.table[[#This Row],[End]])</f>
        <v>2023</v>
      </c>
      <c r="O30" s="20">
        <f t="shared" ca="1" si="0"/>
        <v>3.5384820370370371</v>
      </c>
      <c r="P30" s="17" t="s">
        <v>28</v>
      </c>
      <c r="Q30" s="17"/>
      <c r="R30" s="17" t="s">
        <v>47</v>
      </c>
      <c r="S30" s="17" t="s">
        <v>591</v>
      </c>
      <c r="T30" s="17"/>
      <c r="U30" s="17"/>
      <c r="V30" s="24"/>
      <c r="W30" s="24"/>
      <c r="X30" s="17"/>
      <c r="Y30" s="17"/>
      <c r="Z30" s="24"/>
      <c r="AA30" s="17"/>
      <c r="AB30" s="17"/>
      <c r="AC30" s="24"/>
      <c r="AD30" s="17"/>
      <c r="AE30" s="17"/>
      <c r="AF30" s="24"/>
      <c r="AG30" s="17"/>
      <c r="AH30" s="24"/>
      <c r="AI30" s="17"/>
      <c r="AJ30" s="24"/>
      <c r="AK30" s="17"/>
      <c r="AL30" s="24"/>
      <c r="AM30" s="26" t="s">
        <v>308</v>
      </c>
    </row>
    <row r="31" spans="1:39" ht="38" hidden="1" x14ac:dyDescent="0.5">
      <c r="A31" s="18" t="s">
        <v>10</v>
      </c>
      <c r="B31" s="19" t="s">
        <v>15</v>
      </c>
      <c r="C31" s="18" t="s">
        <v>157</v>
      </c>
      <c r="D31" s="25" t="s">
        <v>20</v>
      </c>
      <c r="E31" s="17" t="s">
        <v>232</v>
      </c>
      <c r="F31" s="17" t="s">
        <v>36</v>
      </c>
      <c r="G31" s="17" t="s">
        <v>484</v>
      </c>
      <c r="H31" s="24" t="s">
        <v>46</v>
      </c>
      <c r="I31" s="22">
        <v>43556</v>
      </c>
      <c r="J31" s="22">
        <f ca="1">NOW()</f>
        <v>45243.545943518518</v>
      </c>
      <c r="K31" s="23">
        <f>MONTH(cv.table[[#This Row],[Start]])</f>
        <v>4</v>
      </c>
      <c r="L31" s="23">
        <f>YEAR(cv.table[[#This Row],[Start]])</f>
        <v>2019</v>
      </c>
      <c r="M31" s="23">
        <f ca="1">MONTH(cv.table[[#This Row],[End]])</f>
        <v>11</v>
      </c>
      <c r="N31" s="23">
        <f ca="1">YEAR(cv.table[[#This Row],[End]])</f>
        <v>2023</v>
      </c>
      <c r="O31" s="20">
        <f t="shared" ca="1" si="0"/>
        <v>4.6234135438863522</v>
      </c>
      <c r="P31" s="17" t="s">
        <v>28</v>
      </c>
      <c r="Q31" s="17"/>
      <c r="R31" s="17" t="s">
        <v>129</v>
      </c>
      <c r="S31" s="17" t="s">
        <v>495</v>
      </c>
      <c r="T31" s="17"/>
      <c r="U31" s="17"/>
      <c r="V31" s="24"/>
      <c r="W31" s="24"/>
      <c r="X31" s="17"/>
      <c r="Y31" s="17"/>
      <c r="Z31" s="24"/>
      <c r="AA31" s="17"/>
      <c r="AB31" s="17"/>
      <c r="AC31" s="24"/>
      <c r="AD31" s="17"/>
      <c r="AE31" s="17"/>
      <c r="AF31" s="24"/>
      <c r="AG31" s="17"/>
      <c r="AH31" s="24"/>
      <c r="AI31" s="17"/>
      <c r="AJ31" s="24"/>
      <c r="AK31" s="17"/>
      <c r="AL31" s="24"/>
      <c r="AM31" s="26" t="s">
        <v>323</v>
      </c>
    </row>
    <row r="32" spans="1:39" ht="25.35" hidden="1" x14ac:dyDescent="0.5">
      <c r="A32" s="18" t="s">
        <v>43</v>
      </c>
      <c r="B32" s="19" t="s">
        <v>44</v>
      </c>
      <c r="C32" s="18" t="s">
        <v>506</v>
      </c>
      <c r="D32" s="25" t="s">
        <v>507</v>
      </c>
      <c r="E32" s="17" t="s">
        <v>232</v>
      </c>
      <c r="F32" s="17" t="s">
        <v>140</v>
      </c>
      <c r="G32" s="17" t="s">
        <v>482</v>
      </c>
      <c r="H32" s="24" t="s">
        <v>183</v>
      </c>
      <c r="I32" s="22">
        <v>44075</v>
      </c>
      <c r="J32" s="22">
        <v>44681</v>
      </c>
      <c r="K32" s="23">
        <f>MONTH(cv.table[[#This Row],[Start]])</f>
        <v>9</v>
      </c>
      <c r="L32" s="23">
        <f>YEAR(cv.table[[#This Row],[Start]])</f>
        <v>2020</v>
      </c>
      <c r="M32" s="23">
        <f>MONTH(cv.table[[#This Row],[End]])</f>
        <v>4</v>
      </c>
      <c r="N32" s="23">
        <f>YEAR(cv.table[[#This Row],[End]])</f>
        <v>2022</v>
      </c>
      <c r="O32" s="20">
        <f t="shared" si="0"/>
        <v>1.6602739726027398</v>
      </c>
      <c r="P32" s="17" t="s">
        <v>28</v>
      </c>
      <c r="Q32" s="17" t="s">
        <v>218</v>
      </c>
      <c r="R32" s="17" t="s">
        <v>219</v>
      </c>
      <c r="S32" s="17" t="s">
        <v>485</v>
      </c>
      <c r="T32" s="17"/>
      <c r="U32" s="17"/>
      <c r="V32" s="24"/>
      <c r="W32" s="24"/>
      <c r="X32" s="17"/>
      <c r="Y32" s="17"/>
      <c r="Z32" s="24"/>
      <c r="AA32" s="17"/>
      <c r="AB32" s="17"/>
      <c r="AC32" s="24"/>
      <c r="AD32" s="17"/>
      <c r="AE32" s="17"/>
      <c r="AF32" s="24"/>
      <c r="AG32" s="17"/>
      <c r="AH32" s="24"/>
      <c r="AI32" s="17"/>
      <c r="AJ32" s="24"/>
      <c r="AK32" s="17"/>
      <c r="AL32" s="24"/>
      <c r="AM32" s="26" t="s">
        <v>315</v>
      </c>
    </row>
    <row r="33" spans="1:39" ht="25.35" hidden="1" x14ac:dyDescent="0.5">
      <c r="A33" s="18" t="s">
        <v>289</v>
      </c>
      <c r="B33" s="19" t="s">
        <v>290</v>
      </c>
      <c r="C33" s="18" t="s">
        <v>288</v>
      </c>
      <c r="D33" s="25" t="s">
        <v>287</v>
      </c>
      <c r="E33" s="17" t="s">
        <v>232</v>
      </c>
      <c r="F33" s="17" t="s">
        <v>140</v>
      </c>
      <c r="G33" s="17" t="s">
        <v>482</v>
      </c>
      <c r="H33" s="24" t="s">
        <v>183</v>
      </c>
      <c r="I33" s="22">
        <v>42856</v>
      </c>
      <c r="J33" s="22">
        <v>42979</v>
      </c>
      <c r="K33" s="23">
        <f>MONTH(cv.table[[#This Row],[Start]])</f>
        <v>5</v>
      </c>
      <c r="L33" s="23">
        <f>YEAR(cv.table[[#This Row],[Start]])</f>
        <v>2017</v>
      </c>
      <c r="M33" s="23">
        <f>MONTH(cv.table[[#This Row],[End]])</f>
        <v>9</v>
      </c>
      <c r="N33" s="23">
        <f>YEAR(cv.table[[#This Row],[End]])</f>
        <v>2017</v>
      </c>
      <c r="O33" s="20">
        <f t="shared" si="0"/>
        <v>4.0999999999999996</v>
      </c>
      <c r="P33" s="17" t="s">
        <v>27</v>
      </c>
      <c r="Q33" s="17" t="s">
        <v>145</v>
      </c>
      <c r="R33" s="17" t="s">
        <v>51</v>
      </c>
      <c r="S33" s="17" t="s">
        <v>292</v>
      </c>
      <c r="T33" s="17"/>
      <c r="U33" s="17"/>
      <c r="V33" s="24"/>
      <c r="W33" s="24"/>
      <c r="X33" s="17"/>
      <c r="Y33" s="17"/>
      <c r="Z33" s="24"/>
      <c r="AA33" s="17"/>
      <c r="AB33" s="17"/>
      <c r="AC33" s="24"/>
      <c r="AD33" s="17"/>
      <c r="AE33" s="17"/>
      <c r="AF33" s="24"/>
      <c r="AG33" s="17"/>
      <c r="AH33" s="24"/>
      <c r="AI33" s="17"/>
      <c r="AJ33" s="24"/>
      <c r="AK33" s="17"/>
      <c r="AL33" s="24"/>
      <c r="AM33" s="26" t="s">
        <v>326</v>
      </c>
    </row>
    <row r="34" spans="1:39" ht="25.35" hidden="1" x14ac:dyDescent="0.5">
      <c r="A34" s="18" t="s">
        <v>291</v>
      </c>
      <c r="B34" s="19" t="s">
        <v>286</v>
      </c>
      <c r="C34" s="18" t="s">
        <v>288</v>
      </c>
      <c r="D34" s="25" t="s">
        <v>287</v>
      </c>
      <c r="E34" s="17" t="s">
        <v>232</v>
      </c>
      <c r="F34" s="17" t="s">
        <v>140</v>
      </c>
      <c r="G34" s="17" t="s">
        <v>482</v>
      </c>
      <c r="H34" s="24" t="s">
        <v>183</v>
      </c>
      <c r="I34" s="22">
        <v>42491</v>
      </c>
      <c r="J34" s="22">
        <v>42614</v>
      </c>
      <c r="K34" s="23">
        <f>MONTH(cv.table[[#This Row],[Start]])</f>
        <v>5</v>
      </c>
      <c r="L34" s="23">
        <f>YEAR(cv.table[[#This Row],[Start]])</f>
        <v>2016</v>
      </c>
      <c r="M34" s="23">
        <f>MONTH(cv.table[[#This Row],[End]])</f>
        <v>9</v>
      </c>
      <c r="N34" s="23">
        <f>YEAR(cv.table[[#This Row],[End]])</f>
        <v>2016</v>
      </c>
      <c r="O34" s="20">
        <f t="shared" ref="O34:O65" si="1">IF((P34="Days"),((J34-I34+1)),IF(P34="Months",((J34-I34)/30),((J34-I34)/365)))</f>
        <v>4.0999999999999996</v>
      </c>
      <c r="P34" s="17" t="s">
        <v>27</v>
      </c>
      <c r="Q34" s="17" t="s">
        <v>52</v>
      </c>
      <c r="R34" s="17" t="s">
        <v>51</v>
      </c>
      <c r="S34" s="17" t="s">
        <v>293</v>
      </c>
      <c r="T34" s="17"/>
      <c r="U34" s="17"/>
      <c r="V34" s="24"/>
      <c r="W34" s="24"/>
      <c r="X34" s="17"/>
      <c r="Y34" s="17"/>
      <c r="Z34" s="24"/>
      <c r="AA34" s="17"/>
      <c r="AB34" s="17"/>
      <c r="AC34" s="24"/>
      <c r="AD34" s="17"/>
      <c r="AE34" s="17"/>
      <c r="AF34" s="24"/>
      <c r="AG34" s="17"/>
      <c r="AH34" s="24"/>
      <c r="AI34" s="17"/>
      <c r="AJ34" s="24"/>
      <c r="AK34" s="17"/>
      <c r="AL34" s="24"/>
      <c r="AM34" s="26" t="s">
        <v>327</v>
      </c>
    </row>
    <row r="35" spans="1:39" ht="25.35" hidden="1" x14ac:dyDescent="0.5">
      <c r="A35" s="18" t="s">
        <v>111</v>
      </c>
      <c r="B35" s="19"/>
      <c r="C35" s="18" t="s">
        <v>237</v>
      </c>
      <c r="D35" s="25" t="s">
        <v>115</v>
      </c>
      <c r="E35" s="17" t="s">
        <v>232</v>
      </c>
      <c r="F35" s="17" t="s">
        <v>77</v>
      </c>
      <c r="G35" s="17" t="s">
        <v>499</v>
      </c>
      <c r="H35" s="24" t="s">
        <v>106</v>
      </c>
      <c r="I35" s="22">
        <v>43466</v>
      </c>
      <c r="J35" s="22">
        <f ca="1">NOW()</f>
        <v>45243.545943518518</v>
      </c>
      <c r="K35" s="23">
        <f>MONTH(cv.table[[#This Row],[Start]])</f>
        <v>1</v>
      </c>
      <c r="L35" s="23">
        <f>YEAR(cv.table[[#This Row],[Start]])</f>
        <v>2019</v>
      </c>
      <c r="M35" s="23">
        <f ca="1">MONTH(cv.table[[#This Row],[End]])</f>
        <v>11</v>
      </c>
      <c r="N35" s="23">
        <f ca="1">YEAR(cv.table[[#This Row],[End]])</f>
        <v>2023</v>
      </c>
      <c r="O35" s="20">
        <f t="shared" ca="1" si="1"/>
        <v>4.8699888863521057</v>
      </c>
      <c r="P35" s="17" t="s">
        <v>28</v>
      </c>
      <c r="Q35" s="17"/>
      <c r="R35" s="17" t="s">
        <v>129</v>
      </c>
      <c r="S35" s="17" t="s">
        <v>275</v>
      </c>
      <c r="T35" s="17"/>
      <c r="U35" s="17"/>
      <c r="V35" s="24"/>
      <c r="W35" s="24"/>
      <c r="X35" s="17"/>
      <c r="Y35" s="17"/>
      <c r="Z35" s="24"/>
      <c r="AA35" s="17"/>
      <c r="AB35" s="17"/>
      <c r="AC35" s="24"/>
      <c r="AD35" s="17"/>
      <c r="AE35" s="17"/>
      <c r="AF35" s="24"/>
      <c r="AG35" s="17"/>
      <c r="AH35" s="24"/>
      <c r="AI35" s="17"/>
      <c r="AJ35" s="24"/>
      <c r="AK35" s="17"/>
      <c r="AL35" s="24"/>
      <c r="AM35" s="26" t="s">
        <v>324</v>
      </c>
    </row>
    <row r="36" spans="1:39" ht="38" hidden="1" x14ac:dyDescent="0.5">
      <c r="A36" s="18" t="s">
        <v>121</v>
      </c>
      <c r="B36" s="19"/>
      <c r="C36" s="18" t="s">
        <v>122</v>
      </c>
      <c r="D36" s="25" t="s">
        <v>123</v>
      </c>
      <c r="E36" s="17" t="s">
        <v>232</v>
      </c>
      <c r="F36" s="17" t="s">
        <v>77</v>
      </c>
      <c r="G36" s="17" t="s">
        <v>499</v>
      </c>
      <c r="H36" s="24" t="s">
        <v>134</v>
      </c>
      <c r="I36" s="22">
        <v>43374</v>
      </c>
      <c r="J36" s="22">
        <f ca="1">NOW()</f>
        <v>45243.545943518518</v>
      </c>
      <c r="K36" s="23">
        <f>MONTH(cv.table[[#This Row],[Start]])</f>
        <v>10</v>
      </c>
      <c r="L36" s="23">
        <f>YEAR(cv.table[[#This Row],[Start]])</f>
        <v>2018</v>
      </c>
      <c r="M36" s="23">
        <f ca="1">MONTH(cv.table[[#This Row],[End]])</f>
        <v>11</v>
      </c>
      <c r="N36" s="23">
        <f ca="1">YEAR(cv.table[[#This Row],[End]])</f>
        <v>2023</v>
      </c>
      <c r="O36" s="20">
        <f t="shared" ca="1" si="1"/>
        <v>5.122043680872653</v>
      </c>
      <c r="P36" s="17" t="s">
        <v>28</v>
      </c>
      <c r="Q36" s="17"/>
      <c r="R36" s="17" t="s">
        <v>129</v>
      </c>
      <c r="S36" s="17" t="s">
        <v>274</v>
      </c>
      <c r="T36" s="17"/>
      <c r="U36" s="17"/>
      <c r="V36" s="24"/>
      <c r="W36" s="24"/>
      <c r="X36" s="17"/>
      <c r="Y36" s="17"/>
      <c r="Z36" s="24"/>
      <c r="AA36" s="17"/>
      <c r="AB36" s="17"/>
      <c r="AC36" s="24"/>
      <c r="AD36" s="17"/>
      <c r="AE36" s="17"/>
      <c r="AF36" s="24"/>
      <c r="AG36" s="17"/>
      <c r="AH36" s="24"/>
      <c r="AI36" s="17"/>
      <c r="AJ36" s="24"/>
      <c r="AK36" s="17"/>
      <c r="AL36" s="24"/>
      <c r="AM36" s="26" t="s">
        <v>325</v>
      </c>
    </row>
    <row r="37" spans="1:39" ht="25.35" hidden="1" x14ac:dyDescent="0.5">
      <c r="A37" s="18" t="s">
        <v>474</v>
      </c>
      <c r="B37" s="19"/>
      <c r="C37" s="18" t="s">
        <v>135</v>
      </c>
      <c r="D37" s="25"/>
      <c r="E37" s="17" t="s">
        <v>232</v>
      </c>
      <c r="F37" s="17" t="s">
        <v>77</v>
      </c>
      <c r="G37" s="17" t="s">
        <v>499</v>
      </c>
      <c r="H37" s="24" t="s">
        <v>134</v>
      </c>
      <c r="I37" s="22">
        <v>41091</v>
      </c>
      <c r="J37" s="22">
        <f ca="1">NOW()</f>
        <v>45243.545943518518</v>
      </c>
      <c r="K37" s="23">
        <f>MONTH(cv.table[[#This Row],[Start]])</f>
        <v>7</v>
      </c>
      <c r="L37" s="23">
        <f>YEAR(cv.table[[#This Row],[Start]])</f>
        <v>2012</v>
      </c>
      <c r="M37" s="23">
        <f ca="1">MONTH(cv.table[[#This Row],[End]])</f>
        <v>11</v>
      </c>
      <c r="N37" s="23">
        <f ca="1">YEAR(cv.table[[#This Row],[End]])</f>
        <v>2023</v>
      </c>
      <c r="O37" s="20">
        <f t="shared" ca="1" si="1"/>
        <v>11.376838201420599</v>
      </c>
      <c r="P37" s="17" t="s">
        <v>28</v>
      </c>
      <c r="Q37" s="17"/>
      <c r="R37" s="17" t="s">
        <v>51</v>
      </c>
      <c r="S37" s="17" t="s">
        <v>239</v>
      </c>
      <c r="T37" s="17"/>
      <c r="U37" s="17"/>
      <c r="V37" s="24"/>
      <c r="W37" s="24"/>
      <c r="X37" s="17"/>
      <c r="Y37" s="17"/>
      <c r="Z37" s="24"/>
      <c r="AA37" s="17"/>
      <c r="AB37" s="17"/>
      <c r="AC37" s="24"/>
      <c r="AD37" s="17"/>
      <c r="AE37" s="17"/>
      <c r="AF37" s="24"/>
      <c r="AG37" s="17"/>
      <c r="AH37" s="24"/>
      <c r="AI37" s="17"/>
      <c r="AJ37" s="24"/>
      <c r="AK37" s="17"/>
      <c r="AL37" s="24"/>
      <c r="AM37" s="26" t="s">
        <v>346</v>
      </c>
    </row>
    <row r="38" spans="1:39" ht="38" hidden="1" x14ac:dyDescent="0.5">
      <c r="A38" s="18" t="s">
        <v>119</v>
      </c>
      <c r="B38" s="19"/>
      <c r="C38" s="18" t="s">
        <v>120</v>
      </c>
      <c r="D38" s="25"/>
      <c r="E38" s="17" t="s">
        <v>232</v>
      </c>
      <c r="F38" s="17" t="s">
        <v>42</v>
      </c>
      <c r="G38" s="17" t="s">
        <v>499</v>
      </c>
      <c r="H38" s="24" t="s">
        <v>106</v>
      </c>
      <c r="I38" s="22">
        <v>43374</v>
      </c>
      <c r="J38" s="22">
        <v>44470</v>
      </c>
      <c r="K38" s="23">
        <f>MONTH(cv.table[[#This Row],[Start]])</f>
        <v>10</v>
      </c>
      <c r="L38" s="23">
        <f>YEAR(cv.table[[#This Row],[Start]])</f>
        <v>2018</v>
      </c>
      <c r="M38" s="23">
        <f>MONTH(cv.table[[#This Row],[End]])</f>
        <v>10</v>
      </c>
      <c r="N38" s="23">
        <f>YEAR(cv.table[[#This Row],[End]])</f>
        <v>2021</v>
      </c>
      <c r="O38" s="20">
        <f t="shared" si="1"/>
        <v>3.0027397260273974</v>
      </c>
      <c r="P38" s="17" t="s">
        <v>28</v>
      </c>
      <c r="Q38" s="17"/>
      <c r="R38" s="17" t="s">
        <v>129</v>
      </c>
      <c r="S38" s="17" t="s">
        <v>273</v>
      </c>
      <c r="T38" s="17"/>
      <c r="U38" s="17"/>
      <c r="V38" s="24"/>
      <c r="W38" s="24"/>
      <c r="X38" s="17"/>
      <c r="Y38" s="17"/>
      <c r="Z38" s="24"/>
      <c r="AA38" s="17"/>
      <c r="AB38" s="17"/>
      <c r="AC38" s="24"/>
      <c r="AD38" s="17"/>
      <c r="AE38" s="17"/>
      <c r="AF38" s="24"/>
      <c r="AG38" s="17"/>
      <c r="AH38" s="24"/>
      <c r="AI38" s="17"/>
      <c r="AJ38" s="24"/>
      <c r="AK38" s="17"/>
      <c r="AL38" s="24"/>
      <c r="AM38" s="26" t="s">
        <v>309</v>
      </c>
    </row>
    <row r="39" spans="1:39" ht="38" hidden="1" x14ac:dyDescent="0.5">
      <c r="A39" s="18" t="s">
        <v>310</v>
      </c>
      <c r="B39" s="19"/>
      <c r="C39" s="18" t="s">
        <v>107</v>
      </c>
      <c r="D39" s="25" t="s">
        <v>108</v>
      </c>
      <c r="E39" s="17" t="s">
        <v>232</v>
      </c>
      <c r="F39" s="17" t="s">
        <v>42</v>
      </c>
      <c r="G39" s="17" t="s">
        <v>499</v>
      </c>
      <c r="H39" s="24" t="s">
        <v>106</v>
      </c>
      <c r="I39" s="22">
        <v>43734</v>
      </c>
      <c r="J39" s="22">
        <v>44440</v>
      </c>
      <c r="K39" s="23">
        <f>MONTH(cv.table[[#This Row],[Start]])</f>
        <v>9</v>
      </c>
      <c r="L39" s="23">
        <f>YEAR(cv.table[[#This Row],[Start]])</f>
        <v>2019</v>
      </c>
      <c r="M39" s="23">
        <f>MONTH(cv.table[[#This Row],[End]])</f>
        <v>9</v>
      </c>
      <c r="N39" s="23">
        <f>YEAR(cv.table[[#This Row],[End]])</f>
        <v>2021</v>
      </c>
      <c r="O39" s="20">
        <f t="shared" si="1"/>
        <v>1.9342465753424658</v>
      </c>
      <c r="P39" s="17" t="s">
        <v>28</v>
      </c>
      <c r="Q39" s="17"/>
      <c r="R39" s="17" t="s">
        <v>129</v>
      </c>
      <c r="S39" s="17" t="s">
        <v>276</v>
      </c>
      <c r="T39" s="17"/>
      <c r="U39" s="17"/>
      <c r="V39" s="24"/>
      <c r="W39" s="24"/>
      <c r="X39" s="17"/>
      <c r="Y39" s="17"/>
      <c r="Z39" s="24"/>
      <c r="AA39" s="17"/>
      <c r="AB39" s="17"/>
      <c r="AC39" s="24"/>
      <c r="AD39" s="17"/>
      <c r="AE39" s="17"/>
      <c r="AF39" s="24"/>
      <c r="AG39" s="17"/>
      <c r="AH39" s="24"/>
      <c r="AI39" s="17"/>
      <c r="AJ39" s="24"/>
      <c r="AK39" s="17"/>
      <c r="AL39" s="24"/>
      <c r="AM39" s="26" t="s">
        <v>311</v>
      </c>
    </row>
    <row r="40" spans="1:39" ht="50.7" hidden="1" x14ac:dyDescent="0.5">
      <c r="A40" s="18" t="s">
        <v>112</v>
      </c>
      <c r="B40" s="19"/>
      <c r="C40" s="18" t="s">
        <v>113</v>
      </c>
      <c r="D40" s="25" t="s">
        <v>114</v>
      </c>
      <c r="E40" s="17" t="s">
        <v>232</v>
      </c>
      <c r="F40" s="17" t="s">
        <v>42</v>
      </c>
      <c r="G40" s="17" t="s">
        <v>499</v>
      </c>
      <c r="H40" s="24" t="s">
        <v>106</v>
      </c>
      <c r="I40" s="22">
        <v>43435</v>
      </c>
      <c r="J40" s="22">
        <v>44166</v>
      </c>
      <c r="K40" s="23">
        <f>MONTH(cv.table[[#This Row],[Start]])</f>
        <v>12</v>
      </c>
      <c r="L40" s="23">
        <f>YEAR(cv.table[[#This Row],[Start]])</f>
        <v>2018</v>
      </c>
      <c r="M40" s="23">
        <f>MONTH(cv.table[[#This Row],[End]])</f>
        <v>12</v>
      </c>
      <c r="N40" s="23">
        <f>YEAR(cv.table[[#This Row],[End]])</f>
        <v>2020</v>
      </c>
      <c r="O40" s="20">
        <f t="shared" si="1"/>
        <v>2.0027397260273974</v>
      </c>
      <c r="P40" s="17" t="s">
        <v>28</v>
      </c>
      <c r="Q40" s="17"/>
      <c r="R40" s="17" t="s">
        <v>51</v>
      </c>
      <c r="S40" s="17" t="s">
        <v>272</v>
      </c>
      <c r="T40" s="17"/>
      <c r="U40" s="17"/>
      <c r="V40" s="24"/>
      <c r="W40" s="24"/>
      <c r="X40" s="17"/>
      <c r="Y40" s="17"/>
      <c r="Z40" s="24"/>
      <c r="AA40" s="17"/>
      <c r="AB40" s="17"/>
      <c r="AC40" s="24"/>
      <c r="AD40" s="17"/>
      <c r="AE40" s="17"/>
      <c r="AF40" s="24"/>
      <c r="AG40" s="17"/>
      <c r="AH40" s="24"/>
      <c r="AI40" s="17"/>
      <c r="AJ40" s="24"/>
      <c r="AK40" s="17"/>
      <c r="AL40" s="24"/>
      <c r="AM40" s="26" t="s">
        <v>321</v>
      </c>
    </row>
    <row r="41" spans="1:39" ht="38" hidden="1" x14ac:dyDescent="0.5">
      <c r="A41" s="18" t="s">
        <v>117</v>
      </c>
      <c r="B41" s="19" t="s">
        <v>116</v>
      </c>
      <c r="C41" s="18" t="s">
        <v>118</v>
      </c>
      <c r="D41" s="25"/>
      <c r="E41" s="17" t="s">
        <v>232</v>
      </c>
      <c r="F41" s="17" t="s">
        <v>42</v>
      </c>
      <c r="G41" s="17" t="s">
        <v>499</v>
      </c>
      <c r="H41" s="24" t="s">
        <v>106</v>
      </c>
      <c r="I41" s="22">
        <v>43374</v>
      </c>
      <c r="J41" s="22">
        <v>44105</v>
      </c>
      <c r="K41" s="23">
        <f>MONTH(cv.table[[#This Row],[Start]])</f>
        <v>10</v>
      </c>
      <c r="L41" s="23">
        <f>YEAR(cv.table[[#This Row],[Start]])</f>
        <v>2018</v>
      </c>
      <c r="M41" s="23">
        <f>MONTH(cv.table[[#This Row],[End]])</f>
        <v>10</v>
      </c>
      <c r="N41" s="23">
        <f>YEAR(cv.table[[#This Row],[End]])</f>
        <v>2020</v>
      </c>
      <c r="O41" s="20">
        <f t="shared" si="1"/>
        <v>2.0027397260273974</v>
      </c>
      <c r="P41" s="17" t="s">
        <v>28</v>
      </c>
      <c r="Q41" s="17"/>
      <c r="R41" s="17" t="s">
        <v>129</v>
      </c>
      <c r="S41" s="17" t="s">
        <v>503</v>
      </c>
      <c r="T41" s="17"/>
      <c r="U41" s="17"/>
      <c r="V41" s="24"/>
      <c r="W41" s="24"/>
      <c r="X41" s="17"/>
      <c r="Y41" s="17"/>
      <c r="Z41" s="24"/>
      <c r="AA41" s="17"/>
      <c r="AB41" s="17"/>
      <c r="AC41" s="24"/>
      <c r="AD41" s="17"/>
      <c r="AE41" s="17"/>
      <c r="AF41" s="24"/>
      <c r="AG41" s="17"/>
      <c r="AH41" s="24"/>
      <c r="AI41" s="17"/>
      <c r="AJ41" s="24"/>
      <c r="AK41" s="17"/>
      <c r="AL41" s="24"/>
      <c r="AM41" s="26" t="s">
        <v>347</v>
      </c>
    </row>
    <row r="42" spans="1:39" ht="38" hidden="1" x14ac:dyDescent="0.5">
      <c r="A42" s="18" t="s">
        <v>168</v>
      </c>
      <c r="B42" s="19"/>
      <c r="C42" s="18" t="s">
        <v>498</v>
      </c>
      <c r="D42" s="25"/>
      <c r="E42" s="17" t="s">
        <v>232</v>
      </c>
      <c r="F42" s="17" t="s">
        <v>77</v>
      </c>
      <c r="G42" s="17" t="s">
        <v>499</v>
      </c>
      <c r="H42" s="24" t="s">
        <v>134</v>
      </c>
      <c r="I42" s="22">
        <v>43764</v>
      </c>
      <c r="J42" s="22">
        <v>43764</v>
      </c>
      <c r="K42" s="23">
        <f>MONTH(cv.table[[#This Row],[Start]])</f>
        <v>10</v>
      </c>
      <c r="L42" s="23">
        <f>YEAR(cv.table[[#This Row],[Start]])</f>
        <v>2019</v>
      </c>
      <c r="M42" s="23">
        <f>MONTH(cv.table[[#This Row],[End]])</f>
        <v>10</v>
      </c>
      <c r="N42" s="23">
        <f>YEAR(cv.table[[#This Row],[End]])</f>
        <v>2019</v>
      </c>
      <c r="O42" s="20">
        <f t="shared" si="1"/>
        <v>1</v>
      </c>
      <c r="P42" s="17" t="s">
        <v>29</v>
      </c>
      <c r="Q42" s="17" t="s">
        <v>53</v>
      </c>
      <c r="R42" s="17" t="s">
        <v>47</v>
      </c>
      <c r="S42" s="17" t="s">
        <v>271</v>
      </c>
      <c r="T42" s="17"/>
      <c r="U42" s="17"/>
      <c r="V42" s="24"/>
      <c r="W42" s="24"/>
      <c r="X42" s="17"/>
      <c r="Y42" s="17"/>
      <c r="Z42" s="24"/>
      <c r="AA42" s="17"/>
      <c r="AB42" s="17"/>
      <c r="AC42" s="24"/>
      <c r="AD42" s="17"/>
      <c r="AE42" s="17"/>
      <c r="AF42" s="24"/>
      <c r="AG42" s="17"/>
      <c r="AH42" s="24"/>
      <c r="AI42" s="17"/>
      <c r="AJ42" s="24"/>
      <c r="AK42" s="17"/>
      <c r="AL42" s="24"/>
      <c r="AM42" s="26" t="s">
        <v>307</v>
      </c>
    </row>
    <row r="43" spans="1:39" ht="50.7" hidden="1" x14ac:dyDescent="0.5">
      <c r="A43" s="18" t="s">
        <v>473</v>
      </c>
      <c r="B43" s="19"/>
      <c r="C43" s="18" t="s">
        <v>125</v>
      </c>
      <c r="D43" s="25" t="s">
        <v>126</v>
      </c>
      <c r="E43" s="17" t="s">
        <v>232</v>
      </c>
      <c r="F43" s="17" t="s">
        <v>77</v>
      </c>
      <c r="G43" s="17" t="s">
        <v>499</v>
      </c>
      <c r="H43" s="24" t="s">
        <v>134</v>
      </c>
      <c r="I43" s="22">
        <v>43374</v>
      </c>
      <c r="J43" s="22">
        <v>43377</v>
      </c>
      <c r="K43" s="23">
        <f>MONTH(cv.table[[#This Row],[Start]])</f>
        <v>10</v>
      </c>
      <c r="L43" s="23">
        <f>YEAR(cv.table[[#This Row],[Start]])</f>
        <v>2018</v>
      </c>
      <c r="M43" s="23">
        <f>MONTH(cv.table[[#This Row],[End]])</f>
        <v>10</v>
      </c>
      <c r="N43" s="23">
        <f>YEAR(cv.table[[#This Row],[End]])</f>
        <v>2018</v>
      </c>
      <c r="O43" s="20">
        <f t="shared" si="1"/>
        <v>4</v>
      </c>
      <c r="P43" s="17" t="s">
        <v>29</v>
      </c>
      <c r="Q43" s="17" t="s">
        <v>50</v>
      </c>
      <c r="R43" s="17" t="s">
        <v>51</v>
      </c>
      <c r="S43" s="17" t="s">
        <v>270</v>
      </c>
      <c r="T43" s="17"/>
      <c r="U43" s="17"/>
      <c r="V43" s="24"/>
      <c r="W43" s="24"/>
      <c r="X43" s="17"/>
      <c r="Y43" s="17"/>
      <c r="Z43" s="24"/>
      <c r="AA43" s="17"/>
      <c r="AB43" s="17"/>
      <c r="AC43" s="24"/>
      <c r="AD43" s="17"/>
      <c r="AE43" s="17"/>
      <c r="AF43" s="24"/>
      <c r="AG43" s="17"/>
      <c r="AH43" s="24"/>
      <c r="AI43" s="17"/>
      <c r="AJ43" s="24"/>
      <c r="AK43" s="17"/>
      <c r="AL43" s="24"/>
      <c r="AM43" s="26" t="s">
        <v>351</v>
      </c>
    </row>
    <row r="44" spans="1:39" ht="38" hidden="1" x14ac:dyDescent="0.5">
      <c r="A44" s="18" t="s">
        <v>10</v>
      </c>
      <c r="B44" s="19" t="s">
        <v>15</v>
      </c>
      <c r="C44" s="18" t="s">
        <v>606</v>
      </c>
      <c r="D44" s="29"/>
      <c r="E44" s="17" t="s">
        <v>232</v>
      </c>
      <c r="F44" s="17" t="s">
        <v>42</v>
      </c>
      <c r="G44" s="17" t="s">
        <v>481</v>
      </c>
      <c r="H44" s="24" t="s">
        <v>557</v>
      </c>
      <c r="I44" s="22">
        <v>45593</v>
      </c>
      <c r="J44" s="22">
        <v>45597</v>
      </c>
      <c r="K44" s="23">
        <f>MONTH(cv.table[[#This Row],[Start]])</f>
        <v>10</v>
      </c>
      <c r="L44" s="23">
        <f>YEAR(cv.table[[#This Row],[Start]])</f>
        <v>2024</v>
      </c>
      <c r="M44" s="23">
        <f>MONTH(cv.table[[#This Row],[End]])</f>
        <v>11</v>
      </c>
      <c r="N44" s="23">
        <f>YEAR(cv.table[[#This Row],[End]])</f>
        <v>2024</v>
      </c>
      <c r="O44" s="20">
        <f t="shared" si="1"/>
        <v>5</v>
      </c>
      <c r="P44" s="17" t="s">
        <v>29</v>
      </c>
      <c r="Q44" s="17" t="s">
        <v>558</v>
      </c>
      <c r="R44" s="17" t="s">
        <v>56</v>
      </c>
      <c r="S44" s="17" t="s">
        <v>560</v>
      </c>
      <c r="T44" s="17"/>
      <c r="U44" s="17"/>
      <c r="V44" s="24"/>
      <c r="W44" s="24"/>
      <c r="X44" s="17"/>
      <c r="Y44" s="17"/>
      <c r="Z44" s="24"/>
      <c r="AA44" s="17"/>
      <c r="AB44" s="17"/>
      <c r="AC44" s="24"/>
      <c r="AD44" s="17"/>
      <c r="AE44" s="17"/>
      <c r="AF44" s="24"/>
      <c r="AG44" s="27"/>
      <c r="AH44" s="24"/>
      <c r="AI44" s="17"/>
      <c r="AJ44" s="24"/>
      <c r="AK44" s="17"/>
      <c r="AL44" s="24"/>
      <c r="AM44" s="27" t="s">
        <v>559</v>
      </c>
    </row>
    <row r="45" spans="1:39" ht="38" hidden="1" x14ac:dyDescent="0.5">
      <c r="A45" s="18" t="s">
        <v>571</v>
      </c>
      <c r="B45" s="19" t="s">
        <v>572</v>
      </c>
      <c r="C45" s="18" t="s">
        <v>607</v>
      </c>
      <c r="D45" s="29"/>
      <c r="E45" s="17" t="s">
        <v>232</v>
      </c>
      <c r="F45" s="17" t="s">
        <v>42</v>
      </c>
      <c r="G45" s="17" t="s">
        <v>481</v>
      </c>
      <c r="H45" s="24" t="s">
        <v>557</v>
      </c>
      <c r="I45" s="22">
        <v>45466</v>
      </c>
      <c r="J45" s="22">
        <v>45471</v>
      </c>
      <c r="K45" s="23">
        <f>MONTH(cv.table[[#This Row],[Start]])</f>
        <v>6</v>
      </c>
      <c r="L45" s="23">
        <f>YEAR(cv.table[[#This Row],[Start]])</f>
        <v>2024</v>
      </c>
      <c r="M45" s="23">
        <f>MONTH(cv.table[[#This Row],[End]])</f>
        <v>6</v>
      </c>
      <c r="N45" s="23">
        <f>YEAR(cv.table[[#This Row],[End]])</f>
        <v>2024</v>
      </c>
      <c r="O45" s="20">
        <f t="shared" si="1"/>
        <v>6</v>
      </c>
      <c r="P45" s="17" t="s">
        <v>29</v>
      </c>
      <c r="Q45" s="17" t="s">
        <v>558</v>
      </c>
      <c r="R45" s="17" t="s">
        <v>56</v>
      </c>
      <c r="S45" s="17" t="s">
        <v>573</v>
      </c>
      <c r="T45" s="17"/>
      <c r="U45" s="17"/>
      <c r="V45" s="24"/>
      <c r="W45" s="24"/>
      <c r="X45" s="17"/>
      <c r="Y45" s="17"/>
      <c r="Z45" s="24"/>
      <c r="AA45" s="17"/>
      <c r="AB45" s="17"/>
      <c r="AC45" s="24"/>
      <c r="AD45" s="17"/>
      <c r="AE45" s="17"/>
      <c r="AF45" s="24"/>
      <c r="AG45" s="27"/>
      <c r="AH45" s="24"/>
      <c r="AI45" s="17"/>
      <c r="AJ45" s="24"/>
      <c r="AK45" s="17"/>
      <c r="AL45" s="24"/>
      <c r="AM45" s="27" t="s">
        <v>574</v>
      </c>
    </row>
    <row r="46" spans="1:39" ht="38" hidden="1" x14ac:dyDescent="0.5">
      <c r="A46" s="18" t="s">
        <v>549</v>
      </c>
      <c r="B46" s="19" t="s">
        <v>550</v>
      </c>
      <c r="C46" s="18" t="s">
        <v>605</v>
      </c>
      <c r="D46" s="29"/>
      <c r="E46" s="17" t="s">
        <v>232</v>
      </c>
      <c r="F46" s="17" t="s">
        <v>42</v>
      </c>
      <c r="G46" s="17" t="s">
        <v>481</v>
      </c>
      <c r="H46" s="24" t="s">
        <v>100</v>
      </c>
      <c r="I46" s="22">
        <v>45088</v>
      </c>
      <c r="J46" s="22">
        <v>45091</v>
      </c>
      <c r="K46" s="23">
        <f>MONTH(cv.table[[#This Row],[Start]])</f>
        <v>6</v>
      </c>
      <c r="L46" s="23">
        <f>YEAR(cv.table[[#This Row],[Start]])</f>
        <v>2023</v>
      </c>
      <c r="M46" s="23">
        <f>MONTH(cv.table[[#This Row],[End]])</f>
        <v>6</v>
      </c>
      <c r="N46" s="23">
        <f>YEAR(cv.table[[#This Row],[End]])</f>
        <v>2023</v>
      </c>
      <c r="O46" s="20">
        <f t="shared" si="1"/>
        <v>4</v>
      </c>
      <c r="P46" s="17" t="s">
        <v>29</v>
      </c>
      <c r="Q46" s="17" t="s">
        <v>218</v>
      </c>
      <c r="R46" s="17" t="s">
        <v>219</v>
      </c>
      <c r="S46" s="17" t="s">
        <v>570</v>
      </c>
      <c r="T46" s="17" t="s">
        <v>596</v>
      </c>
      <c r="U46" s="17"/>
      <c r="V46" s="24" t="s">
        <v>614</v>
      </c>
      <c r="W46" s="24"/>
      <c r="X46" s="17" t="s">
        <v>612</v>
      </c>
      <c r="Y46" s="17" t="s">
        <v>299</v>
      </c>
      <c r="Z46" s="24" t="s">
        <v>613</v>
      </c>
      <c r="AA46" s="17"/>
      <c r="AB46" s="17"/>
      <c r="AC46" s="24"/>
      <c r="AD46" s="17"/>
      <c r="AE46" s="17"/>
      <c r="AF46" s="24"/>
      <c r="AG46" s="17"/>
      <c r="AH46" s="24"/>
      <c r="AI46" s="17"/>
      <c r="AJ46" s="24"/>
      <c r="AK46" s="17"/>
      <c r="AL46" s="24"/>
      <c r="AM46" s="27" t="s">
        <v>598</v>
      </c>
    </row>
    <row r="47" spans="1:39" ht="38" hidden="1" x14ac:dyDescent="0.5">
      <c r="A47" s="18" t="s">
        <v>547</v>
      </c>
      <c r="B47" s="19" t="s">
        <v>546</v>
      </c>
      <c r="C47" s="18" t="s">
        <v>603</v>
      </c>
      <c r="D47" s="29"/>
      <c r="E47" s="17" t="s">
        <v>232</v>
      </c>
      <c r="F47" s="17" t="s">
        <v>42</v>
      </c>
      <c r="G47" s="17" t="s">
        <v>481</v>
      </c>
      <c r="H47" s="24" t="s">
        <v>100</v>
      </c>
      <c r="I47" s="22">
        <v>45009</v>
      </c>
      <c r="J47" s="22">
        <v>45011</v>
      </c>
      <c r="K47" s="23">
        <f>MONTH(cv.table[[#This Row],[Start]])</f>
        <v>3</v>
      </c>
      <c r="L47" s="23">
        <f>YEAR(cv.table[[#This Row],[Start]])</f>
        <v>2023</v>
      </c>
      <c r="M47" s="23">
        <f>MONTH(cv.table[[#This Row],[End]])</f>
        <v>3</v>
      </c>
      <c r="N47" s="23">
        <f>YEAR(cv.table[[#This Row],[End]])</f>
        <v>2023</v>
      </c>
      <c r="O47" s="20">
        <f t="shared" si="1"/>
        <v>3</v>
      </c>
      <c r="P47" s="17" t="s">
        <v>29</v>
      </c>
      <c r="Q47" s="17" t="s">
        <v>548</v>
      </c>
      <c r="R47" s="17" t="s">
        <v>51</v>
      </c>
      <c r="S47" s="17" t="s">
        <v>492</v>
      </c>
      <c r="T47" s="17" t="s">
        <v>596</v>
      </c>
      <c r="U47" s="17"/>
      <c r="V47" s="24"/>
      <c r="W47" s="24"/>
      <c r="X47" s="17" t="s">
        <v>615</v>
      </c>
      <c r="Y47" s="17" t="s">
        <v>299</v>
      </c>
      <c r="Z47" s="24" t="s">
        <v>625</v>
      </c>
      <c r="AA47" s="17"/>
      <c r="AB47" s="17"/>
      <c r="AC47" s="24"/>
      <c r="AD47" s="17"/>
      <c r="AE47" s="17"/>
      <c r="AF47" s="24"/>
      <c r="AG47" s="17"/>
      <c r="AH47" s="24"/>
      <c r="AI47" s="17"/>
      <c r="AJ47" s="24"/>
      <c r="AK47" s="17"/>
      <c r="AL47" s="24"/>
      <c r="AM47" s="27" t="s">
        <v>595</v>
      </c>
    </row>
    <row r="48" spans="1:39" ht="38" hidden="1" x14ac:dyDescent="0.5">
      <c r="A48" s="18" t="s">
        <v>513</v>
      </c>
      <c r="B48" s="19" t="s">
        <v>514</v>
      </c>
      <c r="C48" s="18" t="s">
        <v>602</v>
      </c>
      <c r="D48" s="29"/>
      <c r="E48" s="17" t="s">
        <v>232</v>
      </c>
      <c r="F48" s="17" t="s">
        <v>140</v>
      </c>
      <c r="G48" s="17" t="s">
        <v>481</v>
      </c>
      <c r="H48" s="24" t="s">
        <v>100</v>
      </c>
      <c r="I48" s="22">
        <v>44821</v>
      </c>
      <c r="J48" s="22">
        <v>44822</v>
      </c>
      <c r="K48" s="23">
        <f>MONTH(cv.table[[#This Row],[Start]])</f>
        <v>9</v>
      </c>
      <c r="L48" s="23">
        <f>YEAR(cv.table[[#This Row],[Start]])</f>
        <v>2022</v>
      </c>
      <c r="M48" s="23">
        <f>MONTH(cv.table[[#This Row],[End]])</f>
        <v>9</v>
      </c>
      <c r="N48" s="23">
        <f>YEAR(cv.table[[#This Row],[End]])</f>
        <v>2022</v>
      </c>
      <c r="O48" s="20">
        <f t="shared" si="1"/>
        <v>2</v>
      </c>
      <c r="P48" s="17" t="s">
        <v>29</v>
      </c>
      <c r="Q48" s="17"/>
      <c r="R48" s="17" t="s">
        <v>154</v>
      </c>
      <c r="S48" s="17" t="s">
        <v>609</v>
      </c>
      <c r="T48" s="17" t="s">
        <v>608</v>
      </c>
      <c r="U48" s="17"/>
      <c r="V48" s="24"/>
      <c r="W48" s="24"/>
      <c r="X48" s="17" t="s">
        <v>610</v>
      </c>
      <c r="Y48" s="17" t="s">
        <v>299</v>
      </c>
      <c r="Z48" s="24" t="s">
        <v>611</v>
      </c>
      <c r="AA48" s="17"/>
      <c r="AB48" s="17"/>
      <c r="AC48" s="24"/>
      <c r="AD48" s="17"/>
      <c r="AE48" s="17"/>
      <c r="AF48" s="24"/>
      <c r="AG48" s="17"/>
      <c r="AH48" s="24"/>
      <c r="AI48" s="17"/>
      <c r="AJ48" s="24"/>
      <c r="AK48" s="17"/>
      <c r="AL48" s="24"/>
      <c r="AM48" s="27" t="s">
        <v>594</v>
      </c>
    </row>
    <row r="49" spans="1:39" ht="38" hidden="1" x14ac:dyDescent="0.5">
      <c r="A49" s="18" t="s">
        <v>10</v>
      </c>
      <c r="B49" s="19" t="s">
        <v>15</v>
      </c>
      <c r="C49" s="18" t="s">
        <v>601</v>
      </c>
      <c r="D49" s="29"/>
      <c r="E49" s="17" t="s">
        <v>232</v>
      </c>
      <c r="F49" s="17" t="s">
        <v>42</v>
      </c>
      <c r="G49" s="17" t="s">
        <v>481</v>
      </c>
      <c r="H49" s="24" t="s">
        <v>100</v>
      </c>
      <c r="I49" s="22">
        <v>44368</v>
      </c>
      <c r="J49" s="22">
        <v>44371</v>
      </c>
      <c r="K49" s="23">
        <f>MONTH(cv.table[[#This Row],[Start]])</f>
        <v>6</v>
      </c>
      <c r="L49" s="23">
        <f>YEAR(cv.table[[#This Row],[Start]])</f>
        <v>2021</v>
      </c>
      <c r="M49" s="23">
        <f>MONTH(cv.table[[#This Row],[End]])</f>
        <v>6</v>
      </c>
      <c r="N49" s="23">
        <f>YEAR(cv.table[[#This Row],[End]])</f>
        <v>2021</v>
      </c>
      <c r="O49" s="20">
        <f t="shared" si="1"/>
        <v>4</v>
      </c>
      <c r="P49" s="17" t="s">
        <v>29</v>
      </c>
      <c r="Q49" s="17"/>
      <c r="R49" s="17" t="s">
        <v>493</v>
      </c>
      <c r="S49" s="17" t="s">
        <v>494</v>
      </c>
      <c r="T49" s="17" t="s">
        <v>589</v>
      </c>
      <c r="U49" s="17"/>
      <c r="V49" s="24"/>
      <c r="W49" s="24"/>
      <c r="X49" s="17" t="s">
        <v>442</v>
      </c>
      <c r="Y49" s="17" t="s">
        <v>299</v>
      </c>
      <c r="Z49" s="24" t="s">
        <v>444</v>
      </c>
      <c r="AA49" s="17"/>
      <c r="AB49" s="17"/>
      <c r="AC49" s="24"/>
      <c r="AD49" s="17"/>
      <c r="AE49" s="17"/>
      <c r="AF49" s="24"/>
      <c r="AG49" s="17"/>
      <c r="AH49" s="24"/>
      <c r="AI49" s="17"/>
      <c r="AJ49" s="24"/>
      <c r="AK49" s="17"/>
      <c r="AL49" s="24"/>
      <c r="AM49" s="27" t="s">
        <v>597</v>
      </c>
    </row>
    <row r="50" spans="1:39" ht="100.35" hidden="1" x14ac:dyDescent="0.5">
      <c r="A50" s="18" t="s">
        <v>97</v>
      </c>
      <c r="B50" s="19" t="s">
        <v>98</v>
      </c>
      <c r="C50" s="18" t="s">
        <v>99</v>
      </c>
      <c r="D50" s="25"/>
      <c r="E50" s="17" t="s">
        <v>232</v>
      </c>
      <c r="F50" s="17" t="s">
        <v>42</v>
      </c>
      <c r="G50" s="17" t="s">
        <v>481</v>
      </c>
      <c r="H50" s="24" t="s">
        <v>100</v>
      </c>
      <c r="I50" s="22">
        <v>43548</v>
      </c>
      <c r="J50" s="22">
        <v>43548</v>
      </c>
      <c r="K50" s="23">
        <f>MONTH(cv.table[[#This Row],[Start]])</f>
        <v>3</v>
      </c>
      <c r="L50" s="23">
        <f>YEAR(cv.table[[#This Row],[Start]])</f>
        <v>2019</v>
      </c>
      <c r="M50" s="23">
        <f>MONTH(cv.table[[#This Row],[End]])</f>
        <v>3</v>
      </c>
      <c r="N50" s="23">
        <f>YEAR(cv.table[[#This Row],[End]])</f>
        <v>2019</v>
      </c>
      <c r="O50" s="20">
        <f t="shared" si="1"/>
        <v>1</v>
      </c>
      <c r="P50" s="17" t="s">
        <v>29</v>
      </c>
      <c r="Q50" s="17" t="s">
        <v>52</v>
      </c>
      <c r="R50" s="17" t="s">
        <v>51</v>
      </c>
      <c r="S50" s="17" t="s">
        <v>256</v>
      </c>
      <c r="T50" s="17" t="s">
        <v>489</v>
      </c>
      <c r="U50" s="17"/>
      <c r="V50" s="24" t="s">
        <v>488</v>
      </c>
      <c r="W50" s="24"/>
      <c r="X50" s="17"/>
      <c r="Y50" s="17"/>
      <c r="Z50" s="24"/>
      <c r="AA50" s="17"/>
      <c r="AB50" s="17"/>
      <c r="AC50" s="24"/>
      <c r="AD50" s="17"/>
      <c r="AE50" s="17"/>
      <c r="AF50" s="24"/>
      <c r="AG50" s="17"/>
      <c r="AH50" s="24"/>
      <c r="AI50" s="17"/>
      <c r="AJ50" s="24"/>
      <c r="AK50" s="17"/>
      <c r="AL50" s="24"/>
      <c r="AM50" s="26" t="s">
        <v>338</v>
      </c>
    </row>
    <row r="51" spans="1:39" ht="63.35" hidden="1" x14ac:dyDescent="0.5">
      <c r="A51" s="18" t="s">
        <v>7</v>
      </c>
      <c r="B51" s="19" t="s">
        <v>18</v>
      </c>
      <c r="C51" s="18" t="s">
        <v>599</v>
      </c>
      <c r="D51" s="25"/>
      <c r="E51" s="17" t="s">
        <v>232</v>
      </c>
      <c r="F51" s="17" t="s">
        <v>42</v>
      </c>
      <c r="G51" s="17" t="s">
        <v>481</v>
      </c>
      <c r="H51" s="24" t="s">
        <v>100</v>
      </c>
      <c r="I51" s="22">
        <v>42795</v>
      </c>
      <c r="J51" s="22">
        <v>42795</v>
      </c>
      <c r="K51" s="23">
        <f>MONTH(cv.table[[#This Row],[Start]])</f>
        <v>3</v>
      </c>
      <c r="L51" s="23">
        <f>YEAR(cv.table[[#This Row],[Start]])</f>
        <v>2017</v>
      </c>
      <c r="M51" s="23">
        <f>MONTH(cv.table[[#This Row],[End]])</f>
        <v>3</v>
      </c>
      <c r="N51" s="23">
        <f>YEAR(cv.table[[#This Row],[End]])</f>
        <v>2017</v>
      </c>
      <c r="O51" s="20">
        <f t="shared" si="1"/>
        <v>1</v>
      </c>
      <c r="P51" s="17" t="s">
        <v>29</v>
      </c>
      <c r="Q51" s="17" t="s">
        <v>52</v>
      </c>
      <c r="R51" s="17" t="s">
        <v>51</v>
      </c>
      <c r="S51" s="17" t="s">
        <v>487</v>
      </c>
      <c r="T51" s="17" t="s">
        <v>490</v>
      </c>
      <c r="U51" s="17"/>
      <c r="V51" s="24" t="s">
        <v>486</v>
      </c>
      <c r="W51" s="24"/>
      <c r="X51" s="17" t="s">
        <v>367</v>
      </c>
      <c r="Y51" s="17" t="s">
        <v>299</v>
      </c>
      <c r="Z51" s="24" t="s">
        <v>368</v>
      </c>
      <c r="AA51" s="17"/>
      <c r="AB51" s="17"/>
      <c r="AC51" s="24"/>
      <c r="AD51" s="17"/>
      <c r="AE51" s="17"/>
      <c r="AF51" s="24"/>
      <c r="AG51" s="17"/>
      <c r="AH51" s="24"/>
      <c r="AI51" s="17"/>
      <c r="AJ51" s="24"/>
      <c r="AK51" s="17"/>
      <c r="AL51" s="24"/>
      <c r="AM51" s="26" t="s">
        <v>312</v>
      </c>
    </row>
    <row r="52" spans="1:39" ht="38" hidden="1" x14ac:dyDescent="0.5">
      <c r="A52" s="18" t="s">
        <v>7</v>
      </c>
      <c r="B52" s="19" t="s">
        <v>18</v>
      </c>
      <c r="C52" s="18" t="s">
        <v>600</v>
      </c>
      <c r="D52" s="25"/>
      <c r="E52" s="17" t="s">
        <v>232</v>
      </c>
      <c r="F52" s="17" t="s">
        <v>42</v>
      </c>
      <c r="G52" s="17" t="s">
        <v>481</v>
      </c>
      <c r="H52" s="24" t="s">
        <v>100</v>
      </c>
      <c r="I52" s="22">
        <v>42513</v>
      </c>
      <c r="J52" s="22">
        <v>42513</v>
      </c>
      <c r="K52" s="23">
        <f>MONTH(cv.table[[#This Row],[Start]])</f>
        <v>5</v>
      </c>
      <c r="L52" s="23">
        <f>YEAR(cv.table[[#This Row],[Start]])</f>
        <v>2016</v>
      </c>
      <c r="M52" s="23">
        <f>MONTH(cv.table[[#This Row],[End]])</f>
        <v>5</v>
      </c>
      <c r="N52" s="23">
        <f>YEAR(cv.table[[#This Row],[End]])</f>
        <v>2016</v>
      </c>
      <c r="O52" s="20">
        <f t="shared" si="1"/>
        <v>1</v>
      </c>
      <c r="P52" s="17" t="s">
        <v>29</v>
      </c>
      <c r="Q52" s="17" t="s">
        <v>52</v>
      </c>
      <c r="R52" s="17" t="s">
        <v>51</v>
      </c>
      <c r="S52" s="17" t="s">
        <v>487</v>
      </c>
      <c r="T52" s="17" t="s">
        <v>491</v>
      </c>
      <c r="U52" s="17"/>
      <c r="V52" s="24"/>
      <c r="W52" s="24"/>
      <c r="X52" s="17" t="s">
        <v>376</v>
      </c>
      <c r="Y52" s="17" t="s">
        <v>299</v>
      </c>
      <c r="Z52" s="24" t="s">
        <v>368</v>
      </c>
      <c r="AA52" s="17"/>
      <c r="AB52" s="17"/>
      <c r="AC52" s="24"/>
      <c r="AD52" s="17"/>
      <c r="AE52" s="17"/>
      <c r="AF52" s="24"/>
      <c r="AG52" s="17"/>
      <c r="AH52" s="24"/>
      <c r="AI52" s="17"/>
      <c r="AJ52" s="24"/>
      <c r="AK52" s="17"/>
      <c r="AL52" s="24"/>
      <c r="AM52" s="26" t="s">
        <v>312</v>
      </c>
    </row>
    <row r="53" spans="1:39" ht="100.35" hidden="1" x14ac:dyDescent="0.5">
      <c r="A53" s="18" t="s">
        <v>101</v>
      </c>
      <c r="B53" s="19" t="s">
        <v>102</v>
      </c>
      <c r="C53" s="18" t="s">
        <v>604</v>
      </c>
      <c r="D53" s="25"/>
      <c r="E53" s="17" t="s">
        <v>232</v>
      </c>
      <c r="F53" s="17" t="s">
        <v>42</v>
      </c>
      <c r="G53" s="17" t="s">
        <v>481</v>
      </c>
      <c r="H53" s="24" t="s">
        <v>100</v>
      </c>
      <c r="I53" s="22">
        <v>42491</v>
      </c>
      <c r="J53" s="22">
        <v>42493</v>
      </c>
      <c r="K53" s="23">
        <f>MONTH(cv.table[[#This Row],[Start]])</f>
        <v>5</v>
      </c>
      <c r="L53" s="23">
        <f>YEAR(cv.table[[#This Row],[Start]])</f>
        <v>2016</v>
      </c>
      <c r="M53" s="23">
        <f>MONTH(cv.table[[#This Row],[End]])</f>
        <v>5</v>
      </c>
      <c r="N53" s="23">
        <f>YEAR(cv.table[[#This Row],[End]])</f>
        <v>2016</v>
      </c>
      <c r="O53" s="20">
        <f t="shared" si="1"/>
        <v>3</v>
      </c>
      <c r="P53" s="17" t="s">
        <v>29</v>
      </c>
      <c r="Q53" s="17" t="s">
        <v>52</v>
      </c>
      <c r="R53" s="17" t="s">
        <v>51</v>
      </c>
      <c r="S53" s="17" t="s">
        <v>492</v>
      </c>
      <c r="T53" s="17" t="s">
        <v>491</v>
      </c>
      <c r="U53" s="17"/>
      <c r="V53" s="24"/>
      <c r="W53" s="24"/>
      <c r="X53" s="17" t="s">
        <v>376</v>
      </c>
      <c r="Y53" s="17" t="s">
        <v>299</v>
      </c>
      <c r="Z53" s="24" t="s">
        <v>368</v>
      </c>
      <c r="AA53" s="17"/>
      <c r="AB53" s="17"/>
      <c r="AC53" s="24"/>
      <c r="AD53" s="17"/>
      <c r="AE53" s="17"/>
      <c r="AF53" s="24"/>
      <c r="AG53" s="17"/>
      <c r="AH53" s="24"/>
      <c r="AI53" s="17"/>
      <c r="AJ53" s="24"/>
      <c r="AK53" s="17"/>
      <c r="AL53" s="24"/>
      <c r="AM53" s="26" t="s">
        <v>322</v>
      </c>
    </row>
    <row r="54" spans="1:39" ht="63.35" hidden="1" x14ac:dyDescent="0.5">
      <c r="A54" s="18" t="s">
        <v>43</v>
      </c>
      <c r="B54" s="30" t="s">
        <v>44</v>
      </c>
      <c r="C54" s="18" t="s">
        <v>555</v>
      </c>
      <c r="D54" s="29"/>
      <c r="E54" s="17" t="s">
        <v>232</v>
      </c>
      <c r="F54" s="17" t="s">
        <v>42</v>
      </c>
      <c r="G54" s="17" t="s">
        <v>534</v>
      </c>
      <c r="H54" s="24" t="s">
        <v>192</v>
      </c>
      <c r="I54" s="22">
        <v>45169</v>
      </c>
      <c r="J54" s="22">
        <v>45169</v>
      </c>
      <c r="K54" s="23">
        <f>MONTH(cv.table[[#This Row],[Start]])</f>
        <v>8</v>
      </c>
      <c r="L54" s="23">
        <f>YEAR(cv.table[[#This Row],[Start]])</f>
        <v>2023</v>
      </c>
      <c r="M54" s="23">
        <f>MONTH(cv.table[[#This Row],[End]])</f>
        <v>8</v>
      </c>
      <c r="N54" s="23">
        <f>YEAR(cv.table[[#This Row],[End]])</f>
        <v>2023</v>
      </c>
      <c r="O54" s="20">
        <f t="shared" si="1"/>
        <v>1</v>
      </c>
      <c r="P54" s="17" t="s">
        <v>29</v>
      </c>
      <c r="Q54" s="17" t="s">
        <v>581</v>
      </c>
      <c r="R54" s="17" t="s">
        <v>582</v>
      </c>
      <c r="S54" s="17" t="s">
        <v>538</v>
      </c>
      <c r="T54" s="17"/>
      <c r="U54" s="17"/>
      <c r="V54" s="24"/>
      <c r="W54" s="24"/>
      <c r="X54" s="17"/>
      <c r="Y54" s="17"/>
      <c r="Z54" s="24"/>
      <c r="AA54" s="17"/>
      <c r="AB54" s="17"/>
      <c r="AC54" s="24"/>
      <c r="AD54" s="17"/>
      <c r="AE54" s="17"/>
      <c r="AF54" s="24"/>
      <c r="AG54" s="27" t="s">
        <v>580</v>
      </c>
      <c r="AH54" s="24" t="s">
        <v>624</v>
      </c>
      <c r="AI54" s="17"/>
      <c r="AJ54" s="24"/>
      <c r="AK54" s="17"/>
      <c r="AL54" s="24"/>
      <c r="AM54" s="27"/>
    </row>
    <row r="55" spans="1:39" ht="86" hidden="1" x14ac:dyDescent="0.5">
      <c r="A55" s="18" t="s">
        <v>551</v>
      </c>
      <c r="B55" s="30"/>
      <c r="C55" s="18" t="s">
        <v>552</v>
      </c>
      <c r="D55" s="29"/>
      <c r="E55" s="17" t="s">
        <v>232</v>
      </c>
      <c r="F55" s="17" t="s">
        <v>42</v>
      </c>
      <c r="G55" s="17" t="s">
        <v>534</v>
      </c>
      <c r="H55" s="24" t="s">
        <v>192</v>
      </c>
      <c r="I55" s="22">
        <v>45138</v>
      </c>
      <c r="J55" s="22">
        <v>45138</v>
      </c>
      <c r="K55" s="23">
        <f>MONTH(cv.table[[#This Row],[Start]])</f>
        <v>7</v>
      </c>
      <c r="L55" s="23">
        <f>YEAR(cv.table[[#This Row],[Start]])</f>
        <v>2023</v>
      </c>
      <c r="M55" s="23">
        <f>MONTH(cv.table[[#This Row],[End]])</f>
        <v>7</v>
      </c>
      <c r="N55" s="23">
        <f>YEAR(cv.table[[#This Row],[End]])</f>
        <v>2023</v>
      </c>
      <c r="O55" s="20">
        <f t="shared" si="1"/>
        <v>1</v>
      </c>
      <c r="P55" s="17" t="s">
        <v>29</v>
      </c>
      <c r="Q55" s="17" t="s">
        <v>519</v>
      </c>
      <c r="R55" s="17" t="s">
        <v>51</v>
      </c>
      <c r="S55" s="17" t="s">
        <v>553</v>
      </c>
      <c r="T55" s="17"/>
      <c r="U55" s="17"/>
      <c r="V55" s="24"/>
      <c r="W55" s="24"/>
      <c r="X55" s="17"/>
      <c r="Y55" s="17"/>
      <c r="Z55" s="24"/>
      <c r="AA55" s="17"/>
      <c r="AB55" s="17"/>
      <c r="AC55" s="24"/>
      <c r="AD55" s="17"/>
      <c r="AE55" s="17"/>
      <c r="AF55" s="24"/>
      <c r="AG55" s="27" t="s">
        <v>554</v>
      </c>
      <c r="AH55" s="24" t="s">
        <v>621</v>
      </c>
      <c r="AI55" s="17"/>
      <c r="AJ55" s="24"/>
      <c r="AK55" s="17"/>
      <c r="AL55" s="24"/>
      <c r="AM55" s="27"/>
    </row>
    <row r="56" spans="1:39" ht="43" hidden="1" x14ac:dyDescent="0.5">
      <c r="A56" s="18" t="s">
        <v>543</v>
      </c>
      <c r="B56" s="30"/>
      <c r="C56" s="18" t="s">
        <v>544</v>
      </c>
      <c r="D56" s="29"/>
      <c r="E56" s="17" t="s">
        <v>232</v>
      </c>
      <c r="F56" s="17" t="s">
        <v>42</v>
      </c>
      <c r="G56" s="17" t="s">
        <v>534</v>
      </c>
      <c r="H56" s="24" t="s">
        <v>192</v>
      </c>
      <c r="I56" s="22">
        <v>44942</v>
      </c>
      <c r="J56" s="22">
        <v>44942</v>
      </c>
      <c r="K56" s="23">
        <f>MONTH(cv.table[[#This Row],[Start]])</f>
        <v>1</v>
      </c>
      <c r="L56" s="23">
        <f>YEAR(cv.table[[#This Row],[Start]])</f>
        <v>2023</v>
      </c>
      <c r="M56" s="23">
        <f>MONTH(cv.table[[#This Row],[End]])</f>
        <v>1</v>
      </c>
      <c r="N56" s="23">
        <f>YEAR(cv.table[[#This Row],[End]])</f>
        <v>2023</v>
      </c>
      <c r="O56" s="20">
        <f t="shared" si="1"/>
        <v>1</v>
      </c>
      <c r="P56" s="17" t="s">
        <v>29</v>
      </c>
      <c r="Q56" s="17" t="s">
        <v>218</v>
      </c>
      <c r="R56" s="17" t="s">
        <v>219</v>
      </c>
      <c r="S56" s="17" t="s">
        <v>532</v>
      </c>
      <c r="T56" s="17"/>
      <c r="U56" s="17"/>
      <c r="V56" s="24"/>
      <c r="W56" s="24"/>
      <c r="X56" s="17"/>
      <c r="Y56" s="17"/>
      <c r="Z56" s="24"/>
      <c r="AA56" s="17"/>
      <c r="AB56" s="17"/>
      <c r="AC56" s="24"/>
      <c r="AD56" s="17"/>
      <c r="AE56" s="17"/>
      <c r="AF56" s="24"/>
      <c r="AG56" s="27" t="s">
        <v>545</v>
      </c>
      <c r="AH56" s="24" t="s">
        <v>622</v>
      </c>
      <c r="AI56" s="17"/>
      <c r="AJ56" s="24"/>
      <c r="AK56" s="17"/>
      <c r="AL56" s="24"/>
      <c r="AM56" s="17"/>
    </row>
    <row r="57" spans="1:39" ht="71.7" hidden="1" x14ac:dyDescent="0.5">
      <c r="A57" s="18" t="s">
        <v>529</v>
      </c>
      <c r="B57" s="30" t="s">
        <v>530</v>
      </c>
      <c r="C57" s="18" t="s">
        <v>528</v>
      </c>
      <c r="D57" s="29"/>
      <c r="E57" s="17" t="s">
        <v>232</v>
      </c>
      <c r="F57" s="17" t="s">
        <v>42</v>
      </c>
      <c r="G57" s="17" t="s">
        <v>534</v>
      </c>
      <c r="H57" s="24" t="s">
        <v>192</v>
      </c>
      <c r="I57" s="22">
        <v>44917</v>
      </c>
      <c r="J57" s="22">
        <v>44917</v>
      </c>
      <c r="K57" s="23">
        <f>MONTH(cv.table[[#This Row],[Start]])</f>
        <v>12</v>
      </c>
      <c r="L57" s="23">
        <f>YEAR(cv.table[[#This Row],[Start]])</f>
        <v>2022</v>
      </c>
      <c r="M57" s="23">
        <f>MONTH(cv.table[[#This Row],[End]])</f>
        <v>12</v>
      </c>
      <c r="N57" s="23">
        <f>YEAR(cv.table[[#This Row],[End]])</f>
        <v>2022</v>
      </c>
      <c r="O57" s="20">
        <f t="shared" si="1"/>
        <v>1</v>
      </c>
      <c r="P57" s="17" t="s">
        <v>29</v>
      </c>
      <c r="Q57" s="17" t="s">
        <v>218</v>
      </c>
      <c r="R57" s="17" t="s">
        <v>219</v>
      </c>
      <c r="S57" s="17" t="s">
        <v>532</v>
      </c>
      <c r="T57" s="17"/>
      <c r="U57" s="17"/>
      <c r="V57" s="24"/>
      <c r="W57" s="24" t="s">
        <v>531</v>
      </c>
      <c r="X57" s="17"/>
      <c r="Y57" s="17"/>
      <c r="Z57" s="24"/>
      <c r="AA57" s="17"/>
      <c r="AB57" s="17"/>
      <c r="AC57" s="24"/>
      <c r="AD57" s="17"/>
      <c r="AE57" s="17"/>
      <c r="AF57" s="24"/>
      <c r="AG57" s="27" t="s">
        <v>556</v>
      </c>
      <c r="AH57" s="24" t="s">
        <v>623</v>
      </c>
      <c r="AI57" s="17"/>
      <c r="AJ57" s="24"/>
      <c r="AK57" s="17"/>
      <c r="AL57" s="24"/>
      <c r="AM57" s="17"/>
    </row>
    <row r="58" spans="1:39" ht="63.35" hidden="1" x14ac:dyDescent="0.5">
      <c r="A58" s="18" t="s">
        <v>43</v>
      </c>
      <c r="B58" s="30" t="s">
        <v>44</v>
      </c>
      <c r="C58" s="18" t="s">
        <v>537</v>
      </c>
      <c r="D58" s="29"/>
      <c r="E58" s="17" t="s">
        <v>232</v>
      </c>
      <c r="F58" s="17" t="s">
        <v>42</v>
      </c>
      <c r="G58" s="17" t="s">
        <v>534</v>
      </c>
      <c r="H58" s="24" t="s">
        <v>192</v>
      </c>
      <c r="I58" s="22">
        <v>44075</v>
      </c>
      <c r="J58" s="22">
        <v>44075</v>
      </c>
      <c r="K58" s="23">
        <f>MONTH(cv.table[[#This Row],[Start]])</f>
        <v>9</v>
      </c>
      <c r="L58" s="23">
        <f>YEAR(cv.table[[#This Row],[Start]])</f>
        <v>2020</v>
      </c>
      <c r="M58" s="23">
        <f>MONTH(cv.table[[#This Row],[End]])</f>
        <v>9</v>
      </c>
      <c r="N58" s="23">
        <f>YEAR(cv.table[[#This Row],[End]])</f>
        <v>2020</v>
      </c>
      <c r="O58" s="20">
        <f t="shared" si="1"/>
        <v>1</v>
      </c>
      <c r="P58" s="17" t="s">
        <v>29</v>
      </c>
      <c r="Q58" s="17" t="s">
        <v>53</v>
      </c>
      <c r="R58" s="17" t="s">
        <v>47</v>
      </c>
      <c r="S58" s="17" t="s">
        <v>538</v>
      </c>
      <c r="T58" s="17"/>
      <c r="U58" s="17"/>
      <c r="V58" s="24"/>
      <c r="W58" s="24" t="s">
        <v>539</v>
      </c>
      <c r="X58" s="17"/>
      <c r="Y58" s="17"/>
      <c r="Z58" s="24"/>
      <c r="AA58" s="17"/>
      <c r="AB58" s="17"/>
      <c r="AC58" s="24"/>
      <c r="AD58" s="17"/>
      <c r="AE58" s="17"/>
      <c r="AF58" s="24"/>
      <c r="AG58" s="27" t="s">
        <v>536</v>
      </c>
      <c r="AH58" s="24" t="s">
        <v>537</v>
      </c>
      <c r="AI58" s="17"/>
      <c r="AJ58" s="24"/>
      <c r="AK58" s="17"/>
      <c r="AL58" s="24"/>
      <c r="AM58" s="27"/>
    </row>
    <row r="59" spans="1:39" ht="101.35" hidden="1" x14ac:dyDescent="0.5">
      <c r="A59" s="18" t="s">
        <v>163</v>
      </c>
      <c r="B59" s="19" t="s">
        <v>164</v>
      </c>
      <c r="C59" s="18" t="s">
        <v>505</v>
      </c>
      <c r="D59" s="29"/>
      <c r="E59" s="17" t="s">
        <v>232</v>
      </c>
      <c r="F59" s="17" t="s">
        <v>140</v>
      </c>
      <c r="G59" s="17" t="s">
        <v>295</v>
      </c>
      <c r="H59" s="24" t="s">
        <v>355</v>
      </c>
      <c r="I59" s="22">
        <v>44440</v>
      </c>
      <c r="J59" s="22">
        <f ca="1">NOW()</f>
        <v>45243.545943518518</v>
      </c>
      <c r="K59" s="23">
        <f>MONTH(cv.table[[#This Row],[Start]])</f>
        <v>9</v>
      </c>
      <c r="L59" s="23">
        <f>YEAR(cv.table[[#This Row],[Start]])</f>
        <v>2021</v>
      </c>
      <c r="M59" s="23">
        <f ca="1">MONTH(cv.table[[#This Row],[End]])</f>
        <v>11</v>
      </c>
      <c r="N59" s="23">
        <f ca="1">YEAR(cv.table[[#This Row],[End]])</f>
        <v>2023</v>
      </c>
      <c r="O59" s="20">
        <f t="shared" ca="1" si="1"/>
        <v>2.2014957356671738</v>
      </c>
      <c r="P59" s="17" t="s">
        <v>28</v>
      </c>
      <c r="Q59" s="17" t="s">
        <v>54</v>
      </c>
      <c r="R59" s="17" t="s">
        <v>47</v>
      </c>
      <c r="S59" s="17" t="s">
        <v>504</v>
      </c>
      <c r="T59" s="17" t="s">
        <v>590</v>
      </c>
      <c r="U59" s="17"/>
      <c r="V59" s="24"/>
      <c r="W59" s="24"/>
      <c r="X59" s="17"/>
      <c r="Y59" s="17"/>
      <c r="Z59" s="24"/>
      <c r="AA59" s="17"/>
      <c r="AB59" s="17"/>
      <c r="AC59" s="24"/>
      <c r="AD59" s="17"/>
      <c r="AE59" s="17"/>
      <c r="AF59" s="24"/>
      <c r="AG59" s="17"/>
      <c r="AH59" s="24"/>
      <c r="AI59" s="17"/>
      <c r="AJ59" s="24"/>
      <c r="AK59" s="17"/>
      <c r="AL59" s="24"/>
      <c r="AM59" s="26" t="s">
        <v>350</v>
      </c>
    </row>
    <row r="60" spans="1:39" ht="57.35" hidden="1" x14ac:dyDescent="0.5">
      <c r="A60" s="18" t="s">
        <v>214</v>
      </c>
      <c r="B60" s="19" t="s">
        <v>215</v>
      </c>
      <c r="C60" s="18" t="s">
        <v>522</v>
      </c>
      <c r="D60" s="25"/>
      <c r="E60" s="17" t="s">
        <v>232</v>
      </c>
      <c r="F60" s="17" t="s">
        <v>140</v>
      </c>
      <c r="G60" s="17" t="s">
        <v>295</v>
      </c>
      <c r="H60" s="24" t="s">
        <v>189</v>
      </c>
      <c r="I60" s="22">
        <v>44013</v>
      </c>
      <c r="J60" s="22">
        <f ca="1">NOW()</f>
        <v>45243.545943518518</v>
      </c>
      <c r="K60" s="23">
        <f>MONTH(cv.table[[#This Row],[Start]])</f>
        <v>7</v>
      </c>
      <c r="L60" s="23">
        <f>YEAR(cv.table[[#This Row],[Start]])</f>
        <v>2020</v>
      </c>
      <c r="M60" s="23">
        <f ca="1">MONTH(cv.table[[#This Row],[End]])</f>
        <v>11</v>
      </c>
      <c r="N60" s="23">
        <f ca="1">YEAR(cv.table[[#This Row],[End]])</f>
        <v>2023</v>
      </c>
      <c r="O60" s="20">
        <f t="shared" ca="1" si="1"/>
        <v>3.3713587493658039</v>
      </c>
      <c r="P60" s="17" t="s">
        <v>28</v>
      </c>
      <c r="Q60" s="17" t="s">
        <v>53</v>
      </c>
      <c r="R60" s="17" t="s">
        <v>47</v>
      </c>
      <c r="S60" s="17" t="s">
        <v>382</v>
      </c>
      <c r="T60" s="17" t="s">
        <v>588</v>
      </c>
      <c r="U60" s="17" t="s">
        <v>467</v>
      </c>
      <c r="V60" s="24" t="s">
        <v>508</v>
      </c>
      <c r="W60" s="24"/>
      <c r="X60" s="17" t="s">
        <v>410</v>
      </c>
      <c r="Y60" s="17" t="s">
        <v>299</v>
      </c>
      <c r="Z60" s="24" t="s">
        <v>443</v>
      </c>
      <c r="AA60" s="17"/>
      <c r="AB60" s="17"/>
      <c r="AC60" s="24"/>
      <c r="AD60" s="17"/>
      <c r="AE60" s="17"/>
      <c r="AF60" s="24"/>
      <c r="AG60" s="17"/>
      <c r="AH60" s="24"/>
      <c r="AI60" s="17"/>
      <c r="AJ60" s="24"/>
      <c r="AK60" s="17"/>
      <c r="AL60" s="24"/>
      <c r="AM60" s="26" t="s">
        <v>354</v>
      </c>
    </row>
    <row r="61" spans="1:39" ht="88.7" hidden="1" x14ac:dyDescent="0.5">
      <c r="A61" s="18" t="s">
        <v>214</v>
      </c>
      <c r="B61" s="19" t="s">
        <v>215</v>
      </c>
      <c r="C61" s="18" t="s">
        <v>452</v>
      </c>
      <c r="D61" s="29"/>
      <c r="E61" s="17" t="s">
        <v>232</v>
      </c>
      <c r="F61" s="17" t="s">
        <v>140</v>
      </c>
      <c r="G61" s="17" t="s">
        <v>295</v>
      </c>
      <c r="H61" s="24" t="s">
        <v>189</v>
      </c>
      <c r="I61" s="22">
        <v>44075</v>
      </c>
      <c r="J61" s="22">
        <v>44166</v>
      </c>
      <c r="K61" s="23">
        <f>MONTH(cv.table[[#This Row],[Start]])</f>
        <v>9</v>
      </c>
      <c r="L61" s="23">
        <f>YEAR(cv.table[[#This Row],[Start]])</f>
        <v>2020</v>
      </c>
      <c r="M61" s="23">
        <f>MONTH(cv.table[[#This Row],[End]])</f>
        <v>12</v>
      </c>
      <c r="N61" s="23">
        <f>YEAR(cv.table[[#This Row],[End]])</f>
        <v>2020</v>
      </c>
      <c r="O61" s="20">
        <f t="shared" si="1"/>
        <v>3.0333333333333332</v>
      </c>
      <c r="P61" s="17" t="s">
        <v>27</v>
      </c>
      <c r="Q61" s="17" t="s">
        <v>218</v>
      </c>
      <c r="R61" s="17" t="s">
        <v>219</v>
      </c>
      <c r="S61" s="17" t="s">
        <v>454</v>
      </c>
      <c r="T61" s="17" t="s">
        <v>461</v>
      </c>
      <c r="U61" s="17" t="s">
        <v>455</v>
      </c>
      <c r="V61" s="24"/>
      <c r="W61" s="24"/>
      <c r="X61" s="17" t="s">
        <v>456</v>
      </c>
      <c r="Y61" s="17" t="s">
        <v>299</v>
      </c>
      <c r="Z61" s="24" t="s">
        <v>463</v>
      </c>
      <c r="AA61" s="17"/>
      <c r="AB61" s="17"/>
      <c r="AC61" s="24"/>
      <c r="AD61" s="17"/>
      <c r="AE61" s="17"/>
      <c r="AF61" s="24"/>
      <c r="AG61" s="27" t="s">
        <v>457</v>
      </c>
      <c r="AH61" s="24" t="s">
        <v>458</v>
      </c>
      <c r="AI61" s="27" t="s">
        <v>459</v>
      </c>
      <c r="AJ61" s="24" t="s">
        <v>460</v>
      </c>
      <c r="AK61" s="17"/>
      <c r="AL61" s="24"/>
      <c r="AM61" s="26" t="s">
        <v>354</v>
      </c>
    </row>
    <row r="62" spans="1:39" ht="101.35" hidden="1" x14ac:dyDescent="0.5">
      <c r="A62" s="18" t="s">
        <v>43</v>
      </c>
      <c r="B62" s="19" t="s">
        <v>44</v>
      </c>
      <c r="C62" s="18" t="s">
        <v>352</v>
      </c>
      <c r="D62" s="25"/>
      <c r="E62" s="17" t="s">
        <v>232</v>
      </c>
      <c r="F62" s="17" t="s">
        <v>42</v>
      </c>
      <c r="G62" s="17" t="s">
        <v>295</v>
      </c>
      <c r="H62" s="24" t="s">
        <v>30</v>
      </c>
      <c r="I62" s="22">
        <v>43831</v>
      </c>
      <c r="J62" s="22">
        <v>44012</v>
      </c>
      <c r="K62" s="23">
        <f>MONTH(cv.table[[#This Row],[Start]])</f>
        <v>1</v>
      </c>
      <c r="L62" s="23">
        <f>YEAR(cv.table[[#This Row],[Start]])</f>
        <v>2020</v>
      </c>
      <c r="M62" s="23">
        <f>MONTH(cv.table[[#This Row],[End]])</f>
        <v>6</v>
      </c>
      <c r="N62" s="23">
        <f>YEAR(cv.table[[#This Row],[End]])</f>
        <v>2020</v>
      </c>
      <c r="O62" s="20">
        <f t="shared" si="1"/>
        <v>6.0333333333333332</v>
      </c>
      <c r="P62" s="17" t="s">
        <v>27</v>
      </c>
      <c r="Q62" s="17" t="s">
        <v>54</v>
      </c>
      <c r="R62" s="17" t="s">
        <v>47</v>
      </c>
      <c r="S62" s="17" t="s">
        <v>200</v>
      </c>
      <c r="T62" s="17" t="s">
        <v>399</v>
      </c>
      <c r="U62" s="17" t="s">
        <v>201</v>
      </c>
      <c r="V62" s="24" t="s">
        <v>278</v>
      </c>
      <c r="W62" s="24"/>
      <c r="X62" s="17" t="s">
        <v>364</v>
      </c>
      <c r="Y62" s="17" t="s">
        <v>299</v>
      </c>
      <c r="Z62" s="24" t="s">
        <v>365</v>
      </c>
      <c r="AA62" s="17" t="s">
        <v>620</v>
      </c>
      <c r="AB62" s="17" t="s">
        <v>619</v>
      </c>
      <c r="AC62" s="24" t="s">
        <v>363</v>
      </c>
      <c r="AD62" s="17"/>
      <c r="AE62" s="17"/>
      <c r="AF62" s="24"/>
      <c r="AG62" s="17"/>
      <c r="AH62" s="24"/>
      <c r="AI62" s="17"/>
      <c r="AJ62" s="24"/>
      <c r="AK62" s="17"/>
      <c r="AL62" s="24"/>
      <c r="AM62" s="26" t="s">
        <v>315</v>
      </c>
    </row>
    <row r="63" spans="1:39" ht="63.35" hidden="1" x14ac:dyDescent="0.5">
      <c r="A63" s="18" t="s">
        <v>520</v>
      </c>
      <c r="B63" s="19"/>
      <c r="C63" s="18" t="s">
        <v>521</v>
      </c>
      <c r="D63" s="25"/>
      <c r="E63" s="17" t="s">
        <v>232</v>
      </c>
      <c r="F63" s="17" t="s">
        <v>42</v>
      </c>
      <c r="G63" s="17" t="s">
        <v>295</v>
      </c>
      <c r="H63" s="24" t="s">
        <v>185</v>
      </c>
      <c r="I63" s="22">
        <v>43709</v>
      </c>
      <c r="J63" s="22">
        <v>43983</v>
      </c>
      <c r="K63" s="23">
        <f>MONTH(cv.table[[#This Row],[Start]])</f>
        <v>9</v>
      </c>
      <c r="L63" s="23">
        <f>YEAR(cv.table[[#This Row],[Start]])</f>
        <v>2019</v>
      </c>
      <c r="M63" s="23">
        <f>MONTH(cv.table[[#This Row],[End]])</f>
        <v>6</v>
      </c>
      <c r="N63" s="23">
        <f>YEAR(cv.table[[#This Row],[End]])</f>
        <v>2020</v>
      </c>
      <c r="O63" s="20">
        <f t="shared" si="1"/>
        <v>9.1333333333333329</v>
      </c>
      <c r="P63" s="17" t="s">
        <v>27</v>
      </c>
      <c r="Q63" s="17" t="s">
        <v>57</v>
      </c>
      <c r="R63" s="17" t="s">
        <v>56</v>
      </c>
      <c r="S63" s="17" t="s">
        <v>406</v>
      </c>
      <c r="T63" s="17" t="s">
        <v>449</v>
      </c>
      <c r="U63" s="17" t="s">
        <v>448</v>
      </c>
      <c r="V63" s="24"/>
      <c r="W63" s="24"/>
      <c r="X63" s="17" t="s">
        <v>319</v>
      </c>
      <c r="Y63" s="17" t="s">
        <v>299</v>
      </c>
      <c r="Z63" s="24" t="s">
        <v>320</v>
      </c>
      <c r="AA63" s="17"/>
      <c r="AB63" s="17"/>
      <c r="AC63" s="24"/>
      <c r="AD63" s="17"/>
      <c r="AE63" s="17"/>
      <c r="AF63" s="24"/>
      <c r="AG63" s="17"/>
      <c r="AH63" s="24"/>
      <c r="AI63" s="17"/>
      <c r="AJ63" s="24"/>
      <c r="AK63" s="17"/>
      <c r="AL63" s="24"/>
      <c r="AM63" s="18"/>
    </row>
    <row r="64" spans="1:39" ht="50.7" hidden="1" x14ac:dyDescent="0.5">
      <c r="A64" s="18" t="s">
        <v>10</v>
      </c>
      <c r="B64" s="19" t="s">
        <v>15</v>
      </c>
      <c r="C64" s="18" t="s">
        <v>356</v>
      </c>
      <c r="D64" s="25"/>
      <c r="E64" s="17" t="s">
        <v>232</v>
      </c>
      <c r="F64" s="17" t="s">
        <v>140</v>
      </c>
      <c r="G64" s="17" t="s">
        <v>295</v>
      </c>
      <c r="H64" s="24" t="s">
        <v>355</v>
      </c>
      <c r="I64" s="22">
        <v>43862</v>
      </c>
      <c r="J64" s="22">
        <v>43952</v>
      </c>
      <c r="K64" s="23">
        <f>MONTH(cv.table[[#This Row],[Start]])</f>
        <v>2</v>
      </c>
      <c r="L64" s="23">
        <f>YEAR(cv.table[[#This Row],[Start]])</f>
        <v>2020</v>
      </c>
      <c r="M64" s="23">
        <f>MONTH(cv.table[[#This Row],[End]])</f>
        <v>5</v>
      </c>
      <c r="N64" s="23">
        <f>YEAR(cv.table[[#This Row],[End]])</f>
        <v>2020</v>
      </c>
      <c r="O64" s="20">
        <f t="shared" si="1"/>
        <v>3</v>
      </c>
      <c r="P64" s="17" t="s">
        <v>27</v>
      </c>
      <c r="Q64" s="17"/>
      <c r="R64" s="17" t="s">
        <v>383</v>
      </c>
      <c r="S64" s="17" t="s">
        <v>440</v>
      </c>
      <c r="T64" s="17" t="s">
        <v>447</v>
      </c>
      <c r="U64" s="17" t="s">
        <v>446</v>
      </c>
      <c r="V64" s="24" t="s">
        <v>441</v>
      </c>
      <c r="W64" s="24"/>
      <c r="X64" s="17" t="s">
        <v>442</v>
      </c>
      <c r="Y64" s="17" t="s">
        <v>299</v>
      </c>
      <c r="Z64" s="24" t="s">
        <v>444</v>
      </c>
      <c r="AA64" s="17"/>
      <c r="AB64" s="17"/>
      <c r="AC64" s="24"/>
      <c r="AD64" s="17"/>
      <c r="AE64" s="17"/>
      <c r="AF64" s="24"/>
      <c r="AG64" s="26" t="s">
        <v>331</v>
      </c>
      <c r="AH64" s="24" t="s">
        <v>445</v>
      </c>
      <c r="AI64" s="17"/>
      <c r="AJ64" s="24"/>
      <c r="AK64" s="17"/>
      <c r="AL64" s="24"/>
      <c r="AM64" s="26" t="s">
        <v>331</v>
      </c>
    </row>
    <row r="65" spans="1:39" ht="76" hidden="1" x14ac:dyDescent="0.5">
      <c r="A65" s="18" t="s">
        <v>6</v>
      </c>
      <c r="B65" s="19" t="s">
        <v>14</v>
      </c>
      <c r="C65" s="18" t="s">
        <v>500</v>
      </c>
      <c r="D65" s="25"/>
      <c r="E65" s="17" t="s">
        <v>232</v>
      </c>
      <c r="F65" s="17" t="s">
        <v>140</v>
      </c>
      <c r="G65" s="17" t="s">
        <v>295</v>
      </c>
      <c r="H65" s="24" t="s">
        <v>189</v>
      </c>
      <c r="I65" s="22">
        <v>43344</v>
      </c>
      <c r="J65" s="22">
        <v>43586</v>
      </c>
      <c r="K65" s="23">
        <f>MONTH(cv.table[[#This Row],[Start]])</f>
        <v>9</v>
      </c>
      <c r="L65" s="23">
        <f>YEAR(cv.table[[#This Row],[Start]])</f>
        <v>2018</v>
      </c>
      <c r="M65" s="23">
        <f>MONTH(cv.table[[#This Row],[End]])</f>
        <v>5</v>
      </c>
      <c r="N65" s="23">
        <f>YEAR(cv.table[[#This Row],[End]])</f>
        <v>2019</v>
      </c>
      <c r="O65" s="20">
        <f t="shared" si="1"/>
        <v>8.0666666666666664</v>
      </c>
      <c r="P65" s="17" t="s">
        <v>27</v>
      </c>
      <c r="Q65" s="17" t="s">
        <v>50</v>
      </c>
      <c r="R65" s="17" t="s">
        <v>51</v>
      </c>
      <c r="S65" s="17" t="s">
        <v>400</v>
      </c>
      <c r="T65" s="17" t="s">
        <v>402</v>
      </c>
      <c r="U65" s="17" t="s">
        <v>403</v>
      </c>
      <c r="V65" s="24"/>
      <c r="W65" s="24"/>
      <c r="X65" s="17" t="s">
        <v>404</v>
      </c>
      <c r="Y65" s="17" t="s">
        <v>299</v>
      </c>
      <c r="Z65" s="24" t="s">
        <v>397</v>
      </c>
      <c r="AA65" s="17"/>
      <c r="AB65" s="17"/>
      <c r="AC65" s="24"/>
      <c r="AD65" s="17"/>
      <c r="AE65" s="17"/>
      <c r="AF65" s="24"/>
      <c r="AG65" s="26" t="s">
        <v>313</v>
      </c>
      <c r="AH65" s="24" t="s">
        <v>405</v>
      </c>
      <c r="AI65" s="17"/>
      <c r="AJ65" s="24"/>
      <c r="AK65" s="17"/>
      <c r="AL65" s="24"/>
      <c r="AM65" s="26" t="s">
        <v>313</v>
      </c>
    </row>
    <row r="66" spans="1:39" ht="50.7" hidden="1" x14ac:dyDescent="0.5">
      <c r="A66" s="18" t="s">
        <v>7</v>
      </c>
      <c r="B66" s="19" t="s">
        <v>18</v>
      </c>
      <c r="C66" s="18" t="s">
        <v>369</v>
      </c>
      <c r="D66" s="25" t="s">
        <v>143</v>
      </c>
      <c r="E66" s="17" t="s">
        <v>232</v>
      </c>
      <c r="F66" s="17" t="s">
        <v>140</v>
      </c>
      <c r="G66" s="17" t="s">
        <v>295</v>
      </c>
      <c r="H66" s="24" t="s">
        <v>189</v>
      </c>
      <c r="I66" s="22">
        <v>42614</v>
      </c>
      <c r="J66" s="22">
        <v>42979</v>
      </c>
      <c r="K66" s="23">
        <f>MONTH(cv.table[[#This Row],[Start]])</f>
        <v>9</v>
      </c>
      <c r="L66" s="23">
        <f>YEAR(cv.table[[#This Row],[Start]])</f>
        <v>2016</v>
      </c>
      <c r="M66" s="23">
        <f>MONTH(cv.table[[#This Row],[End]])</f>
        <v>9</v>
      </c>
      <c r="N66" s="23">
        <f>YEAR(cv.table[[#This Row],[End]])</f>
        <v>2017</v>
      </c>
      <c r="O66" s="20">
        <f t="shared" ref="O66:O97" si="2">IF((P66="Days"),((J66-I66+1)),IF(P66="Months",((J66-I66)/30),((J66-I66)/365)))</f>
        <v>1</v>
      </c>
      <c r="P66" s="17" t="s">
        <v>407</v>
      </c>
      <c r="Q66" s="17" t="s">
        <v>52</v>
      </c>
      <c r="R66" s="17" t="s">
        <v>51</v>
      </c>
      <c r="S66" s="17" t="s">
        <v>385</v>
      </c>
      <c r="T66" s="17" t="s">
        <v>386</v>
      </c>
      <c r="U66" s="17"/>
      <c r="V66" s="24" t="s">
        <v>592</v>
      </c>
      <c r="W66" s="24"/>
      <c r="X66" s="17" t="s">
        <v>366</v>
      </c>
      <c r="Y66" s="17" t="s">
        <v>299</v>
      </c>
      <c r="Z66" s="24" t="s">
        <v>468</v>
      </c>
      <c r="AA66" s="17" t="s">
        <v>367</v>
      </c>
      <c r="AB66" s="17" t="s">
        <v>299</v>
      </c>
      <c r="AC66" s="24" t="s">
        <v>368</v>
      </c>
      <c r="AD66" s="17" t="s">
        <v>297</v>
      </c>
      <c r="AE66" s="17" t="s">
        <v>298</v>
      </c>
      <c r="AF66" s="24" t="s">
        <v>451</v>
      </c>
      <c r="AG66" s="27" t="s">
        <v>375</v>
      </c>
      <c r="AH66" s="24" t="s">
        <v>371</v>
      </c>
      <c r="AI66" s="17"/>
      <c r="AJ66" s="24"/>
      <c r="AK66" s="17"/>
      <c r="AL66" s="24"/>
      <c r="AM66" s="26" t="s">
        <v>312</v>
      </c>
    </row>
    <row r="67" spans="1:39" ht="152" hidden="1" x14ac:dyDescent="0.5">
      <c r="A67" s="18" t="s">
        <v>279</v>
      </c>
      <c r="B67" s="19" t="s">
        <v>130</v>
      </c>
      <c r="C67" s="18" t="s">
        <v>370</v>
      </c>
      <c r="D67" s="25"/>
      <c r="E67" s="17" t="s">
        <v>232</v>
      </c>
      <c r="F67" s="17" t="s">
        <v>140</v>
      </c>
      <c r="G67" s="17" t="s">
        <v>295</v>
      </c>
      <c r="H67" s="24" t="s">
        <v>189</v>
      </c>
      <c r="I67" s="22">
        <v>42592</v>
      </c>
      <c r="J67" s="22">
        <v>42605</v>
      </c>
      <c r="K67" s="23">
        <f>MONTH(cv.table[[#This Row],[Start]])</f>
        <v>8</v>
      </c>
      <c r="L67" s="23">
        <f>YEAR(cv.table[[#This Row],[Start]])</f>
        <v>2016</v>
      </c>
      <c r="M67" s="23">
        <f>MONTH(cv.table[[#This Row],[End]])</f>
        <v>8</v>
      </c>
      <c r="N67" s="23">
        <f>YEAR(cv.table[[#This Row],[End]])</f>
        <v>2016</v>
      </c>
      <c r="O67" s="20">
        <f t="shared" si="2"/>
        <v>14</v>
      </c>
      <c r="P67" s="17" t="s">
        <v>29</v>
      </c>
      <c r="Q67" s="17" t="s">
        <v>131</v>
      </c>
      <c r="R67" s="17" t="s">
        <v>51</v>
      </c>
      <c r="S67" s="17" t="s">
        <v>469</v>
      </c>
      <c r="T67" s="17" t="s">
        <v>470</v>
      </c>
      <c r="U67" s="17" t="s">
        <v>398</v>
      </c>
      <c r="V67" s="24"/>
      <c r="W67" s="24"/>
      <c r="X67" s="17" t="s">
        <v>396</v>
      </c>
      <c r="Y67" s="17" t="s">
        <v>299</v>
      </c>
      <c r="Z67" s="24" t="s">
        <v>397</v>
      </c>
      <c r="AA67" s="17"/>
      <c r="AB67" s="17"/>
      <c r="AC67" s="24"/>
      <c r="AD67" s="17"/>
      <c r="AE67" s="17"/>
      <c r="AF67" s="24"/>
      <c r="AG67" s="17"/>
      <c r="AH67" s="24"/>
      <c r="AI67" s="17"/>
      <c r="AJ67" s="24"/>
      <c r="AK67" s="17"/>
      <c r="AL67" s="24"/>
      <c r="AM67" s="26" t="s">
        <v>339</v>
      </c>
    </row>
    <row r="68" spans="1:39" ht="25.35" hidden="1" x14ac:dyDescent="0.5">
      <c r="A68" s="18" t="s">
        <v>523</v>
      </c>
      <c r="B68" s="30"/>
      <c r="C68" s="18" t="s">
        <v>527</v>
      </c>
      <c r="D68" s="29"/>
      <c r="E68" s="17" t="s">
        <v>232</v>
      </c>
      <c r="F68" s="17" t="s">
        <v>140</v>
      </c>
      <c r="G68" s="17" t="s">
        <v>524</v>
      </c>
      <c r="H68" s="24" t="s">
        <v>525</v>
      </c>
      <c r="I68" s="22">
        <v>44802</v>
      </c>
      <c r="J68" s="22">
        <v>44802</v>
      </c>
      <c r="K68" s="23">
        <f>MONTH(cv.table[[#This Row],[Start]])</f>
        <v>8</v>
      </c>
      <c r="L68" s="23">
        <f>YEAR(cv.table[[#This Row],[Start]])</f>
        <v>2022</v>
      </c>
      <c r="M68" s="23">
        <f>MONTH(cv.table[[#This Row],[End]])</f>
        <v>8</v>
      </c>
      <c r="N68" s="23">
        <f>YEAR(cv.table[[#This Row],[End]])</f>
        <v>2022</v>
      </c>
      <c r="O68" s="20">
        <f t="shared" si="2"/>
        <v>1</v>
      </c>
      <c r="P68" s="17" t="s">
        <v>29</v>
      </c>
      <c r="Q68" s="17"/>
      <c r="R68" s="17"/>
      <c r="S68" s="17" t="s">
        <v>542</v>
      </c>
      <c r="T68" s="17"/>
      <c r="U68" s="17"/>
      <c r="V68" s="24"/>
      <c r="W68" s="24"/>
      <c r="X68" s="17"/>
      <c r="Y68" s="17"/>
      <c r="Z68" s="24"/>
      <c r="AA68" s="17"/>
      <c r="AB68" s="17"/>
      <c r="AC68" s="24"/>
      <c r="AD68" s="17"/>
      <c r="AE68" s="17"/>
      <c r="AF68" s="24"/>
      <c r="AG68" s="27" t="s">
        <v>541</v>
      </c>
      <c r="AH68" s="24" t="s">
        <v>542</v>
      </c>
      <c r="AI68" s="17"/>
      <c r="AJ68" s="24"/>
      <c r="AK68" s="17"/>
      <c r="AL68" s="24"/>
      <c r="AM68" s="17"/>
    </row>
    <row r="69" spans="1:39" ht="25.35" x14ac:dyDescent="0.5">
      <c r="A69" s="18" t="s">
        <v>214</v>
      </c>
      <c r="B69" s="19" t="s">
        <v>215</v>
      </c>
      <c r="C69" s="18" t="s">
        <v>630</v>
      </c>
      <c r="D69" s="29"/>
      <c r="E69" s="17" t="s">
        <v>533</v>
      </c>
      <c r="F69" s="17" t="s">
        <v>42</v>
      </c>
      <c r="G69" s="17" t="s">
        <v>5</v>
      </c>
      <c r="H69" s="24" t="s">
        <v>124</v>
      </c>
      <c r="I69" s="22">
        <v>44977</v>
      </c>
      <c r="J69" s="22">
        <v>44989</v>
      </c>
      <c r="K69" s="23">
        <f>MONTH(cv.table[[#This Row],[Start]])</f>
        <v>2</v>
      </c>
      <c r="L69" s="23">
        <f>YEAR(cv.table[[#This Row],[Start]])</f>
        <v>2023</v>
      </c>
      <c r="M69" s="23">
        <f>MONTH(cv.table[[#This Row],[End]])</f>
        <v>3</v>
      </c>
      <c r="N69" s="23">
        <f>YEAR(cv.table[[#This Row],[End]])</f>
        <v>2023</v>
      </c>
      <c r="O69" s="20">
        <f t="shared" si="2"/>
        <v>13</v>
      </c>
      <c r="P69" s="17" t="s">
        <v>29</v>
      </c>
      <c r="Q69" s="17" t="s">
        <v>631</v>
      </c>
      <c r="R69" s="17" t="s">
        <v>632</v>
      </c>
      <c r="S69" s="17" t="s">
        <v>633</v>
      </c>
      <c r="T69" s="17" t="s">
        <v>634</v>
      </c>
      <c r="U69" s="17"/>
      <c r="V69" s="24"/>
      <c r="W69" s="24"/>
      <c r="X69" s="17"/>
      <c r="Y69" s="17"/>
      <c r="Z69" s="24"/>
      <c r="AA69" s="17"/>
      <c r="AB69" s="17"/>
      <c r="AC69" s="24"/>
      <c r="AD69" s="17"/>
      <c r="AE69" s="17"/>
      <c r="AF69" s="24"/>
      <c r="AG69" s="17"/>
      <c r="AH69" s="24"/>
      <c r="AI69" s="17"/>
      <c r="AJ69" s="24"/>
      <c r="AK69" s="17"/>
      <c r="AL69" s="24"/>
      <c r="AM69" s="17"/>
    </row>
    <row r="70" spans="1:39" ht="25.35" x14ac:dyDescent="0.5">
      <c r="A70" s="18" t="s">
        <v>280</v>
      </c>
      <c r="B70" s="19"/>
      <c r="C70" s="18" t="s">
        <v>281</v>
      </c>
      <c r="D70" s="25"/>
      <c r="E70" s="17" t="s">
        <v>533</v>
      </c>
      <c r="F70" s="17" t="s">
        <v>94</v>
      </c>
      <c r="G70" s="17" t="s">
        <v>5</v>
      </c>
      <c r="H70" s="24" t="s">
        <v>124</v>
      </c>
      <c r="I70" s="22">
        <v>44094</v>
      </c>
      <c r="J70" s="22">
        <v>44094</v>
      </c>
      <c r="K70" s="23">
        <f>MONTH(cv.table[[#This Row],[Start]])</f>
        <v>9</v>
      </c>
      <c r="L70" s="23">
        <f>YEAR(cv.table[[#This Row],[Start]])</f>
        <v>2020</v>
      </c>
      <c r="M70" s="23">
        <f>MONTH(cv.table[[#This Row],[End]])</f>
        <v>9</v>
      </c>
      <c r="N70" s="23">
        <f>YEAR(cv.table[[#This Row],[End]])</f>
        <v>2020</v>
      </c>
      <c r="O70" s="20">
        <f t="shared" si="2"/>
        <v>1</v>
      </c>
      <c r="P70" s="17" t="s">
        <v>29</v>
      </c>
      <c r="Q70" s="17"/>
      <c r="R70" s="17" t="s">
        <v>154</v>
      </c>
      <c r="S70" s="17"/>
      <c r="T70" s="17"/>
      <c r="U70" s="17"/>
      <c r="V70" s="24"/>
      <c r="W70" s="24"/>
      <c r="X70" s="17"/>
      <c r="Y70" s="17"/>
      <c r="Z70" s="24"/>
      <c r="AA70" s="17"/>
      <c r="AB70" s="17"/>
      <c r="AC70" s="24"/>
      <c r="AD70" s="17"/>
      <c r="AE70" s="17"/>
      <c r="AF70" s="24"/>
      <c r="AG70" s="17"/>
      <c r="AH70" s="24"/>
      <c r="AI70" s="17"/>
      <c r="AJ70" s="24"/>
      <c r="AK70" s="17"/>
      <c r="AL70" s="24"/>
      <c r="AM70" s="26" t="s">
        <v>342</v>
      </c>
    </row>
    <row r="71" spans="1:39" ht="25.35" x14ac:dyDescent="0.5">
      <c r="A71" s="18" t="s">
        <v>158</v>
      </c>
      <c r="B71" s="19" t="s">
        <v>160</v>
      </c>
      <c r="C71" s="18" t="s">
        <v>159</v>
      </c>
      <c r="D71" s="25"/>
      <c r="E71" s="17" t="s">
        <v>533</v>
      </c>
      <c r="F71" s="17" t="s">
        <v>42</v>
      </c>
      <c r="G71" s="17" t="s">
        <v>5</v>
      </c>
      <c r="H71" s="24" t="s">
        <v>124</v>
      </c>
      <c r="I71" s="22"/>
      <c r="J71" s="22"/>
      <c r="K71" s="23">
        <f>MONTH(cv.table[[#This Row],[Start]])</f>
        <v>1</v>
      </c>
      <c r="L71" s="23">
        <f>YEAR(cv.table[[#This Row],[Start]])</f>
        <v>1900</v>
      </c>
      <c r="M71" s="23">
        <f>MONTH(cv.table[[#This Row],[End]])</f>
        <v>1</v>
      </c>
      <c r="N71" s="23">
        <f>YEAR(cv.table[[#This Row],[End]])</f>
        <v>1900</v>
      </c>
      <c r="O71" s="20">
        <f t="shared" si="2"/>
        <v>0</v>
      </c>
      <c r="P71" s="17"/>
      <c r="Q71" s="17"/>
      <c r="R71" s="17" t="s">
        <v>154</v>
      </c>
      <c r="S71" s="17" t="s">
        <v>161</v>
      </c>
      <c r="T71" s="17"/>
      <c r="U71" s="17"/>
      <c r="V71" s="24"/>
      <c r="W71" s="24"/>
      <c r="X71" s="17"/>
      <c r="Y71" s="17"/>
      <c r="Z71" s="24"/>
      <c r="AA71" s="17"/>
      <c r="AB71" s="17"/>
      <c r="AC71" s="24"/>
      <c r="AD71" s="17"/>
      <c r="AE71" s="17"/>
      <c r="AF71" s="24"/>
      <c r="AG71" s="17"/>
      <c r="AH71" s="24"/>
      <c r="AI71" s="17"/>
      <c r="AJ71" s="24"/>
      <c r="AK71" s="17"/>
      <c r="AL71" s="24"/>
      <c r="AM71" s="26" t="s">
        <v>341</v>
      </c>
    </row>
    <row r="72" spans="1:39" ht="38" x14ac:dyDescent="0.5">
      <c r="A72" s="18" t="s">
        <v>6</v>
      </c>
      <c r="B72" s="19" t="s">
        <v>14</v>
      </c>
      <c r="C72" s="18" t="s">
        <v>152</v>
      </c>
      <c r="D72" s="25"/>
      <c r="E72" s="17" t="s">
        <v>533</v>
      </c>
      <c r="F72" s="17" t="s">
        <v>65</v>
      </c>
      <c r="G72" s="17" t="s">
        <v>30</v>
      </c>
      <c r="H72" s="24" t="s">
        <v>92</v>
      </c>
      <c r="I72" s="22">
        <v>43405</v>
      </c>
      <c r="J72" s="22">
        <v>43586</v>
      </c>
      <c r="K72" s="23">
        <f>MONTH(cv.table[[#This Row],[Start]])</f>
        <v>11</v>
      </c>
      <c r="L72" s="23">
        <f>YEAR(cv.table[[#This Row],[Start]])</f>
        <v>2018</v>
      </c>
      <c r="M72" s="23">
        <f>MONTH(cv.table[[#This Row],[End]])</f>
        <v>5</v>
      </c>
      <c r="N72" s="23">
        <f>YEAR(cv.table[[#This Row],[End]])</f>
        <v>2019</v>
      </c>
      <c r="O72" s="20">
        <f t="shared" si="2"/>
        <v>6.0333333333333332</v>
      </c>
      <c r="P72" s="17" t="s">
        <v>27</v>
      </c>
      <c r="Q72" s="17" t="s">
        <v>50</v>
      </c>
      <c r="R72" s="17" t="s">
        <v>51</v>
      </c>
      <c r="S72" s="17" t="s">
        <v>496</v>
      </c>
      <c r="T72" s="17" t="s">
        <v>266</v>
      </c>
      <c r="U72" s="17"/>
      <c r="V72" s="24"/>
      <c r="W72" s="24"/>
      <c r="X72" s="17"/>
      <c r="Y72" s="17"/>
      <c r="Z72" s="24"/>
      <c r="AA72" s="17"/>
      <c r="AB72" s="17"/>
      <c r="AC72" s="24"/>
      <c r="AD72" s="17"/>
      <c r="AE72" s="17"/>
      <c r="AF72" s="24"/>
      <c r="AG72" s="17"/>
      <c r="AH72" s="24"/>
      <c r="AI72" s="17"/>
      <c r="AJ72" s="24"/>
      <c r="AK72" s="17"/>
      <c r="AL72" s="24"/>
      <c r="AM72" s="26" t="s">
        <v>313</v>
      </c>
    </row>
    <row r="73" spans="1:39" ht="38" x14ac:dyDescent="0.5">
      <c r="A73" s="18" t="s">
        <v>7</v>
      </c>
      <c r="B73" s="19" t="s">
        <v>18</v>
      </c>
      <c r="C73" s="18" t="s">
        <v>372</v>
      </c>
      <c r="D73" s="25"/>
      <c r="E73" s="17" t="s">
        <v>533</v>
      </c>
      <c r="F73" s="17" t="s">
        <v>140</v>
      </c>
      <c r="G73" s="17" t="s">
        <v>30</v>
      </c>
      <c r="H73" s="24" t="s">
        <v>93</v>
      </c>
      <c r="I73" s="22">
        <v>42979</v>
      </c>
      <c r="J73" s="22">
        <v>43221</v>
      </c>
      <c r="K73" s="23">
        <f>MONTH(cv.table[[#This Row],[Start]])</f>
        <v>9</v>
      </c>
      <c r="L73" s="23">
        <f>YEAR(cv.table[[#This Row],[Start]])</f>
        <v>2017</v>
      </c>
      <c r="M73" s="23">
        <f>MONTH(cv.table[[#This Row],[End]])</f>
        <v>5</v>
      </c>
      <c r="N73" s="23">
        <f>YEAR(cv.table[[#This Row],[End]])</f>
        <v>2018</v>
      </c>
      <c r="O73" s="20">
        <f t="shared" si="2"/>
        <v>8.0666666666666664</v>
      </c>
      <c r="P73" s="17" t="s">
        <v>27</v>
      </c>
      <c r="Q73" s="17" t="s">
        <v>52</v>
      </c>
      <c r="R73" s="17" t="s">
        <v>51</v>
      </c>
      <c r="S73" s="17" t="s">
        <v>144</v>
      </c>
      <c r="T73" s="17"/>
      <c r="U73" s="17"/>
      <c r="V73" s="24"/>
      <c r="W73" s="24"/>
      <c r="X73" s="17"/>
      <c r="Y73" s="17"/>
      <c r="Z73" s="24"/>
      <c r="AA73" s="17"/>
      <c r="AB73" s="17"/>
      <c r="AC73" s="24"/>
      <c r="AD73" s="17"/>
      <c r="AE73" s="17"/>
      <c r="AF73" s="24"/>
      <c r="AG73" s="17"/>
      <c r="AH73" s="24"/>
      <c r="AI73" s="17"/>
      <c r="AJ73" s="24"/>
      <c r="AK73" s="17"/>
      <c r="AL73" s="24"/>
      <c r="AM73" s="26" t="s">
        <v>312</v>
      </c>
    </row>
    <row r="74" spans="1:39" ht="38" x14ac:dyDescent="0.5">
      <c r="A74" s="18" t="s">
        <v>7</v>
      </c>
      <c r="B74" s="19" t="s">
        <v>18</v>
      </c>
      <c r="C74" s="18" t="s">
        <v>142</v>
      </c>
      <c r="D74" s="25" t="s">
        <v>143</v>
      </c>
      <c r="E74" s="17" t="s">
        <v>533</v>
      </c>
      <c r="F74" s="17" t="s">
        <v>140</v>
      </c>
      <c r="G74" s="17" t="s">
        <v>30</v>
      </c>
      <c r="H74" s="24" t="s">
        <v>93</v>
      </c>
      <c r="I74" s="22">
        <v>42856</v>
      </c>
      <c r="J74" s="22">
        <v>42979</v>
      </c>
      <c r="K74" s="23">
        <f>MONTH(cv.table[[#This Row],[Start]])</f>
        <v>5</v>
      </c>
      <c r="L74" s="23">
        <f>YEAR(cv.table[[#This Row],[Start]])</f>
        <v>2017</v>
      </c>
      <c r="M74" s="23">
        <f>MONTH(cv.table[[#This Row],[End]])</f>
        <v>9</v>
      </c>
      <c r="N74" s="23">
        <f>YEAR(cv.table[[#This Row],[End]])</f>
        <v>2017</v>
      </c>
      <c r="O74" s="20">
        <f t="shared" si="2"/>
        <v>4.0999999999999996</v>
      </c>
      <c r="P74" s="17" t="s">
        <v>27</v>
      </c>
      <c r="Q74" s="17" t="s">
        <v>145</v>
      </c>
      <c r="R74" s="17" t="s">
        <v>51</v>
      </c>
      <c r="S74" s="17" t="s">
        <v>104</v>
      </c>
      <c r="T74" s="17"/>
      <c r="U74" s="17"/>
      <c r="V74" s="24"/>
      <c r="W74" s="24"/>
      <c r="X74" s="17"/>
      <c r="Y74" s="17"/>
      <c r="Z74" s="24"/>
      <c r="AA74" s="17"/>
      <c r="AB74" s="17"/>
      <c r="AC74" s="24"/>
      <c r="AD74" s="17"/>
      <c r="AE74" s="17"/>
      <c r="AF74" s="24"/>
      <c r="AG74" s="17"/>
      <c r="AH74" s="24"/>
      <c r="AI74" s="17"/>
      <c r="AJ74" s="24"/>
      <c r="AK74" s="17"/>
      <c r="AL74" s="24"/>
      <c r="AM74" s="26" t="s">
        <v>312</v>
      </c>
    </row>
    <row r="75" spans="1:39" ht="38" x14ac:dyDescent="0.5">
      <c r="A75" s="18" t="s">
        <v>7</v>
      </c>
      <c r="B75" s="19" t="s">
        <v>18</v>
      </c>
      <c r="C75" s="18" t="s">
        <v>64</v>
      </c>
      <c r="D75" s="25"/>
      <c r="E75" s="17" t="s">
        <v>533</v>
      </c>
      <c r="F75" s="17" t="s">
        <v>65</v>
      </c>
      <c r="G75" s="17" t="s">
        <v>30</v>
      </c>
      <c r="H75" s="24" t="s">
        <v>92</v>
      </c>
      <c r="I75" s="22">
        <v>42644</v>
      </c>
      <c r="J75" s="22">
        <v>42887</v>
      </c>
      <c r="K75" s="23">
        <f>MONTH(cv.table[[#This Row],[Start]])</f>
        <v>10</v>
      </c>
      <c r="L75" s="23">
        <f>YEAR(cv.table[[#This Row],[Start]])</f>
        <v>2016</v>
      </c>
      <c r="M75" s="23">
        <f>MONTH(cv.table[[#This Row],[End]])</f>
        <v>6</v>
      </c>
      <c r="N75" s="23">
        <f>YEAR(cv.table[[#This Row],[End]])</f>
        <v>2017</v>
      </c>
      <c r="O75" s="20">
        <f t="shared" si="2"/>
        <v>8.1</v>
      </c>
      <c r="P75" s="17" t="s">
        <v>27</v>
      </c>
      <c r="Q75" s="17" t="s">
        <v>52</v>
      </c>
      <c r="R75" s="17" t="s">
        <v>51</v>
      </c>
      <c r="S75" s="17" t="s">
        <v>252</v>
      </c>
      <c r="T75" s="17" t="s">
        <v>253</v>
      </c>
      <c r="U75" s="17" t="s">
        <v>254</v>
      </c>
      <c r="V75" s="24"/>
      <c r="W75" s="24"/>
      <c r="X75" s="17"/>
      <c r="Y75" s="17"/>
      <c r="Z75" s="24"/>
      <c r="AA75" s="17"/>
      <c r="AB75" s="17"/>
      <c r="AC75" s="24"/>
      <c r="AD75" s="17"/>
      <c r="AE75" s="17"/>
      <c r="AF75" s="24"/>
      <c r="AG75" s="17"/>
      <c r="AH75" s="24"/>
      <c r="AI75" s="17"/>
      <c r="AJ75" s="24"/>
      <c r="AK75" s="17"/>
      <c r="AL75" s="24"/>
      <c r="AM75" s="26" t="s">
        <v>312</v>
      </c>
    </row>
    <row r="76" spans="1:39" ht="38" x14ac:dyDescent="0.5">
      <c r="A76" s="18" t="s">
        <v>7</v>
      </c>
      <c r="B76" s="19" t="s">
        <v>18</v>
      </c>
      <c r="C76" s="18" t="s">
        <v>138</v>
      </c>
      <c r="D76" s="25" t="s">
        <v>139</v>
      </c>
      <c r="E76" s="17" t="s">
        <v>533</v>
      </c>
      <c r="F76" s="17" t="s">
        <v>140</v>
      </c>
      <c r="G76" s="17" t="s">
        <v>30</v>
      </c>
      <c r="H76" s="24" t="s">
        <v>93</v>
      </c>
      <c r="I76" s="22">
        <v>42491</v>
      </c>
      <c r="J76" s="22">
        <v>42614</v>
      </c>
      <c r="K76" s="23">
        <f>MONTH(cv.table[[#This Row],[Start]])</f>
        <v>5</v>
      </c>
      <c r="L76" s="23">
        <f>YEAR(cv.table[[#This Row],[Start]])</f>
        <v>2016</v>
      </c>
      <c r="M76" s="23">
        <f>MONTH(cv.table[[#This Row],[End]])</f>
        <v>9</v>
      </c>
      <c r="N76" s="23">
        <f>YEAR(cv.table[[#This Row],[End]])</f>
        <v>2016</v>
      </c>
      <c r="O76" s="20">
        <f t="shared" si="2"/>
        <v>4.0999999999999996</v>
      </c>
      <c r="P76" s="17" t="s">
        <v>27</v>
      </c>
      <c r="Q76" s="17" t="s">
        <v>52</v>
      </c>
      <c r="R76" s="17" t="s">
        <v>51</v>
      </c>
      <c r="S76" s="17" t="s">
        <v>103</v>
      </c>
      <c r="T76" s="17"/>
      <c r="U76" s="17"/>
      <c r="V76" s="24"/>
      <c r="W76" s="24"/>
      <c r="X76" s="17"/>
      <c r="Y76" s="17"/>
      <c r="Z76" s="24"/>
      <c r="AA76" s="17"/>
      <c r="AB76" s="17"/>
      <c r="AC76" s="24"/>
      <c r="AD76" s="17"/>
      <c r="AE76" s="17"/>
      <c r="AF76" s="24"/>
      <c r="AG76" s="17"/>
      <c r="AH76" s="24"/>
      <c r="AI76" s="17"/>
      <c r="AJ76" s="24"/>
      <c r="AK76" s="17"/>
      <c r="AL76" s="24"/>
      <c r="AM76" s="26" t="s">
        <v>312</v>
      </c>
    </row>
    <row r="77" spans="1:39" x14ac:dyDescent="0.5">
      <c r="A77" s="18" t="s">
        <v>68</v>
      </c>
      <c r="B77" s="19" t="s">
        <v>76</v>
      </c>
      <c r="C77" s="18" t="s">
        <v>69</v>
      </c>
      <c r="D77" s="25"/>
      <c r="E77" s="17" t="s">
        <v>533</v>
      </c>
      <c r="F77" s="17" t="s">
        <v>296</v>
      </c>
      <c r="G77" s="17" t="s">
        <v>30</v>
      </c>
      <c r="H77" s="24" t="s">
        <v>92</v>
      </c>
      <c r="I77" s="22">
        <v>40544</v>
      </c>
      <c r="J77" s="22">
        <v>41275</v>
      </c>
      <c r="K77" s="23">
        <f>MONTH(cv.table[[#This Row],[Start]])</f>
        <v>1</v>
      </c>
      <c r="L77" s="23">
        <f>YEAR(cv.table[[#This Row],[Start]])</f>
        <v>2011</v>
      </c>
      <c r="M77" s="23">
        <f>MONTH(cv.table[[#This Row],[End]])</f>
        <v>1</v>
      </c>
      <c r="N77" s="23">
        <f>YEAR(cv.table[[#This Row],[End]])</f>
        <v>2013</v>
      </c>
      <c r="O77" s="20">
        <f t="shared" si="2"/>
        <v>2.0027397260273974</v>
      </c>
      <c r="P77" s="17" t="s">
        <v>28</v>
      </c>
      <c r="Q77" s="17" t="s">
        <v>72</v>
      </c>
      <c r="R77" s="17" t="s">
        <v>51</v>
      </c>
      <c r="S77" s="17"/>
      <c r="T77" s="17"/>
      <c r="U77" s="17"/>
      <c r="V77" s="24"/>
      <c r="W77" s="24"/>
      <c r="X77" s="17"/>
      <c r="Y77" s="17"/>
      <c r="Z77" s="24"/>
      <c r="AA77" s="17"/>
      <c r="AB77" s="17"/>
      <c r="AC77" s="24"/>
      <c r="AD77" s="17"/>
      <c r="AE77" s="17"/>
      <c r="AF77" s="24"/>
      <c r="AG77" s="17"/>
      <c r="AH77" s="24"/>
      <c r="AI77" s="17"/>
      <c r="AJ77" s="24"/>
      <c r="AK77" s="17"/>
      <c r="AL77" s="24"/>
      <c r="AM77" s="18"/>
    </row>
    <row r="78" spans="1:39" ht="38" x14ac:dyDescent="0.5">
      <c r="A78" s="18" t="s">
        <v>70</v>
      </c>
      <c r="B78" s="19"/>
      <c r="C78" s="18" t="s">
        <v>71</v>
      </c>
      <c r="D78" s="25"/>
      <c r="E78" s="17" t="s">
        <v>533</v>
      </c>
      <c r="F78" s="17" t="s">
        <v>65</v>
      </c>
      <c r="G78" s="17" t="s">
        <v>30</v>
      </c>
      <c r="H78" s="24" t="s">
        <v>92</v>
      </c>
      <c r="I78" s="22">
        <v>39083</v>
      </c>
      <c r="J78" s="22">
        <v>40544</v>
      </c>
      <c r="K78" s="23">
        <f>MONTH(cv.table[[#This Row],[Start]])</f>
        <v>1</v>
      </c>
      <c r="L78" s="23">
        <f>YEAR(cv.table[[#This Row],[Start]])</f>
        <v>2007</v>
      </c>
      <c r="M78" s="23">
        <f>MONTH(cv.table[[#This Row],[End]])</f>
        <v>1</v>
      </c>
      <c r="N78" s="23">
        <f>YEAR(cv.table[[#This Row],[End]])</f>
        <v>2011</v>
      </c>
      <c r="O78" s="20">
        <f t="shared" si="2"/>
        <v>4.0027397260273974</v>
      </c>
      <c r="P78" s="17" t="s">
        <v>28</v>
      </c>
      <c r="Q78" s="17" t="s">
        <v>72</v>
      </c>
      <c r="R78" s="17" t="s">
        <v>51</v>
      </c>
      <c r="S78" s="17" t="s">
        <v>391</v>
      </c>
      <c r="T78" s="17" t="s">
        <v>245</v>
      </c>
      <c r="U78" s="17" t="s">
        <v>246</v>
      </c>
      <c r="V78" s="24"/>
      <c r="W78" s="24"/>
      <c r="X78" s="17"/>
      <c r="Y78" s="17"/>
      <c r="Z78" s="24"/>
      <c r="AA78" s="17"/>
      <c r="AB78" s="17"/>
      <c r="AC78" s="24"/>
      <c r="AD78" s="17"/>
      <c r="AE78" s="17"/>
      <c r="AF78" s="24"/>
      <c r="AG78" s="17"/>
      <c r="AH78" s="24"/>
      <c r="AI78" s="17"/>
      <c r="AJ78" s="24"/>
      <c r="AK78" s="17"/>
      <c r="AL78" s="24"/>
      <c r="AM78" s="18"/>
    </row>
    <row r="79" spans="1:39" ht="25.35" hidden="1" x14ac:dyDescent="0.5">
      <c r="A79" s="18" t="s">
        <v>33</v>
      </c>
      <c r="B79" s="19" t="s">
        <v>34</v>
      </c>
      <c r="C79" s="18" t="s">
        <v>35</v>
      </c>
      <c r="D79" s="25"/>
      <c r="E79" s="17" t="s">
        <v>533</v>
      </c>
      <c r="F79" s="17" t="s">
        <v>42</v>
      </c>
      <c r="G79" s="17" t="s">
        <v>13</v>
      </c>
      <c r="H79" s="24" t="s">
        <v>40</v>
      </c>
      <c r="I79" s="22">
        <v>43586</v>
      </c>
      <c r="J79" s="22">
        <v>43586</v>
      </c>
      <c r="K79" s="23">
        <f>MONTH(cv.table[[#This Row],[Start]])</f>
        <v>5</v>
      </c>
      <c r="L79" s="23">
        <f>YEAR(cv.table[[#This Row],[Start]])</f>
        <v>2019</v>
      </c>
      <c r="M79" s="23">
        <f>MONTH(cv.table[[#This Row],[End]])</f>
        <v>5</v>
      </c>
      <c r="N79" s="23">
        <f>YEAR(cv.table[[#This Row],[End]])</f>
        <v>2019</v>
      </c>
      <c r="O79" s="20">
        <f t="shared" si="2"/>
        <v>1</v>
      </c>
      <c r="P79" s="17" t="s">
        <v>29</v>
      </c>
      <c r="Q79" s="17" t="s">
        <v>55</v>
      </c>
      <c r="R79" s="17" t="s">
        <v>47</v>
      </c>
      <c r="S79" s="17"/>
      <c r="T79" s="17"/>
      <c r="U79" s="17"/>
      <c r="V79" s="24"/>
      <c r="W79" s="24"/>
      <c r="X79" s="17"/>
      <c r="Y79" s="17"/>
      <c r="Z79" s="24"/>
      <c r="AA79" s="17"/>
      <c r="AB79" s="17"/>
      <c r="AC79" s="24"/>
      <c r="AD79" s="17"/>
      <c r="AE79" s="17"/>
      <c r="AF79" s="24"/>
      <c r="AG79" s="17"/>
      <c r="AH79" s="24"/>
      <c r="AI79" s="17"/>
      <c r="AJ79" s="24"/>
      <c r="AK79" s="17"/>
      <c r="AL79" s="24"/>
      <c r="AM79" s="26" t="s">
        <v>343</v>
      </c>
    </row>
    <row r="80" spans="1:39" ht="38" hidden="1" x14ac:dyDescent="0.5">
      <c r="A80" s="18" t="s">
        <v>127</v>
      </c>
      <c r="B80" s="19"/>
      <c r="C80" s="18" t="s">
        <v>109</v>
      </c>
      <c r="D80" s="25" t="s">
        <v>110</v>
      </c>
      <c r="E80" s="17" t="s">
        <v>533</v>
      </c>
      <c r="F80" s="17" t="s">
        <v>77</v>
      </c>
      <c r="G80" s="17" t="s">
        <v>499</v>
      </c>
      <c r="H80" s="24" t="s">
        <v>106</v>
      </c>
      <c r="I80" s="22">
        <v>43586</v>
      </c>
      <c r="J80" s="22">
        <f ca="1">NOW()</f>
        <v>45243.545943518518</v>
      </c>
      <c r="K80" s="23">
        <f>MONTH(cv.table[[#This Row],[Start]])</f>
        <v>5</v>
      </c>
      <c r="L80" s="23">
        <f>YEAR(cv.table[[#This Row],[Start]])</f>
        <v>2019</v>
      </c>
      <c r="M80" s="23">
        <f ca="1">MONTH(cv.table[[#This Row],[End]])</f>
        <v>11</v>
      </c>
      <c r="N80" s="23">
        <f ca="1">YEAR(cv.table[[#This Row],[End]])</f>
        <v>2023</v>
      </c>
      <c r="O80" s="20">
        <f t="shared" ca="1" si="2"/>
        <v>55.251531450617286</v>
      </c>
      <c r="P80" s="17" t="s">
        <v>27</v>
      </c>
      <c r="Q80" s="17"/>
      <c r="R80" s="17" t="s">
        <v>129</v>
      </c>
      <c r="S80" s="17"/>
      <c r="T80" s="17"/>
      <c r="U80" s="17"/>
      <c r="V80" s="24"/>
      <c r="W80" s="24" t="s">
        <v>173</v>
      </c>
      <c r="X80" s="17"/>
      <c r="Y80" s="17"/>
      <c r="Z80" s="24"/>
      <c r="AA80" s="17"/>
      <c r="AB80" s="17"/>
      <c r="AC80" s="24"/>
      <c r="AD80" s="17"/>
      <c r="AE80" s="17"/>
      <c r="AF80" s="24"/>
      <c r="AG80" s="17"/>
      <c r="AH80" s="24"/>
      <c r="AI80" s="17"/>
      <c r="AJ80" s="24"/>
      <c r="AK80" s="17"/>
      <c r="AL80" s="24"/>
      <c r="AM80" s="26" t="s">
        <v>348</v>
      </c>
    </row>
    <row r="81" spans="1:39" ht="25.35" hidden="1" x14ac:dyDescent="0.5">
      <c r="A81" s="18" t="s">
        <v>136</v>
      </c>
      <c r="B81" s="19"/>
      <c r="C81" s="18" t="s">
        <v>137</v>
      </c>
      <c r="D81" s="25"/>
      <c r="E81" s="17" t="s">
        <v>533</v>
      </c>
      <c r="F81" s="17" t="s">
        <v>77</v>
      </c>
      <c r="G81" s="17" t="s">
        <v>499</v>
      </c>
      <c r="H81" s="24" t="s">
        <v>134</v>
      </c>
      <c r="I81" s="22">
        <v>43709</v>
      </c>
      <c r="J81" s="22">
        <v>44136</v>
      </c>
      <c r="K81" s="23">
        <f>MONTH(cv.table[[#This Row],[Start]])</f>
        <v>9</v>
      </c>
      <c r="L81" s="23">
        <f>YEAR(cv.table[[#This Row],[Start]])</f>
        <v>2019</v>
      </c>
      <c r="M81" s="23">
        <f>MONTH(cv.table[[#This Row],[End]])</f>
        <v>11</v>
      </c>
      <c r="N81" s="23">
        <f>YEAR(cv.table[[#This Row],[End]])</f>
        <v>2020</v>
      </c>
      <c r="O81" s="20">
        <f t="shared" si="2"/>
        <v>1.1698630136986301</v>
      </c>
      <c r="P81" s="17" t="s">
        <v>28</v>
      </c>
      <c r="Q81" s="17"/>
      <c r="R81" s="17" t="s">
        <v>47</v>
      </c>
      <c r="S81" s="17" t="s">
        <v>238</v>
      </c>
      <c r="T81" s="17"/>
      <c r="U81" s="17"/>
      <c r="V81" s="24"/>
      <c r="W81" s="24" t="s">
        <v>233</v>
      </c>
      <c r="X81" s="17"/>
      <c r="Y81" s="17"/>
      <c r="Z81" s="24"/>
      <c r="AA81" s="17"/>
      <c r="AB81" s="17"/>
      <c r="AC81" s="24"/>
      <c r="AD81" s="17"/>
      <c r="AE81" s="17"/>
      <c r="AF81" s="24"/>
      <c r="AG81" s="17"/>
      <c r="AH81" s="24"/>
      <c r="AI81" s="17"/>
      <c r="AJ81" s="24"/>
      <c r="AK81" s="17"/>
      <c r="AL81" s="24"/>
      <c r="AM81" s="26" t="s">
        <v>349</v>
      </c>
    </row>
    <row r="82" spans="1:39" ht="25.35" hidden="1" x14ac:dyDescent="0.5">
      <c r="A82" s="18" t="s">
        <v>127</v>
      </c>
      <c r="B82" s="19"/>
      <c r="C82" s="18" t="s">
        <v>128</v>
      </c>
      <c r="D82" s="25"/>
      <c r="E82" s="17" t="s">
        <v>533</v>
      </c>
      <c r="F82" s="17" t="s">
        <v>296</v>
      </c>
      <c r="G82" s="17" t="s">
        <v>499</v>
      </c>
      <c r="H82" s="24" t="s">
        <v>106</v>
      </c>
      <c r="I82" s="22">
        <v>42491</v>
      </c>
      <c r="J82" s="22">
        <v>43952</v>
      </c>
      <c r="K82" s="23">
        <f>MONTH(cv.table[[#This Row],[Start]])</f>
        <v>5</v>
      </c>
      <c r="L82" s="23">
        <f>YEAR(cv.table[[#This Row],[Start]])</f>
        <v>2016</v>
      </c>
      <c r="M82" s="23">
        <f>MONTH(cv.table[[#This Row],[End]])</f>
        <v>5</v>
      </c>
      <c r="N82" s="23">
        <f>YEAR(cv.table[[#This Row],[End]])</f>
        <v>2020</v>
      </c>
      <c r="O82" s="20">
        <f t="shared" si="2"/>
        <v>4.0027397260273974</v>
      </c>
      <c r="P82" s="17" t="s">
        <v>28</v>
      </c>
      <c r="Q82" s="17"/>
      <c r="R82" s="17" t="s">
        <v>51</v>
      </c>
      <c r="S82" s="17" t="s">
        <v>269</v>
      </c>
      <c r="T82" s="17"/>
      <c r="U82" s="17"/>
      <c r="V82" s="24"/>
      <c r="W82" s="24"/>
      <c r="X82" s="17"/>
      <c r="Y82" s="17"/>
      <c r="Z82" s="24"/>
      <c r="AA82" s="17"/>
      <c r="AB82" s="17"/>
      <c r="AC82" s="24"/>
      <c r="AD82" s="17"/>
      <c r="AE82" s="17"/>
      <c r="AF82" s="24"/>
      <c r="AG82" s="17"/>
      <c r="AH82" s="24"/>
      <c r="AI82" s="17"/>
      <c r="AJ82" s="24"/>
      <c r="AK82" s="17"/>
      <c r="AL82" s="24"/>
      <c r="AM82" s="26" t="s">
        <v>345</v>
      </c>
    </row>
    <row r="83" spans="1:39" ht="25.35" hidden="1" x14ac:dyDescent="0.5">
      <c r="A83" s="18" t="s">
        <v>7</v>
      </c>
      <c r="B83" s="19" t="s">
        <v>18</v>
      </c>
      <c r="C83" s="18" t="s">
        <v>162</v>
      </c>
      <c r="D83" s="25"/>
      <c r="E83" s="17" t="s">
        <v>533</v>
      </c>
      <c r="F83" s="17" t="s">
        <v>140</v>
      </c>
      <c r="G83" s="17" t="s">
        <v>499</v>
      </c>
      <c r="H83" s="24" t="s">
        <v>106</v>
      </c>
      <c r="I83" s="22">
        <v>42248</v>
      </c>
      <c r="J83" s="22">
        <v>43709</v>
      </c>
      <c r="K83" s="23">
        <f>MONTH(cv.table[[#This Row],[Start]])</f>
        <v>9</v>
      </c>
      <c r="L83" s="23">
        <f>YEAR(cv.table[[#This Row],[Start]])</f>
        <v>2015</v>
      </c>
      <c r="M83" s="23">
        <f>MONTH(cv.table[[#This Row],[End]])</f>
        <v>9</v>
      </c>
      <c r="N83" s="23">
        <f>YEAR(cv.table[[#This Row],[End]])</f>
        <v>2019</v>
      </c>
      <c r="O83" s="20">
        <f t="shared" si="2"/>
        <v>4.0027397260273974</v>
      </c>
      <c r="P83" s="17" t="s">
        <v>28</v>
      </c>
      <c r="Q83" s="17" t="s">
        <v>52</v>
      </c>
      <c r="R83" s="17" t="s">
        <v>51</v>
      </c>
      <c r="S83" s="17" t="s">
        <v>172</v>
      </c>
      <c r="T83" s="17"/>
      <c r="U83" s="17"/>
      <c r="V83" s="24"/>
      <c r="W83" s="24"/>
      <c r="X83" s="17"/>
      <c r="Y83" s="17"/>
      <c r="Z83" s="24"/>
      <c r="AA83" s="17"/>
      <c r="AB83" s="17"/>
      <c r="AC83" s="24"/>
      <c r="AD83" s="17"/>
      <c r="AE83" s="17"/>
      <c r="AF83" s="24"/>
      <c r="AG83" s="17"/>
      <c r="AH83" s="24"/>
      <c r="AI83" s="17"/>
      <c r="AJ83" s="24"/>
      <c r="AK83" s="17"/>
      <c r="AL83" s="24"/>
      <c r="AM83" s="26" t="s">
        <v>312</v>
      </c>
    </row>
    <row r="84" spans="1:39" ht="25.35" hidden="1" x14ac:dyDescent="0.5">
      <c r="A84" s="18" t="s">
        <v>132</v>
      </c>
      <c r="B84" s="19"/>
      <c r="C84" s="18" t="s">
        <v>133</v>
      </c>
      <c r="D84" s="25"/>
      <c r="E84" s="17" t="s">
        <v>533</v>
      </c>
      <c r="F84" s="17" t="s">
        <v>77</v>
      </c>
      <c r="G84" s="17" t="s">
        <v>499</v>
      </c>
      <c r="H84" s="24" t="s">
        <v>134</v>
      </c>
      <c r="I84" s="22">
        <v>40603</v>
      </c>
      <c r="J84" s="22">
        <v>40616</v>
      </c>
      <c r="K84" s="23">
        <f>MONTH(cv.table[[#This Row],[Start]])</f>
        <v>3</v>
      </c>
      <c r="L84" s="23">
        <f>YEAR(cv.table[[#This Row],[Start]])</f>
        <v>2011</v>
      </c>
      <c r="M84" s="23">
        <f>MONTH(cv.table[[#This Row],[End]])</f>
        <v>3</v>
      </c>
      <c r="N84" s="23">
        <f>YEAR(cv.table[[#This Row],[End]])</f>
        <v>2011</v>
      </c>
      <c r="O84" s="20">
        <f t="shared" si="2"/>
        <v>14</v>
      </c>
      <c r="P84" s="17" t="s">
        <v>29</v>
      </c>
      <c r="Q84" s="17" t="s">
        <v>72</v>
      </c>
      <c r="R84" s="17" t="s">
        <v>51</v>
      </c>
      <c r="S84" s="17" t="s">
        <v>177</v>
      </c>
      <c r="T84" s="17"/>
      <c r="U84" s="17"/>
      <c r="V84" s="24"/>
      <c r="W84" s="24"/>
      <c r="X84" s="17"/>
      <c r="Y84" s="17"/>
      <c r="Z84" s="24"/>
      <c r="AA84" s="17"/>
      <c r="AB84" s="17"/>
      <c r="AC84" s="24"/>
      <c r="AD84" s="17"/>
      <c r="AE84" s="17"/>
      <c r="AF84" s="24"/>
      <c r="AG84" s="17"/>
      <c r="AH84" s="24"/>
      <c r="AI84" s="17"/>
      <c r="AJ84" s="24"/>
      <c r="AK84" s="17"/>
      <c r="AL84" s="24"/>
      <c r="AM84" s="26" t="s">
        <v>340</v>
      </c>
    </row>
    <row r="85" spans="1:39" ht="50.7" hidden="1" x14ac:dyDescent="0.5">
      <c r="A85" s="18" t="s">
        <v>10</v>
      </c>
      <c r="B85" s="19" t="s">
        <v>15</v>
      </c>
      <c r="C85" s="18" t="s">
        <v>73</v>
      </c>
      <c r="D85" s="25"/>
      <c r="E85" s="17" t="s">
        <v>533</v>
      </c>
      <c r="F85" s="17" t="s">
        <v>42</v>
      </c>
      <c r="G85" s="17" t="s">
        <v>481</v>
      </c>
      <c r="H85" s="24" t="s">
        <v>74</v>
      </c>
      <c r="I85" s="22">
        <v>43729</v>
      </c>
      <c r="J85" s="22">
        <v>43730</v>
      </c>
      <c r="K85" s="23">
        <f>MONTH(cv.table[[#This Row],[Start]])</f>
        <v>9</v>
      </c>
      <c r="L85" s="23">
        <f>YEAR(cv.table[[#This Row],[Start]])</f>
        <v>2019</v>
      </c>
      <c r="M85" s="23">
        <f>MONTH(cv.table[[#This Row],[End]])</f>
        <v>9</v>
      </c>
      <c r="N85" s="23">
        <f>YEAR(cv.table[[#This Row],[End]])</f>
        <v>2019</v>
      </c>
      <c r="O85" s="20">
        <f t="shared" si="2"/>
        <v>2</v>
      </c>
      <c r="P85" s="17" t="s">
        <v>29</v>
      </c>
      <c r="Q85" s="17" t="s">
        <v>81</v>
      </c>
      <c r="R85" s="17" t="s">
        <v>82</v>
      </c>
      <c r="S85" s="17"/>
      <c r="T85" s="17"/>
      <c r="U85" s="17"/>
      <c r="V85" s="24"/>
      <c r="W85" s="24"/>
      <c r="X85" s="17"/>
      <c r="Y85" s="17"/>
      <c r="Z85" s="24"/>
      <c r="AA85" s="17"/>
      <c r="AB85" s="17"/>
      <c r="AC85" s="24"/>
      <c r="AD85" s="17"/>
      <c r="AE85" s="17"/>
      <c r="AF85" s="24"/>
      <c r="AG85" s="17"/>
      <c r="AH85" s="24"/>
      <c r="AI85" s="17"/>
      <c r="AJ85" s="24"/>
      <c r="AK85" s="17"/>
      <c r="AL85" s="24"/>
      <c r="AM85" s="26" t="s">
        <v>331</v>
      </c>
    </row>
    <row r="86" spans="1:39" ht="76" hidden="1" x14ac:dyDescent="0.5">
      <c r="A86" s="18" t="s">
        <v>79</v>
      </c>
      <c r="B86" s="19" t="s">
        <v>80</v>
      </c>
      <c r="C86" s="18" t="s">
        <v>255</v>
      </c>
      <c r="D86" s="25"/>
      <c r="E86" s="17" t="s">
        <v>533</v>
      </c>
      <c r="F86" s="17" t="s">
        <v>42</v>
      </c>
      <c r="G86" s="17" t="s">
        <v>481</v>
      </c>
      <c r="H86" s="24" t="s">
        <v>74</v>
      </c>
      <c r="I86" s="22">
        <v>43657</v>
      </c>
      <c r="J86" s="22">
        <v>43657</v>
      </c>
      <c r="K86" s="23">
        <f>MONTH(cv.table[[#This Row],[Start]])</f>
        <v>7</v>
      </c>
      <c r="L86" s="23">
        <f>YEAR(cv.table[[#This Row],[Start]])</f>
        <v>2019</v>
      </c>
      <c r="M86" s="23">
        <f>MONTH(cv.table[[#This Row],[End]])</f>
        <v>7</v>
      </c>
      <c r="N86" s="23">
        <f>YEAR(cv.table[[#This Row],[End]])</f>
        <v>2019</v>
      </c>
      <c r="O86" s="20">
        <f t="shared" si="2"/>
        <v>1</v>
      </c>
      <c r="P86" s="17" t="s">
        <v>29</v>
      </c>
      <c r="Q86" s="17" t="s">
        <v>54</v>
      </c>
      <c r="R86" s="17" t="s">
        <v>47</v>
      </c>
      <c r="S86" s="17" t="s">
        <v>264</v>
      </c>
      <c r="T86" s="17"/>
      <c r="U86" s="17"/>
      <c r="V86" s="24"/>
      <c r="W86" s="24"/>
      <c r="X86" s="17"/>
      <c r="Y86" s="17"/>
      <c r="Z86" s="24"/>
      <c r="AA86" s="17"/>
      <c r="AB86" s="17"/>
      <c r="AC86" s="24"/>
      <c r="AD86" s="17"/>
      <c r="AE86" s="17"/>
      <c r="AF86" s="24"/>
      <c r="AG86" s="17"/>
      <c r="AH86" s="24"/>
      <c r="AI86" s="17"/>
      <c r="AJ86" s="24"/>
      <c r="AK86" s="17"/>
      <c r="AL86" s="24"/>
      <c r="AM86" s="26" t="s">
        <v>344</v>
      </c>
    </row>
    <row r="87" spans="1:39" ht="25.35" hidden="1" x14ac:dyDescent="0.5">
      <c r="A87" s="18" t="s">
        <v>6</v>
      </c>
      <c r="B87" s="19" t="s">
        <v>14</v>
      </c>
      <c r="C87" s="18" t="s">
        <v>265</v>
      </c>
      <c r="D87" s="25"/>
      <c r="E87" s="17" t="s">
        <v>533</v>
      </c>
      <c r="F87" s="17" t="s">
        <v>140</v>
      </c>
      <c r="G87" s="17" t="s">
        <v>295</v>
      </c>
      <c r="H87" s="24" t="s">
        <v>189</v>
      </c>
      <c r="I87" s="22">
        <v>43344</v>
      </c>
      <c r="J87" s="22">
        <v>43586</v>
      </c>
      <c r="K87" s="23">
        <f>MONTH(cv.table[[#This Row],[Start]])</f>
        <v>9</v>
      </c>
      <c r="L87" s="23">
        <f>YEAR(cv.table[[#This Row],[Start]])</f>
        <v>2018</v>
      </c>
      <c r="M87" s="23">
        <f>MONTH(cv.table[[#This Row],[End]])</f>
        <v>5</v>
      </c>
      <c r="N87" s="23">
        <f>YEAR(cv.table[[#This Row],[End]])</f>
        <v>2019</v>
      </c>
      <c r="O87" s="20">
        <f t="shared" si="2"/>
        <v>8.0666666666666664</v>
      </c>
      <c r="P87" s="17" t="s">
        <v>27</v>
      </c>
      <c r="Q87" s="17" t="s">
        <v>50</v>
      </c>
      <c r="R87" s="17" t="s">
        <v>51</v>
      </c>
      <c r="S87" s="17" t="s">
        <v>401</v>
      </c>
      <c r="T87" s="17"/>
      <c r="U87" s="17"/>
      <c r="V87" s="24"/>
      <c r="W87" s="24"/>
      <c r="X87" s="17"/>
      <c r="Y87" s="17"/>
      <c r="Z87" s="24"/>
      <c r="AA87" s="17"/>
      <c r="AB87" s="17"/>
      <c r="AC87" s="24"/>
      <c r="AD87" s="17"/>
      <c r="AE87" s="17"/>
      <c r="AF87" s="24"/>
      <c r="AG87" s="17"/>
      <c r="AH87" s="24"/>
      <c r="AI87" s="17"/>
      <c r="AJ87" s="24"/>
      <c r="AK87" s="17"/>
      <c r="AL87" s="24"/>
      <c r="AM87" s="26" t="s">
        <v>313</v>
      </c>
    </row>
    <row r="88" spans="1:39" ht="25.35" hidden="1" x14ac:dyDescent="0.5">
      <c r="A88" s="18" t="s">
        <v>7</v>
      </c>
      <c r="B88" s="19" t="s">
        <v>18</v>
      </c>
      <c r="C88" s="18" t="s">
        <v>373</v>
      </c>
      <c r="D88" s="25" t="s">
        <v>139</v>
      </c>
      <c r="E88" s="17" t="s">
        <v>533</v>
      </c>
      <c r="F88" s="17" t="s">
        <v>140</v>
      </c>
      <c r="G88" s="17" t="s">
        <v>295</v>
      </c>
      <c r="H88" s="24" t="s">
        <v>189</v>
      </c>
      <c r="I88" s="22">
        <v>42156</v>
      </c>
      <c r="J88" s="22">
        <v>42614</v>
      </c>
      <c r="K88" s="23">
        <f>MONTH(cv.table[[#This Row],[Start]])</f>
        <v>6</v>
      </c>
      <c r="L88" s="23">
        <f>YEAR(cv.table[[#This Row],[Start]])</f>
        <v>2015</v>
      </c>
      <c r="M88" s="23">
        <f>MONTH(cv.table[[#This Row],[End]])</f>
        <v>9</v>
      </c>
      <c r="N88" s="23">
        <f>YEAR(cv.table[[#This Row],[End]])</f>
        <v>2016</v>
      </c>
      <c r="O88" s="20">
        <f t="shared" si="2"/>
        <v>1.2547945205479452</v>
      </c>
      <c r="P88" s="17" t="s">
        <v>407</v>
      </c>
      <c r="Q88" s="17" t="s">
        <v>52</v>
      </c>
      <c r="R88" s="17" t="s">
        <v>51</v>
      </c>
      <c r="S88" s="17" t="s">
        <v>384</v>
      </c>
      <c r="T88" s="17" t="s">
        <v>471</v>
      </c>
      <c r="U88" s="17" t="s">
        <v>387</v>
      </c>
      <c r="V88" s="24" t="s">
        <v>593</v>
      </c>
      <c r="W88" s="24"/>
      <c r="X88" s="17" t="s">
        <v>377</v>
      </c>
      <c r="Y88" s="17" t="s">
        <v>299</v>
      </c>
      <c r="Z88" s="24" t="s">
        <v>378</v>
      </c>
      <c r="AA88" s="17" t="s">
        <v>376</v>
      </c>
      <c r="AB88" s="17" t="s">
        <v>299</v>
      </c>
      <c r="AC88" s="24" t="s">
        <v>368</v>
      </c>
      <c r="AD88" s="17"/>
      <c r="AE88" s="17"/>
      <c r="AF88" s="24"/>
      <c r="AG88" s="27" t="s">
        <v>374</v>
      </c>
      <c r="AH88" s="24" t="s">
        <v>472</v>
      </c>
      <c r="AI88" s="28" t="s">
        <v>381</v>
      </c>
      <c r="AJ88" s="24" t="s">
        <v>380</v>
      </c>
      <c r="AK88" s="26" t="s">
        <v>312</v>
      </c>
      <c r="AL88" s="24" t="s">
        <v>379</v>
      </c>
      <c r="AM88" s="26" t="s">
        <v>312</v>
      </c>
    </row>
    <row r="89" spans="1:39" ht="50.7" hidden="1" x14ac:dyDescent="0.5">
      <c r="A89" s="18" t="s">
        <v>7</v>
      </c>
      <c r="B89" s="19" t="s">
        <v>18</v>
      </c>
      <c r="C89" s="18" t="s">
        <v>357</v>
      </c>
      <c r="D89" s="25"/>
      <c r="E89" s="17" t="s">
        <v>533</v>
      </c>
      <c r="F89" s="17" t="s">
        <v>140</v>
      </c>
      <c r="G89" s="17" t="s">
        <v>295</v>
      </c>
      <c r="H89" s="24" t="s">
        <v>189</v>
      </c>
      <c r="I89" s="22"/>
      <c r="J89" s="22"/>
      <c r="K89" s="23">
        <f>MONTH(cv.table[[#This Row],[Start]])</f>
        <v>1</v>
      </c>
      <c r="L89" s="23">
        <f>YEAR(cv.table[[#This Row],[Start]])</f>
        <v>1900</v>
      </c>
      <c r="M89" s="23">
        <f>MONTH(cv.table[[#This Row],[End]])</f>
        <v>1</v>
      </c>
      <c r="N89" s="23">
        <f>YEAR(cv.table[[#This Row],[End]])</f>
        <v>1900</v>
      </c>
      <c r="O89" s="20">
        <f t="shared" si="2"/>
        <v>0</v>
      </c>
      <c r="P89" s="17"/>
      <c r="Q89" s="17"/>
      <c r="R89" s="17" t="s">
        <v>51</v>
      </c>
      <c r="S89" s="17"/>
      <c r="T89" s="17"/>
      <c r="U89" s="17"/>
      <c r="V89" s="24"/>
      <c r="W89" s="24"/>
      <c r="X89" s="17"/>
      <c r="Y89" s="17"/>
      <c r="Z89" s="24"/>
      <c r="AA89" s="17"/>
      <c r="AB89" s="17"/>
      <c r="AC89" s="24"/>
      <c r="AD89" s="17"/>
      <c r="AE89" s="17"/>
      <c r="AF89" s="24"/>
      <c r="AG89" s="17"/>
      <c r="AH89" s="24"/>
      <c r="AI89" s="17"/>
      <c r="AJ89" s="24"/>
      <c r="AK89" s="17"/>
      <c r="AL89" s="24"/>
      <c r="AM89" s="26" t="s">
        <v>312</v>
      </c>
    </row>
    <row r="90" spans="1:39" ht="50.7" hidden="1" x14ac:dyDescent="0.5">
      <c r="A90" s="18" t="s">
        <v>358</v>
      </c>
      <c r="B90" s="19" t="s">
        <v>360</v>
      </c>
      <c r="C90" s="18" t="s">
        <v>453</v>
      </c>
      <c r="D90" s="25"/>
      <c r="E90" s="17" t="s">
        <v>533</v>
      </c>
      <c r="F90" s="17" t="s">
        <v>140</v>
      </c>
      <c r="G90" s="17" t="s">
        <v>295</v>
      </c>
      <c r="H90" s="24" t="s">
        <v>355</v>
      </c>
      <c r="I90" s="22"/>
      <c r="J90" s="22"/>
      <c r="K90" s="23">
        <f>MONTH(cv.table[[#This Row],[Start]])</f>
        <v>1</v>
      </c>
      <c r="L90" s="23">
        <f>YEAR(cv.table[[#This Row],[Start]])</f>
        <v>1900</v>
      </c>
      <c r="M90" s="23">
        <f>MONTH(cv.table[[#This Row],[End]])</f>
        <v>1</v>
      </c>
      <c r="N90" s="23">
        <f>YEAR(cv.table[[#This Row],[End]])</f>
        <v>1900</v>
      </c>
      <c r="O90" s="20">
        <f t="shared" si="2"/>
        <v>0</v>
      </c>
      <c r="P90" s="17"/>
      <c r="Q90" s="17"/>
      <c r="R90" s="17" t="s">
        <v>51</v>
      </c>
      <c r="S90" s="17"/>
      <c r="T90" s="17"/>
      <c r="U90" s="17"/>
      <c r="V90" s="24"/>
      <c r="W90" s="24"/>
      <c r="X90" s="17"/>
      <c r="Y90" s="17"/>
      <c r="Z90" s="24"/>
      <c r="AA90" s="17"/>
      <c r="AB90" s="17"/>
      <c r="AC90" s="24"/>
      <c r="AD90" s="17"/>
      <c r="AE90" s="17"/>
      <c r="AF90" s="24"/>
      <c r="AG90" s="17"/>
      <c r="AH90" s="24"/>
      <c r="AI90" s="17"/>
      <c r="AJ90" s="24"/>
      <c r="AK90" s="17"/>
      <c r="AL90" s="24"/>
      <c r="AM90" s="26" t="s">
        <v>359</v>
      </c>
    </row>
  </sheetData>
  <phoneticPr fontId="5" type="noConversion"/>
  <conditionalFormatting sqref="K63:N63 J64:N65 J1:N62 J69:N71">
    <cfRule type="timePeriod" dxfId="67" priority="11" timePeriod="today">
      <formula>FLOOR(J1,1)=TODAY()</formula>
    </cfRule>
  </conditionalFormatting>
  <conditionalFormatting sqref="J63">
    <cfRule type="timePeriod" dxfId="66" priority="7" timePeriod="today">
      <formula>FLOOR(J63,1)=TODAY()</formula>
    </cfRule>
  </conditionalFormatting>
  <conditionalFormatting sqref="J66:N67">
    <cfRule type="timePeriod" dxfId="65" priority="6" timePeriod="today">
      <formula>FLOOR(J66,1)=TODAY()</formula>
    </cfRule>
  </conditionalFormatting>
  <conditionalFormatting sqref="A2:AM90">
    <cfRule type="expression" dxfId="64" priority="3">
      <formula>$E2="Exclude"</formula>
    </cfRule>
    <cfRule type="expression" dxfId="63" priority="4">
      <formula>$E2="Include"</formula>
    </cfRule>
    <cfRule type="timePeriod" dxfId="62" priority="5" timePeriod="today">
      <formula>FLOOR(A2,1)=TODAY()</formula>
    </cfRule>
  </conditionalFormatting>
  <conditionalFormatting sqref="A88:B88">
    <cfRule type="expression" dxfId="61" priority="1">
      <formula>$E88="Exclude"</formula>
    </cfRule>
    <cfRule type="expression" dxfId="60" priority="2">
      <formula>$E88="Include"</formula>
    </cfRule>
  </conditionalFormatting>
  <dataValidations xWindow="1168" yWindow="886" count="8">
    <dataValidation allowBlank="1" showInputMessage="1" showErrorMessage="1" promptTitle="Description" prompt="What was the position?" sqref="S2:S60 T28:T30" xr:uid="{DFFB3205-BD66-4B32-A076-E848052A5B1A}"/>
    <dataValidation allowBlank="1" showInputMessage="1" showErrorMessage="1" promptTitle="Tasks" prompt="What did you actually do?" sqref="T2:T27 T31:T72" xr:uid="{5B09CA76-B76C-4EFC-93E7-51ADFF39ECBC}"/>
    <dataValidation allowBlank="1" showInputMessage="1" showErrorMessage="1" promptTitle="Achievements" prompt="What were you able to accomplish?" sqref="V2:V90" xr:uid="{F198362A-9CD5-4B7D-91B0-5DE89BA44CA6}"/>
    <dataValidation allowBlank="1" showInputMessage="1" showErrorMessage="1" promptTitle="Lessons" prompt="What did you learn?" sqref="U2:U90" xr:uid="{08B32566-C755-4266-AD84-F0DF9F2CF7AF}"/>
    <dataValidation type="list" allowBlank="1" showInputMessage="1" showErrorMessage="1" sqref="G2:G90" xr:uid="{D7AFE9C3-998F-44D9-8631-27D45959B0FA}">
      <formula1>Category</formula1>
    </dataValidation>
    <dataValidation type="list" allowBlank="1" showInputMessage="1" showErrorMessage="1" sqref="F2:F90" xr:uid="{4C036C20-1026-41D3-A102-75B014022A86}">
      <formula1>Branch</formula1>
    </dataValidation>
    <dataValidation allowBlank="1" showInputMessage="1" showErrorMessage="1" promptTitle="Notes" prompt="Non-displayed entry notes" sqref="W2:W90" xr:uid="{F58D462A-025C-49EB-8CEE-5C27C7C59311}"/>
    <dataValidation type="list" allowBlank="1" showInputMessage="1" showErrorMessage="1" sqref="H2:H90" xr:uid="{2D12E60C-44BF-4035-9CD9-285BCB7B7676}">
      <formula1>INDIRECT(G2)</formula1>
    </dataValidation>
  </dataValidations>
  <hyperlinks>
    <hyperlink ref="AM2" r:id="rId1" xr:uid="{919D3B29-36CF-49BF-9220-21A510F942D2}"/>
    <hyperlink ref="AM22" r:id="rId2" xr:uid="{C2C8210C-B8EF-4BF8-95E0-F0182288D3A9}"/>
    <hyperlink ref="AM42" r:id="rId3" xr:uid="{580BA1F1-4FA3-4293-97A0-74F2722CA1E2}"/>
    <hyperlink ref="AM30" r:id="rId4" xr:uid="{458462F6-BDCC-442A-B79B-8180325D0EDE}"/>
    <hyperlink ref="AM38" r:id="rId5" xr:uid="{A3CE4E04-84D3-4F89-8E39-F9792AB3D7CE}"/>
    <hyperlink ref="AM39" r:id="rId6" xr:uid="{8E17BF95-1963-4F4F-8BDD-DB13F45D3018}"/>
    <hyperlink ref="AM4" r:id="rId7" xr:uid="{E699E20B-96F8-425C-AB43-B38AE75C8A91}"/>
    <hyperlink ref="AM3" r:id="rId8" xr:uid="{AAC50046-88B1-4140-8443-3AE8D348E0E8}"/>
    <hyperlink ref="AM72" r:id="rId9" xr:uid="{065C111C-02C5-4562-A97B-BE18A1880D70}"/>
    <hyperlink ref="AM75" r:id="rId10" xr:uid="{551A6066-4F5D-4C2C-8B6D-B9A321B523A7}"/>
    <hyperlink ref="AM9" r:id="rId11" xr:uid="{C0E6B579-8C66-4012-A35B-3346B6611D2B}"/>
    <hyperlink ref="AM15" r:id="rId12" xr:uid="{A3F3621D-EED2-4306-B30C-AE2ECF932FCE}"/>
    <hyperlink ref="AM29" r:id="rId13" xr:uid="{3F711DB0-8C66-4086-8F03-4C21781234AE}"/>
    <hyperlink ref="AM30:AM31" r:id="rId14" display="https://www.utoronto.ca/" xr:uid="{FDFD5F84-DF93-4F55-9024-48EAA6BAF22F}"/>
    <hyperlink ref="AM66" r:id="rId15" xr:uid="{AC5464D3-76B9-4F3D-A334-51E981928AEF}"/>
    <hyperlink ref="AM58:AM60" r:id="rId16" display="https://www.utoronto.ca/" xr:uid="{BD30E50E-A560-42D3-B0EB-10880BE65B6C}"/>
    <hyperlink ref="AM83" r:id="rId17" xr:uid="{8B90A5D7-06AC-44CD-855F-7141B82BED0E}"/>
    <hyperlink ref="AM32" r:id="rId18" xr:uid="{8778B03D-181E-4E1A-A055-07DE08747699}"/>
    <hyperlink ref="AM62" r:id="rId19" xr:uid="{A41DEFF3-7586-4706-8791-C68F4D02113D}"/>
    <hyperlink ref="AM13" r:id="rId20" xr:uid="{C56F1C0A-9027-42A0-BC2B-C78EC6149A6A}"/>
    <hyperlink ref="AM12" r:id="rId21" xr:uid="{059F6052-5098-4CF8-A42D-30DE206B9DFE}"/>
    <hyperlink ref="AM40" r:id="rId22" location="!%2F" xr:uid="{54A19E43-F332-452D-9492-8A24FDFBA568}"/>
    <hyperlink ref="AM53" r:id="rId23" xr:uid="{46086F6A-43A9-4875-B462-DDD46F24E101}"/>
    <hyperlink ref="AM31" r:id="rId24" xr:uid="{E470485F-A51B-4143-97D9-04056931A7F5}"/>
    <hyperlink ref="AM35" r:id="rId25" xr:uid="{B69F34B0-A37E-40AA-84E7-D8C6B4350C32}"/>
    <hyperlink ref="AM36" r:id="rId26" xr:uid="{DF8C1A0A-78D9-4925-B7A7-F43D4F152E3C}"/>
    <hyperlink ref="AM33" r:id="rId27" xr:uid="{F6E02A0C-1522-4D32-8484-89AB75971704}"/>
    <hyperlink ref="AM34" r:id="rId28" xr:uid="{75D9BF2A-8D56-4A3C-A353-6A23B8D25F23}"/>
    <hyperlink ref="AM45:AM46" r:id="rId29" display="https://www.niagaracollege.ca/" xr:uid="{EA3C7C6F-9A21-4427-8FA1-8E88E39C65B7}"/>
    <hyperlink ref="AM20" r:id="rId30" xr:uid="{77E6F105-7C9C-4BBE-BC32-9865E61D64A1}"/>
    <hyperlink ref="AM25" r:id="rId31" xr:uid="{C4701D21-0498-4442-B643-2E25CB50990A}"/>
    <hyperlink ref="AM23" r:id="rId32" xr:uid="{0BCC611A-9979-40E3-8E3F-DA2BC0CB01D6}"/>
    <hyperlink ref="AM18" r:id="rId33" xr:uid="{EACE5C41-0C0D-4BDF-82AC-AC120C9EA483}"/>
    <hyperlink ref="AM21" r:id="rId34" xr:uid="{2BBD3D59-6BB1-4910-BA14-1A0C4E203DD5}"/>
    <hyperlink ref="AM26" r:id="rId35" xr:uid="{46E8F86E-DD41-4025-AA93-AE0DC1B932D7}"/>
    <hyperlink ref="AM24" r:id="rId36" xr:uid="{72BD915B-8739-409E-B076-D4B6223E1F85}"/>
    <hyperlink ref="AM27" r:id="rId37" xr:uid="{B6D97D99-3727-4A14-BA96-62CA9B1D126E}"/>
    <hyperlink ref="AM28" r:id="rId38" xr:uid="{E6BFB3FC-E0C2-4AB9-8B7D-37864B5B2639}"/>
    <hyperlink ref="AM50" r:id="rId39" xr:uid="{A144A583-07F6-4E74-B83D-DB080FC95063}"/>
    <hyperlink ref="AM67" r:id="rId40" xr:uid="{B8E5E098-DAFC-4F59-915D-67654854C08C}"/>
    <hyperlink ref="AM84" r:id="rId41" xr:uid="{6A483FD9-A730-470D-8BB4-7563B73C5F22}"/>
    <hyperlink ref="AM71" r:id="rId42" xr:uid="{0852BD17-FEBC-4C90-BC41-51EF18921968}"/>
    <hyperlink ref="AM70" r:id="rId43" xr:uid="{2CD092AE-CCA9-49BF-B636-86CCF5CBA600}"/>
    <hyperlink ref="AM79" r:id="rId44" xr:uid="{EAFCC6B0-8F42-4FC5-AE81-08EFC1ACBCCB}"/>
    <hyperlink ref="AM86" r:id="rId45" xr:uid="{E2B11D66-C39C-43ED-AEC9-ED9018895277}"/>
    <hyperlink ref="AM82" r:id="rId46" xr:uid="{F495FAFE-1D64-49A8-9344-0C958BF6D6EF}"/>
    <hyperlink ref="AM37" r:id="rId47" xr:uid="{83006F78-63E9-428D-AA89-120CED24B77F}"/>
    <hyperlink ref="AM41" r:id="rId48" xr:uid="{65BA677C-692A-4DCF-ABF8-D6F6B4515994}"/>
    <hyperlink ref="AM80" r:id="rId49" location=":~:text=%20The%20Workplace%20Hazardous%20Materials%20Information%20System%20%28,2%20reduce%20workplace%20injuries%20and%20illnesses%20More%20" xr:uid="{CBBC4667-ECFC-4594-AF5E-4E1F721F06D0}"/>
    <hyperlink ref="AM81" r:id="rId50" xr:uid="{EFC22D1A-6836-4A2C-8CB5-551BB51C94CD}"/>
    <hyperlink ref="AM19" r:id="rId51" xr:uid="{FF99D603-EE9D-4433-9FD7-FF61BC2B5AE7}"/>
    <hyperlink ref="AM85" r:id="rId52" xr:uid="{C8678248-A902-4CA2-B0B9-CED7B16369D3}"/>
    <hyperlink ref="AM11" r:id="rId53" xr:uid="{69726CB3-4CE8-4F84-87EE-906350B664EE}"/>
    <hyperlink ref="AM64" r:id="rId54" xr:uid="{0F483678-6F3B-4AF7-BF13-2B6F1FE774B1}"/>
    <hyperlink ref="AM89" r:id="rId55" xr:uid="{D4E19C42-A31E-461A-8B15-464145BC3467}"/>
    <hyperlink ref="AM90" r:id="rId56" xr:uid="{2A979FFF-8407-4852-A82E-1E12B12B9680}"/>
    <hyperlink ref="AG88" r:id="rId57" xr:uid="{D2DA6B5A-03AB-4990-9F5B-48601F8634FF}"/>
    <hyperlink ref="AG66" r:id="rId58" xr:uid="{0851515A-A733-41D7-9962-972E915D322B}"/>
    <hyperlink ref="AM88" r:id="rId59" xr:uid="{4B2FF046-8623-4E5F-AE94-8D8D31C98AB2}"/>
    <hyperlink ref="AI88" r:id="rId60" xr:uid="{AF6FBCD4-FF22-40D8-BD83-ADA10F090F49}"/>
    <hyperlink ref="AM60" r:id="rId61" xr:uid="{D1CDC002-2E78-47DD-8D9C-DB1FB3B674D8}"/>
    <hyperlink ref="AG64" r:id="rId62" xr:uid="{FF1EE08C-2F93-4B09-B2DA-900FED43DEDD}"/>
    <hyperlink ref="AK88" r:id="rId63" xr:uid="{F5AF8818-5360-432D-A278-FCE0104015B6}"/>
    <hyperlink ref="AG61" r:id="rId64" xr:uid="{2F9E9AED-078E-4E7B-971E-51B300F1E3D5}"/>
    <hyperlink ref="AI61" r:id="rId65" xr:uid="{1C12C9EE-0375-4080-8525-973EAF077264}"/>
    <hyperlink ref="AM61" r:id="rId66" xr:uid="{05B030EA-7D96-4D4D-9598-BDD0645194D5}"/>
    <hyperlink ref="AM43" r:id="rId67" xr:uid="{07EADCBE-9A9D-4EED-BAFB-6D78BC1839E9}"/>
    <hyperlink ref="AM59" r:id="rId68" xr:uid="{96087071-4009-4CE1-9AC1-323355268DE6}"/>
    <hyperlink ref="AG58" r:id="rId69" xr:uid="{6DA8FDCE-C424-4E2D-910F-60F65FC00086}"/>
    <hyperlink ref="AG68" r:id="rId70" xr:uid="{AC53ED54-CCA8-4E0F-85B8-D400BDA66D04}"/>
    <hyperlink ref="AG56" r:id="rId71" xr:uid="{1928F5CC-41A8-4F6B-B92D-6FF788B73610}"/>
    <hyperlink ref="AM17" r:id="rId72" xr:uid="{5F4711C6-A818-47D8-9DAF-2D2C9404B54F}"/>
    <hyperlink ref="AM44" r:id="rId73" xr:uid="{66941300-BD4C-4A15-8EB1-29A262DC58A6}"/>
    <hyperlink ref="AM45" r:id="rId74" xr:uid="{2BFE37BF-313D-4061-AD97-35F83F6DA34B}"/>
    <hyperlink ref="AG57" r:id="rId75" xr:uid="{16A559BC-C550-455B-8634-DCC6EF88C07B}"/>
    <hyperlink ref="AG54" r:id="rId76" xr:uid="{00F946AD-0FB4-472A-A714-54C4AA4B6433}"/>
    <hyperlink ref="AG55" r:id="rId77" xr:uid="{16B912A6-D880-42C8-B8D4-71FBCE0F29F5}"/>
    <hyperlink ref="AM48" r:id="rId78" xr:uid="{9FE09915-578F-4115-B37E-D8A4B471254F}"/>
    <hyperlink ref="AM47" r:id="rId79" xr:uid="{2AD7B1F9-2A63-4B70-AEE9-C75509166B76}"/>
    <hyperlink ref="AM49" r:id="rId80" xr:uid="{AC73CD60-6FB0-45AA-B7B2-ECBDF2701C05}"/>
    <hyperlink ref="AM46" r:id="rId81" xr:uid="{2EE300EB-A40B-46BA-AAA6-D341C24B36CC}"/>
    <hyperlink ref="AM7" r:id="rId82" xr:uid="{92103350-519E-4B58-8F41-71B01EDB2C31}"/>
    <hyperlink ref="AM10" r:id="rId83" xr:uid="{5819C53E-E8A7-4B39-A39A-7520BDC7CB9F}"/>
    <hyperlink ref="AM6" r:id="rId84" xr:uid="{84A2AC56-6EA8-407F-A588-FAD5D68646F0}"/>
    <hyperlink ref="AM5" r:id="rId85" xr:uid="{F1C20FFE-6C3E-4368-A270-89B950C0FF29}"/>
    <hyperlink ref="AG5" r:id="rId86" xr:uid="{70FAC708-C292-4492-9018-05820621C442}"/>
  </hyperlinks>
  <pageMargins left="0.25" right="0.25" top="0.75" bottom="0.75" header="0.3" footer="0.3"/>
  <pageSetup orientation="landscape" r:id="rId87"/>
  <tableParts count="1">
    <tablePart r:id="rId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N12"/>
  <sheetViews>
    <sheetView showGridLines="0" zoomScale="85" zoomScaleNormal="85" workbookViewId="0">
      <selection activeCell="F6" sqref="F6"/>
    </sheetView>
  </sheetViews>
  <sheetFormatPr defaultColWidth="0" defaultRowHeight="12.7" x14ac:dyDescent="0.4"/>
  <cols>
    <col min="1" max="14" width="19.87890625" style="11" customWidth="1"/>
    <col min="15" max="16384" width="19.87890625" style="11" hidden="1"/>
  </cols>
  <sheetData>
    <row r="1" spans="1:14" x14ac:dyDescent="0.4">
      <c r="A1" s="8" t="s">
        <v>141</v>
      </c>
      <c r="B1" s="9" t="s">
        <v>0</v>
      </c>
      <c r="C1" s="9" t="s">
        <v>484</v>
      </c>
      <c r="D1" s="9" t="s">
        <v>482</v>
      </c>
      <c r="E1" s="9" t="s">
        <v>499</v>
      </c>
      <c r="F1" s="9" t="s">
        <v>481</v>
      </c>
      <c r="G1" s="9" t="s">
        <v>5</v>
      </c>
      <c r="H1" s="9" t="s">
        <v>30</v>
      </c>
      <c r="I1" s="9" t="s">
        <v>534</v>
      </c>
      <c r="J1" s="9" t="s">
        <v>483</v>
      </c>
      <c r="K1" s="9" t="s">
        <v>524</v>
      </c>
      <c r="L1" s="9" t="s">
        <v>295</v>
      </c>
      <c r="M1" s="10" t="s">
        <v>13</v>
      </c>
      <c r="N1" s="9" t="s">
        <v>197</v>
      </c>
    </row>
    <row r="2" spans="1:14" x14ac:dyDescent="0.4">
      <c r="A2" s="12" t="s">
        <v>296</v>
      </c>
      <c r="B2" s="13" t="s">
        <v>484</v>
      </c>
      <c r="C2" s="13" t="s">
        <v>46</v>
      </c>
      <c r="D2" s="13" t="s">
        <v>183</v>
      </c>
      <c r="E2" s="13" t="s">
        <v>134</v>
      </c>
      <c r="F2" s="13" t="s">
        <v>100</v>
      </c>
      <c r="G2" s="13" t="s">
        <v>124</v>
      </c>
      <c r="H2" s="13" t="s">
        <v>93</v>
      </c>
      <c r="I2" s="13" t="s">
        <v>192</v>
      </c>
      <c r="J2" s="13" t="s">
        <v>186</v>
      </c>
      <c r="K2" s="13" t="s">
        <v>525</v>
      </c>
      <c r="L2" s="13" t="s">
        <v>185</v>
      </c>
      <c r="M2" s="14" t="s">
        <v>40</v>
      </c>
      <c r="N2" s="15" t="s">
        <v>190</v>
      </c>
    </row>
    <row r="3" spans="1:14" x14ac:dyDescent="0.4">
      <c r="A3" s="12" t="s">
        <v>94</v>
      </c>
      <c r="B3" s="13" t="s">
        <v>482</v>
      </c>
      <c r="C3" s="13" t="s">
        <v>188</v>
      </c>
      <c r="D3" s="13" t="s">
        <v>184</v>
      </c>
      <c r="E3" s="13" t="s">
        <v>106</v>
      </c>
      <c r="F3" s="13" t="s">
        <v>74</v>
      </c>
      <c r="G3" s="13" t="s">
        <v>179</v>
      </c>
      <c r="H3" s="13" t="s">
        <v>92</v>
      </c>
      <c r="I3" s="13" t="s">
        <v>535</v>
      </c>
      <c r="J3" s="13" t="s">
        <v>188</v>
      </c>
      <c r="K3" s="13" t="s">
        <v>526</v>
      </c>
      <c r="L3" s="13" t="s">
        <v>189</v>
      </c>
      <c r="M3" s="14" t="s">
        <v>41</v>
      </c>
      <c r="N3" s="13" t="s">
        <v>191</v>
      </c>
    </row>
    <row r="4" spans="1:14" x14ac:dyDescent="0.4">
      <c r="A4" s="12" t="s">
        <v>42</v>
      </c>
      <c r="B4" s="13" t="s">
        <v>499</v>
      </c>
      <c r="C4" s="13" t="s">
        <v>188</v>
      </c>
      <c r="D4" s="13" t="s">
        <v>187</v>
      </c>
      <c r="E4" s="13" t="s">
        <v>188</v>
      </c>
      <c r="F4" s="13" t="s">
        <v>83</v>
      </c>
      <c r="G4" s="13" t="s">
        <v>180</v>
      </c>
      <c r="H4" s="13" t="s">
        <v>188</v>
      </c>
      <c r="I4" s="13"/>
      <c r="J4" s="13" t="s">
        <v>188</v>
      </c>
      <c r="K4" s="13"/>
      <c r="L4" s="13" t="s">
        <v>30</v>
      </c>
      <c r="M4" s="14" t="s">
        <v>181</v>
      </c>
      <c r="N4" s="13" t="s">
        <v>193</v>
      </c>
    </row>
    <row r="5" spans="1:14" x14ac:dyDescent="0.4">
      <c r="A5" s="12" t="s">
        <v>77</v>
      </c>
      <c r="B5" s="13" t="s">
        <v>481</v>
      </c>
      <c r="C5" s="13" t="s">
        <v>188</v>
      </c>
      <c r="D5" s="13"/>
      <c r="E5" s="13" t="s">
        <v>188</v>
      </c>
      <c r="F5" s="13" t="s">
        <v>557</v>
      </c>
      <c r="G5" s="13" t="s">
        <v>220</v>
      </c>
      <c r="H5" s="13" t="s">
        <v>188</v>
      </c>
      <c r="I5" s="13"/>
      <c r="J5" s="13" t="s">
        <v>188</v>
      </c>
      <c r="K5" s="13"/>
      <c r="L5" s="13" t="s">
        <v>355</v>
      </c>
      <c r="M5" s="14" t="s">
        <v>182</v>
      </c>
      <c r="N5" s="13" t="s">
        <v>199</v>
      </c>
    </row>
    <row r="6" spans="1:14" x14ac:dyDescent="0.4">
      <c r="A6" s="12" t="s">
        <v>36</v>
      </c>
      <c r="B6" s="13" t="s">
        <v>5</v>
      </c>
      <c r="C6" s="13" t="s">
        <v>188</v>
      </c>
      <c r="D6" s="13"/>
      <c r="E6" s="13" t="s">
        <v>188</v>
      </c>
      <c r="F6" s="13" t="s">
        <v>188</v>
      </c>
      <c r="G6" s="13" t="s">
        <v>188</v>
      </c>
      <c r="H6" s="13" t="s">
        <v>188</v>
      </c>
      <c r="I6" s="13"/>
      <c r="J6" s="13" t="s">
        <v>188</v>
      </c>
      <c r="K6" s="13"/>
      <c r="L6" s="13" t="s">
        <v>188</v>
      </c>
      <c r="M6" s="14" t="s">
        <v>153</v>
      </c>
      <c r="N6" s="13" t="s">
        <v>192</v>
      </c>
    </row>
    <row r="7" spans="1:14" x14ac:dyDescent="0.4">
      <c r="A7" s="12" t="s">
        <v>178</v>
      </c>
      <c r="B7" s="13" t="s">
        <v>30</v>
      </c>
      <c r="C7" s="13" t="s">
        <v>188</v>
      </c>
      <c r="D7" s="13" t="s">
        <v>188</v>
      </c>
      <c r="E7" s="13" t="s">
        <v>188</v>
      </c>
      <c r="F7" s="13" t="s">
        <v>188</v>
      </c>
      <c r="G7" s="13" t="s">
        <v>188</v>
      </c>
      <c r="H7" s="13" t="s">
        <v>188</v>
      </c>
      <c r="I7" s="13"/>
      <c r="J7" s="13" t="s">
        <v>188</v>
      </c>
      <c r="K7" s="13"/>
      <c r="L7" s="13" t="s">
        <v>188</v>
      </c>
      <c r="M7" s="14" t="s">
        <v>188</v>
      </c>
      <c r="N7" s="13" t="s">
        <v>194</v>
      </c>
    </row>
    <row r="8" spans="1:14" x14ac:dyDescent="0.4">
      <c r="A8" s="12" t="s">
        <v>140</v>
      </c>
      <c r="B8" s="13" t="s">
        <v>295</v>
      </c>
      <c r="C8" s="13" t="s">
        <v>188</v>
      </c>
      <c r="D8" s="13" t="s">
        <v>188</v>
      </c>
      <c r="E8" s="13" t="s">
        <v>188</v>
      </c>
      <c r="F8" s="13" t="s">
        <v>188</v>
      </c>
      <c r="G8" s="13" t="s">
        <v>188</v>
      </c>
      <c r="H8" s="13" t="s">
        <v>188</v>
      </c>
      <c r="I8" s="13"/>
      <c r="J8" s="13" t="s">
        <v>188</v>
      </c>
      <c r="K8" s="13"/>
      <c r="L8" s="13" t="s">
        <v>188</v>
      </c>
      <c r="M8" s="14" t="s">
        <v>188</v>
      </c>
      <c r="N8" s="13" t="s">
        <v>195</v>
      </c>
    </row>
    <row r="9" spans="1:14" x14ac:dyDescent="0.4">
      <c r="A9" s="12" t="s">
        <v>65</v>
      </c>
      <c r="B9" s="13" t="s">
        <v>37</v>
      </c>
      <c r="C9" s="13" t="s">
        <v>188</v>
      </c>
      <c r="D9" s="13" t="s">
        <v>188</v>
      </c>
      <c r="E9" s="13" t="s">
        <v>188</v>
      </c>
      <c r="F9" s="13" t="s">
        <v>188</v>
      </c>
      <c r="G9" s="13" t="s">
        <v>188</v>
      </c>
      <c r="H9" s="13" t="s">
        <v>188</v>
      </c>
      <c r="I9" s="13"/>
      <c r="J9" s="13" t="s">
        <v>188</v>
      </c>
      <c r="K9" s="13"/>
      <c r="L9" s="13" t="s">
        <v>188</v>
      </c>
      <c r="M9" s="14" t="s">
        <v>188</v>
      </c>
      <c r="N9" s="13" t="s">
        <v>196</v>
      </c>
    </row>
    <row r="10" spans="1:14" x14ac:dyDescent="0.4">
      <c r="A10" s="12" t="s">
        <v>188</v>
      </c>
      <c r="B10" s="13" t="s">
        <v>13</v>
      </c>
      <c r="C10" s="13" t="s">
        <v>188</v>
      </c>
      <c r="D10" s="13" t="s">
        <v>188</v>
      </c>
      <c r="E10" s="13" t="s">
        <v>188</v>
      </c>
      <c r="F10" s="13" t="s">
        <v>188</v>
      </c>
      <c r="G10" s="13" t="s">
        <v>188</v>
      </c>
      <c r="H10" s="13" t="s">
        <v>188</v>
      </c>
      <c r="I10" s="13"/>
      <c r="J10" s="13" t="s">
        <v>188</v>
      </c>
      <c r="K10" s="13"/>
      <c r="L10" s="13" t="s">
        <v>188</v>
      </c>
      <c r="M10" s="14" t="s">
        <v>188</v>
      </c>
      <c r="N10" s="16" t="s">
        <v>198</v>
      </c>
    </row>
    <row r="11" spans="1:14" x14ac:dyDescent="0.4">
      <c r="A11" s="36"/>
      <c r="B11" s="16" t="s">
        <v>524</v>
      </c>
      <c r="C11" s="16"/>
      <c r="D11" s="16"/>
      <c r="E11" s="16"/>
      <c r="F11" s="16"/>
      <c r="G11" s="16"/>
      <c r="H11" s="16"/>
      <c r="I11" s="16"/>
      <c r="J11" s="16"/>
      <c r="K11" s="16"/>
      <c r="L11" s="16"/>
      <c r="M11" s="37"/>
      <c r="N11" s="16"/>
    </row>
    <row r="12" spans="1:14" x14ac:dyDescent="0.4">
      <c r="A12" s="36"/>
      <c r="B12" s="16" t="s">
        <v>534</v>
      </c>
      <c r="C12" s="16"/>
      <c r="D12" s="16"/>
      <c r="E12" s="16"/>
      <c r="F12" s="16"/>
      <c r="G12" s="16"/>
      <c r="H12" s="16"/>
      <c r="I12" s="16"/>
      <c r="J12" s="16"/>
      <c r="K12" s="16"/>
      <c r="L12" s="16"/>
      <c r="M12" s="37"/>
      <c r="N12" s="1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9" sqref="C9"/>
    </sheetView>
  </sheetViews>
  <sheetFormatPr defaultRowHeight="14.35" x14ac:dyDescent="0.5"/>
  <cols>
    <col min="1" max="2" width="10.46875" customWidth="1"/>
    <col min="3" max="3" width="35.64453125" customWidth="1"/>
    <col min="4" max="4" width="10.46875" customWidth="1"/>
    <col min="7" max="7" width="13.52734375" customWidth="1"/>
  </cols>
  <sheetData>
    <row r="1" spans="1:7" x14ac:dyDescent="0.5">
      <c r="A1" t="s">
        <v>0</v>
      </c>
      <c r="B1" t="s">
        <v>429</v>
      </c>
      <c r="C1" t="s">
        <v>423</v>
      </c>
      <c r="D1" t="s">
        <v>1</v>
      </c>
      <c r="E1" t="s">
        <v>2</v>
      </c>
      <c r="F1" t="s">
        <v>146</v>
      </c>
      <c r="G1" t="s">
        <v>428</v>
      </c>
    </row>
    <row r="2" spans="1:7" x14ac:dyDescent="0.5">
      <c r="A2" t="s">
        <v>418</v>
      </c>
      <c r="C2" t="s">
        <v>422</v>
      </c>
    </row>
    <row r="3" spans="1:7" x14ac:dyDescent="0.5">
      <c r="A3" t="s">
        <v>418</v>
      </c>
      <c r="C3" t="s">
        <v>421</v>
      </c>
    </row>
    <row r="4" spans="1:7" x14ac:dyDescent="0.5">
      <c r="A4" t="s">
        <v>418</v>
      </c>
      <c r="C4" t="s">
        <v>420</v>
      </c>
    </row>
    <row r="5" spans="1:7" x14ac:dyDescent="0.5">
      <c r="A5" t="s">
        <v>418</v>
      </c>
      <c r="C5" t="s">
        <v>419</v>
      </c>
    </row>
    <row r="6" spans="1:7" x14ac:dyDescent="0.5">
      <c r="A6" t="s">
        <v>418</v>
      </c>
      <c r="C6" t="s">
        <v>417</v>
      </c>
    </row>
    <row r="7" spans="1:7" x14ac:dyDescent="0.5">
      <c r="A7" t="s">
        <v>424</v>
      </c>
      <c r="B7" t="s">
        <v>431</v>
      </c>
      <c r="C7" t="s">
        <v>425</v>
      </c>
    </row>
    <row r="8" spans="1:7" x14ac:dyDescent="0.5">
      <c r="A8" t="s">
        <v>424</v>
      </c>
      <c r="B8" t="s">
        <v>430</v>
      </c>
      <c r="C8" t="s">
        <v>426</v>
      </c>
    </row>
    <row r="9" spans="1:7" x14ac:dyDescent="0.5">
      <c r="A9" t="s">
        <v>424</v>
      </c>
      <c r="B9" t="s">
        <v>430</v>
      </c>
      <c r="C9" t="s">
        <v>427</v>
      </c>
    </row>
    <row r="10" spans="1:7" x14ac:dyDescent="0.5">
      <c r="A10" t="s">
        <v>432</v>
      </c>
      <c r="C10" t="s">
        <v>433</v>
      </c>
    </row>
    <row r="11" spans="1:7" x14ac:dyDescent="0.5">
      <c r="A11" t="s">
        <v>432</v>
      </c>
      <c r="C11" t="s">
        <v>434</v>
      </c>
    </row>
    <row r="12" spans="1:7" x14ac:dyDescent="0.5">
      <c r="A12" t="s">
        <v>432</v>
      </c>
      <c r="C12" t="s">
        <v>436</v>
      </c>
    </row>
    <row r="13" spans="1:7" x14ac:dyDescent="0.5">
      <c r="A13" t="s">
        <v>435</v>
      </c>
      <c r="B13" t="s">
        <v>434</v>
      </c>
    </row>
    <row r="14" spans="1:7" x14ac:dyDescent="0.5">
      <c r="A14" t="s">
        <v>435</v>
      </c>
      <c r="B14" t="s">
        <v>437</v>
      </c>
    </row>
    <row r="15" spans="1:7" x14ac:dyDescent="0.5">
      <c r="A15" t="s">
        <v>435</v>
      </c>
      <c r="B15" t="s">
        <v>438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CV</vt:lpstr>
      <vt:lpstr>Lists</vt:lpstr>
      <vt:lpstr>Skills</vt:lpstr>
      <vt:lpstr>Accreditations</vt:lpstr>
      <vt:lpstr>Application.Stage</vt:lpstr>
      <vt:lpstr>Awards</vt:lpstr>
      <vt:lpstr>Branch</vt:lpstr>
      <vt:lpstr>Category</vt:lpstr>
      <vt:lpstr>Certifications</vt:lpstr>
      <vt:lpstr>Conferences</vt:lpstr>
      <vt:lpstr>Education</vt:lpstr>
      <vt:lpstr>Employment</vt:lpstr>
      <vt:lpstr>Media</vt:lpstr>
      <vt:lpstr>Membership</vt:lpstr>
      <vt:lpstr>Projects</vt:lpstr>
      <vt:lpstr>Publications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2023-11-13T18:07:11Z</dcterms:modified>
</cp:coreProperties>
</file>