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10.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odeName="ThisWorkbook"/>
  <mc:AlternateContent xmlns:mc="http://schemas.openxmlformats.org/markup-compatibility/2006">
    <mc:Choice Requires="x15">
      <x15ac:absPath xmlns:x15ac="http://schemas.microsoft.com/office/spreadsheetml/2010/11/ac" url="https://d.docs.live.net/ecc85ccb002dd88c/Resumes/Git-Hub/Website/zacharymilosmoore/info/visuals/"/>
    </mc:Choice>
  </mc:AlternateContent>
  <xr:revisionPtr revIDLastSave="0" documentId="8_{0B8E6425-A051-4982-87FD-FCFF4B56B147}" xr6:coauthVersionLast="47" xr6:coauthVersionMax="47" xr10:uidLastSave="{00000000-0000-0000-0000-000000000000}"/>
  <bookViews>
    <workbookView xWindow="-108" yWindow="-108" windowWidth="23256" windowHeight="12576" xr2:uid="{978B81E4-E266-46F1-95AC-84FCCEB2770B}"/>
  </bookViews>
  <sheets>
    <sheet name="CONTENTS" sheetId="13" r:id="rId1"/>
    <sheet name="REPORTS" sheetId="4" r:id="rId2"/>
    <sheet name="GVI" sheetId="11" r:id="rId3"/>
    <sheet name="GRASS" sheetId="5" r:id="rId4"/>
    <sheet name="FOREST" sheetId="6" r:id="rId5"/>
    <sheet name="TAME" sheetId="7" r:id="rId6"/>
    <sheet name="LENTIC" sheetId="8" r:id="rId7"/>
    <sheet name="LOTIC" sheetId="9" r:id="rId8"/>
    <sheet name="RIVER" sheetId="10" r:id="rId9"/>
    <sheet name="LISTS" sheetId="12" r:id="rId10"/>
    <sheet name="VALUES" sheetId="3" r:id="rId11"/>
  </sheets>
  <externalReferences>
    <externalReference r:id="rId12"/>
  </externalReferences>
  <definedNames>
    <definedName name="_xlnm._FilterDatabase" localSheetId="4" hidden="1">FOREST!$G$1:$CJ$2</definedName>
    <definedName name="_xlnm._FilterDatabase" localSheetId="3" hidden="1">GRASS!$G$1:$CI$2</definedName>
    <definedName name="_xlnm._FilterDatabase" localSheetId="6" hidden="1">LENTIC!$A$1:$CP$2</definedName>
    <definedName name="_xlnm._FilterDatabase" localSheetId="7" hidden="1">LOTIC!$A$1:$CO$2</definedName>
    <definedName name="_xlnm._FilterDatabase" localSheetId="1" hidden="1">'REPORTS'!$C$1:$M$2</definedName>
    <definedName name="_xlnm._FilterDatabase" localSheetId="8" hidden="1">'RIVER'!$A$1:$DB$2</definedName>
    <definedName name="_xlnm._FilterDatabase" localSheetId="5" hidden="1">TAME!$A$1:$CN$2</definedName>
    <definedName name="Availability">VALUES!$Z$5:$Z$12</definedName>
    <definedName name="Density.Distribution">"1,2,3,4,5,6,7,8,9,10,11,12,13"</definedName>
    <definedName name="Entry.Status">VALUES!$X$5:$X$12</definedName>
    <definedName name="FO_1a">VALUES!$B$15:$B$22</definedName>
    <definedName name="FO_1b">VALUES!$C$15:$C$22</definedName>
    <definedName name="FO_1new">VALUES!$D$15:$D$22</definedName>
    <definedName name="FO_2">VALUES!$E$15:$E$22</definedName>
    <definedName name="FO_3">VALUES!$G$15:$G$22</definedName>
    <definedName name="FO_4_1">VALUES!$H$15:$H$22</definedName>
    <definedName name="FO_4_2">VALUES!$I$15:$I$22</definedName>
    <definedName name="FO_5_1">VALUES!$J$15:$J$22</definedName>
    <definedName name="FO_5_2">VALUES!$K$15:$K$22</definedName>
    <definedName name="GL_1a">VALUES!$B$5:$B$12</definedName>
    <definedName name="GL_1b">VALUES!$C$5:$C$12</definedName>
    <definedName name="GL_2">VALUES!$E$5:$E$12</definedName>
    <definedName name="GL_3">VALUES!$G$5:$G$12</definedName>
    <definedName name="GL_4_1">VALUES!$H$5:$H$12</definedName>
    <definedName name="GL_4_2">VALUES!$I$5:$I$12</definedName>
    <definedName name="GL_5_1">VALUES!$J$5:$J$12</definedName>
    <definedName name="GL_5_2">VALUES!$K$5:$K$12</definedName>
    <definedName name="Grz.Int">VALUES!$Y$15:$Y$22</definedName>
    <definedName name="GVI.Table">VALUES!$AA$5:$AA$12</definedName>
    <definedName name="Health.Category">VALUES!$Z$15:$Z$18</definedName>
    <definedName name="LE_1">VALUES!$B$35:$B$42</definedName>
    <definedName name="LE_2a">VALUES!$E$35:$E$42</definedName>
    <definedName name="LE_2b">VALUES!$F$35:$F$42</definedName>
    <definedName name="LE_3">VALUES!$G$35:$G$42</definedName>
    <definedName name="LE_4">VALUES!$H$35:$H$42</definedName>
    <definedName name="LE_5a">VALUES!$J$35:$J$42</definedName>
    <definedName name="LE_5b">VALUES!$K$35:$K$42</definedName>
    <definedName name="LE_6">VALUES!$L$35:$L$42</definedName>
    <definedName name="LE_7a">VALUES!$N$35:$N$42</definedName>
    <definedName name="LE_7b">VALUES!$O$35:$O$42</definedName>
    <definedName name="LE_8">VALUES!$P$35:$P$42</definedName>
    <definedName name="LE_9">VALUES!$Q$35:$Q$42</definedName>
    <definedName name="Lentic.Type">VALUES!$X$35:$X$39</definedName>
    <definedName name="LO_1">VALUES!$B$45:$B$52</definedName>
    <definedName name="LO_10">VALUES!$R$45:$R$52</definedName>
    <definedName name="LO_11">VALUES!$S$45:$S$52</definedName>
    <definedName name="LO_2a">VALUES!$E$45:$E$52</definedName>
    <definedName name="LO_2b">VALUES!$F$45:$F$52</definedName>
    <definedName name="LO_3">VALUES!$G$45:$G$52</definedName>
    <definedName name="LO_4">VALUES!$H$45:$H$52</definedName>
    <definedName name="LO_5a">VALUES!$J$45:$J$52</definedName>
    <definedName name="LO_5b">VALUES!$K$45:$K$52</definedName>
    <definedName name="LO_6">VALUES!$L$45:$L$52</definedName>
    <definedName name="LO_7">VALUES!$N$45:$N$52</definedName>
    <definedName name="LO_8">VALUES!$P$45:$P$52</definedName>
    <definedName name="LO_9">VALUES!$Q$45:$Q$52</definedName>
    <definedName name="Natural.Area">Natural.Area.Table[Natural.Area]</definedName>
    <definedName name="Question_4">VALUES!$AA$15:$AA$17</definedName>
    <definedName name="RI_1">VALUES!$B$55:$B$62</definedName>
    <definedName name="RI_10">VALUES!$R$55:$R$62</definedName>
    <definedName name="RI_11">VALUES!$S$55:$S$62</definedName>
    <definedName name="RI_12">VALUES!$T$55:$T$62</definedName>
    <definedName name="RI_13">VALUES!$U$55:$U$62</definedName>
    <definedName name="RI_14">VALUES!$V$55:$V$62</definedName>
    <definedName name="RI_15">VALUES!$W$55:$W$62</definedName>
    <definedName name="RI_2">VALUES!$E$55:$E$62</definedName>
    <definedName name="RI_3">VALUES!$G$55:$G$62</definedName>
    <definedName name="RI_4">VALUES!$H$55:$H$62</definedName>
    <definedName name="RI_5a">VALUES!$J$55:$J$62</definedName>
    <definedName name="RI_5b">VALUES!$K$55:$K$62</definedName>
    <definedName name="RI_6">VALUES!$L$55:$L$62</definedName>
    <definedName name="RI_7a">VALUES!$N$55:$N$62</definedName>
    <definedName name="RI_7b">VALUES!$O$55:$O$62</definedName>
    <definedName name="RI_8">VALUES!$P$55:$P$62</definedName>
    <definedName name="RI_9">VALUES!$Q$55:$Q$62</definedName>
    <definedName name="TP_1a">VALUES!$B$25:$B$32</definedName>
    <definedName name="TP_1b">VALUES!$C$25:$C$32</definedName>
    <definedName name="TP_2_1">VALUES!$E$25:$E$32</definedName>
    <definedName name="TP_2_2">VALUES!$F$25:$F$32</definedName>
    <definedName name="TP_3">VALUES!$G$25:$G$32</definedName>
    <definedName name="TP_4_1">VALUES!$H$25:$H$32</definedName>
    <definedName name="TP_4_2">VALUES!$I$25:$I$32</definedName>
    <definedName name="TP_5_1">VALUES!$J$25:$J$32</definedName>
    <definedName name="TP_5_2">VALUES!$K$25:$K$32</definedName>
    <definedName name="TP_6_1">VALUES!$L$25:$L$32</definedName>
    <definedName name="TP_6_2">VALUES!$M$25:$M$32</definedName>
    <definedName name="Treated">VALUES!$AC$15:$AC$17</definedName>
    <definedName name="Trend">VALUES!$AD$15:$AD$18</definedName>
    <definedName name="Type">VALUES!$Y$5:$Y$12</definedName>
    <definedName name="Unit">VALUES!$AB$15:$AB$16</definedName>
    <definedName name="UTM">VALUES!$X$15:$X$22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G2" i="5" l="1"/>
  <c r="CH2" i="6"/>
  <c r="CL2" i="7"/>
  <c r="X2" i="9"/>
  <c r="BS2" i="8"/>
  <c r="CH2" i="9"/>
  <c r="CK2" i="9" s="1"/>
  <c r="CI2" i="9"/>
  <c r="CJ2" i="9" s="1"/>
  <c r="CV2" i="10"/>
  <c r="CW2" i="10" s="1"/>
  <c r="CU2" i="10"/>
  <c r="AT2" i="10"/>
  <c r="AS2" i="10"/>
  <c r="AH2" i="10"/>
  <c r="AG2" i="10"/>
  <c r="H2" i="10"/>
  <c r="BK2" i="9"/>
  <c r="BJ2" i="9"/>
  <c r="Y2" i="9"/>
  <c r="H2" i="9"/>
  <c r="CA2" i="8"/>
  <c r="CJ2" i="8" s="1"/>
  <c r="CK2" i="8" s="1"/>
  <c r="BZ2" i="8"/>
  <c r="CI2" i="8" s="1"/>
  <c r="BL2" i="8"/>
  <c r="BK2" i="8"/>
  <c r="Z2" i="8"/>
  <c r="BR2" i="8" s="1"/>
  <c r="Y2" i="8"/>
  <c r="H2" i="8"/>
  <c r="CE2" i="7"/>
  <c r="BO2" i="7"/>
  <c r="BJ2" i="7"/>
  <c r="BC2" i="7"/>
  <c r="AY2" i="7"/>
  <c r="I2" i="7"/>
  <c r="BO2" i="6"/>
  <c r="BI2" i="6"/>
  <c r="AZ2" i="6"/>
  <c r="CF2" i="6" s="1"/>
  <c r="I2" i="6"/>
  <c r="BN2" i="5"/>
  <c r="BH2" i="5"/>
  <c r="AY2" i="5"/>
  <c r="I2" i="5"/>
  <c r="BQ2" i="8"/>
  <c r="CL2" i="8" s="1"/>
  <c r="CJ2" i="7" l="1"/>
  <c r="CL2" i="9"/>
  <c r="CX2" i="10"/>
  <c r="CY2" i="10"/>
  <c r="CM2" i="8"/>
  <c r="CE2" i="5"/>
  <c r="BR2" i="9" l="1"/>
  <c r="CM2" i="9"/>
  <c r="CZ2" i="10"/>
  <c r="BY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tc={A156F7AE-584F-43FA-9704-8E83044629DB}</author>
  </authors>
  <commentList>
    <comment ref="AD1" authorId="0" shapeId="0" xr:uid="{A156F7AE-584F-43FA-9704-8E83044629DB}">
      <text>
        <t>[Threaded comment]
Your version of Excel allows you to read this threaded comment; however, any edits to it will get removed if the file is opened in a newer version of Excel. Learn more: https://go.microsoft.com/fwlink/?linkid=870924
Comment:
    5b. Live Woody Vegetation Removal by Other Than Browsing. 
Scoring
3 = None (0% to 5% of live woody vegetation expected on the site is lacking due to cutting). 
2 = Light (5% to 25% of live woody vegetation expected on the site is lacking due to cutting). 
1 = Moderate (25% to 50% of live woody vegetation expected on the site is lacking due to cutting). 
0 = Heavy (More than 50% of live woody vegetation expected on the site is lacking due to cutting).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Zack</author>
  </authors>
  <commentList>
    <comment ref="X4" authorId="0" shapeId="0" xr:uid="{32B08373-25C5-43C7-8054-575A0948D066}">
      <text>
        <r>
          <rPr>
            <b/>
            <sz val="9"/>
            <color indexed="81"/>
            <rFont val="Tahoma"/>
            <family val="2"/>
          </rPr>
          <t>Named List: "Entry Status"</t>
        </r>
      </text>
    </comment>
    <comment ref="Y4" authorId="0" shapeId="0" xr:uid="{7D643D25-283E-479E-ACE9-8844207BD20C}">
      <text>
        <r>
          <rPr>
            <b/>
            <sz val="9"/>
            <color indexed="81"/>
            <rFont val="Tahoma"/>
            <family val="2"/>
          </rPr>
          <t>Named List: "Type"</t>
        </r>
      </text>
    </comment>
    <comment ref="Z4" authorId="0" shapeId="0" xr:uid="{B3744A03-119C-4936-93A5-C4B47F5F5F33}">
      <text>
        <r>
          <rPr>
            <b/>
            <sz val="9"/>
            <color indexed="81"/>
            <rFont val="Tahoma"/>
            <family val="2"/>
          </rPr>
          <t>Named List: "Availability"</t>
        </r>
      </text>
    </comment>
    <comment ref="AA4" authorId="0" shapeId="0" xr:uid="{43C41814-4D70-4A9D-A09E-D603C1C6F4AF}">
      <text>
        <r>
          <rPr>
            <b/>
            <sz val="9"/>
            <color indexed="81"/>
            <rFont val="Tahoma"/>
            <family val="2"/>
          </rPr>
          <t>Named List: "GVI.Table"</t>
        </r>
      </text>
    </comment>
    <comment ref="X14" authorId="0" shapeId="0" xr:uid="{73BC2113-CCC8-4AD1-9BDF-6CE0E24164BF}">
      <text>
        <r>
          <rPr>
            <b/>
            <sz val="9"/>
            <color indexed="81"/>
            <rFont val="Tahoma"/>
            <family val="2"/>
          </rPr>
          <t>Named list: "UTM"</t>
        </r>
      </text>
    </comment>
    <comment ref="Y14" authorId="0" shapeId="0" xr:uid="{55767234-1A8A-4ACF-97AB-1A25D9A21AE7}">
      <text>
        <r>
          <rPr>
            <b/>
            <sz val="9"/>
            <color indexed="81"/>
            <rFont val="Tahoma"/>
            <family val="2"/>
          </rPr>
          <t>Named List: "Grz.Int"</t>
        </r>
      </text>
    </comment>
    <comment ref="Z14" authorId="0" shapeId="0" xr:uid="{67EE10EA-09F1-460A-9AEA-FFB53ADC9B52}">
      <text>
        <r>
          <rPr>
            <b/>
            <sz val="9"/>
            <color indexed="81"/>
            <rFont val="Tahoma"/>
            <family val="2"/>
          </rPr>
          <t>Named List: "Health.Category"</t>
        </r>
      </text>
    </comment>
    <comment ref="AA14" authorId="0" shapeId="0" xr:uid="{8C2835DD-4131-4223-B5B8-12A8E5D25B07}">
      <text>
        <r>
          <rPr>
            <b/>
            <sz val="9"/>
            <color indexed="81"/>
            <rFont val="Tahoma"/>
            <family val="2"/>
          </rPr>
          <t>Named List: "Question_4"</t>
        </r>
      </text>
    </comment>
    <comment ref="AB14" authorId="0" shapeId="0" xr:uid="{ACB1940A-8133-4BF9-9041-7ED9E214F18F}">
      <text>
        <r>
          <rPr>
            <b/>
            <sz val="9"/>
            <color indexed="81"/>
            <rFont val="Tahoma"/>
            <family val="2"/>
          </rPr>
          <t>Named List: "Unit"</t>
        </r>
      </text>
    </comment>
    <comment ref="AC14" authorId="0" shapeId="0" xr:uid="{8415EDCC-5B6E-4208-A310-39E61F0E42C6}">
      <text>
        <r>
          <rPr>
            <b/>
            <sz val="9"/>
            <color indexed="81"/>
            <rFont val="Tahoma"/>
            <family val="2"/>
          </rPr>
          <t>Named List: "Treated"</t>
        </r>
      </text>
    </comment>
    <comment ref="AD14" authorId="0" shapeId="0" xr:uid="{7511D18D-8E2D-4B44-A779-C7BB53A52980}">
      <text>
        <r>
          <rPr>
            <b/>
            <sz val="9"/>
            <color indexed="81"/>
            <rFont val="Tahoma"/>
            <family val="2"/>
          </rPr>
          <t>Named List: "Trend"</t>
        </r>
      </text>
    </comment>
    <comment ref="X20" authorId="0" shapeId="0" xr:uid="{8D13CF02-62F6-435B-A707-7FA8363471A0}">
      <text>
        <r>
          <rPr>
            <b/>
            <sz val="9"/>
            <color indexed="81"/>
            <rFont val="Tahoma"/>
            <family val="2"/>
          </rPr>
          <t>Decimal degrees</t>
        </r>
      </text>
    </comment>
    <comment ref="X34" authorId="0" shapeId="0" xr:uid="{3F4D06BD-60BF-47E7-BD8B-E5D001C591B7}">
      <text>
        <r>
          <rPr>
            <b/>
            <sz val="9"/>
            <color indexed="81"/>
            <rFont val="Tahoma"/>
            <family val="2"/>
          </rPr>
          <t>Named List: "Lentic.Type"</t>
        </r>
      </text>
    </comment>
  </commentList>
</comments>
</file>

<file path=xl/sharedStrings.xml><?xml version="1.0" encoding="utf-8"?>
<sst xmlns="http://schemas.openxmlformats.org/spreadsheetml/2006/main" count="909" uniqueCount="333">
  <si>
    <t>Observer</t>
  </si>
  <si>
    <t>Natural.Area</t>
  </si>
  <si>
    <t xml:space="preserve"> </t>
  </si>
  <si>
    <t>Marsh</t>
  </si>
  <si>
    <t>DO NOT CHANGE THESE NAMED LISTS WITHOUT UNDERSTANDING AND CAUSE</t>
  </si>
  <si>
    <t>GRASSLAND</t>
  </si>
  <si>
    <t>REPORTS TABLE VALIDATION</t>
  </si>
  <si>
    <t>1a</t>
  </si>
  <si>
    <t>1b</t>
  </si>
  <si>
    <t>4_1</t>
  </si>
  <si>
    <t>4_2</t>
  </si>
  <si>
    <t>5_1</t>
  </si>
  <si>
    <t>5_2</t>
  </si>
  <si>
    <t>Entry.Status</t>
  </si>
  <si>
    <t>Type</t>
  </si>
  <si>
    <t>Availability</t>
  </si>
  <si>
    <t>GVI.Table</t>
  </si>
  <si>
    <t>Complete</t>
  </si>
  <si>
    <t>Initial</t>
  </si>
  <si>
    <t>Available</t>
  </si>
  <si>
    <t>Report</t>
  </si>
  <si>
    <t>Partially Complete</t>
  </si>
  <si>
    <t>Reassessment</t>
  </si>
  <si>
    <t>Moot</t>
  </si>
  <si>
    <t>R-drive</t>
  </si>
  <si>
    <t>Incomplete</t>
  </si>
  <si>
    <t>Riparian</t>
  </si>
  <si>
    <t>N/A</t>
  </si>
  <si>
    <t>FOREST</t>
  </si>
  <si>
    <t>GENERAL ASSESSMENT TABLE VALIDATION</t>
  </si>
  <si>
    <t>1new</t>
  </si>
  <si>
    <t>UTM</t>
  </si>
  <si>
    <t>Grz.Int</t>
  </si>
  <si>
    <t>Health.Category</t>
  </si>
  <si>
    <t>Question_4</t>
  </si>
  <si>
    <t>Unit</t>
  </si>
  <si>
    <t>Treated</t>
  </si>
  <si>
    <t>Trend</t>
  </si>
  <si>
    <t>U</t>
  </si>
  <si>
    <t>Stable</t>
  </si>
  <si>
    <t>Acres</t>
  </si>
  <si>
    <t>Yes</t>
  </si>
  <si>
    <t>Upward</t>
  </si>
  <si>
    <t>Not Recorded</t>
  </si>
  <si>
    <t>U_L</t>
  </si>
  <si>
    <t xml:space="preserve">Healthy  </t>
  </si>
  <si>
    <t>Unstable</t>
  </si>
  <si>
    <t>Hectares</t>
  </si>
  <si>
    <t>No</t>
  </si>
  <si>
    <t>Downward</t>
  </si>
  <si>
    <t>NAD 27 12U</t>
  </si>
  <si>
    <t>L</t>
  </si>
  <si>
    <t>Healthy With Problems</t>
  </si>
  <si>
    <t>Unknown</t>
  </si>
  <si>
    <t>NAD 83 12U</t>
  </si>
  <si>
    <t>L_M</t>
  </si>
  <si>
    <t>Unhealthy</t>
  </si>
  <si>
    <t>10TM AEP Resource</t>
  </si>
  <si>
    <t>M</t>
  </si>
  <si>
    <t>DD</t>
  </si>
  <si>
    <t>M_H</t>
  </si>
  <si>
    <t>H</t>
  </si>
  <si>
    <t>TAME PASTURE</t>
  </si>
  <si>
    <t>2_1</t>
  </si>
  <si>
    <t>2_2</t>
  </si>
  <si>
    <t>6_1</t>
  </si>
  <si>
    <t>6_2</t>
  </si>
  <si>
    <t>LENTIC</t>
  </si>
  <si>
    <t>2a</t>
  </si>
  <si>
    <t>2b</t>
  </si>
  <si>
    <t>5a</t>
  </si>
  <si>
    <t>5b</t>
  </si>
  <si>
    <t>7a</t>
  </si>
  <si>
    <t>7b</t>
  </si>
  <si>
    <t>Lentic.Type</t>
  </si>
  <si>
    <t>Lake</t>
  </si>
  <si>
    <t>Other</t>
  </si>
  <si>
    <t>LOTIC</t>
  </si>
  <si>
    <t>RIVER</t>
  </si>
  <si>
    <t>GVI Comments</t>
  </si>
  <si>
    <t>Report Comments</t>
  </si>
  <si>
    <t>GVI Table</t>
  </si>
  <si>
    <t>Question Summary</t>
  </si>
  <si>
    <t>Score Sheets</t>
  </si>
  <si>
    <t>Type of RRHA</t>
  </si>
  <si>
    <t>Entry Status</t>
  </si>
  <si>
    <t>Report Year</t>
  </si>
  <si>
    <t>Assessment Year</t>
  </si>
  <si>
    <t>Property</t>
  </si>
  <si>
    <t>Amalgamated.Project</t>
  </si>
  <si>
    <t>Field</t>
  </si>
  <si>
    <t>GVI</t>
  </si>
  <si>
    <t>Site.Number</t>
  </si>
  <si>
    <t>Date</t>
  </si>
  <si>
    <t>Year</t>
  </si>
  <si>
    <t>Easting</t>
  </si>
  <si>
    <t>Northing</t>
  </si>
  <si>
    <t>Estimated Forage Production (lbs/ac)</t>
  </si>
  <si>
    <t>Special Observations</t>
  </si>
  <si>
    <t>Grass_1</t>
  </si>
  <si>
    <t>Grass_cover_1</t>
  </si>
  <si>
    <t>Grass_2</t>
  </si>
  <si>
    <t>Grass_cover_2</t>
  </si>
  <si>
    <t>Grass_3</t>
  </si>
  <si>
    <t>Grass_cover_3</t>
  </si>
  <si>
    <t>Grass_4</t>
  </si>
  <si>
    <t>Grass_cover_4</t>
  </si>
  <si>
    <t>Forbs_1</t>
  </si>
  <si>
    <t>Forbs_cover_1</t>
  </si>
  <si>
    <t>Forbs_2</t>
  </si>
  <si>
    <t>Forbs_cover_2</t>
  </si>
  <si>
    <t>Forbs_3</t>
  </si>
  <si>
    <t>Forbs_cover_3</t>
  </si>
  <si>
    <t>Forbs_4</t>
  </si>
  <si>
    <t>Forbs_cover_4</t>
  </si>
  <si>
    <t>Shrubs_1</t>
  </si>
  <si>
    <t>Shrubs_cover_1</t>
  </si>
  <si>
    <t>Shrubs_2</t>
  </si>
  <si>
    <t>Shrubs_cover_2</t>
  </si>
  <si>
    <t>Shrubs_3</t>
  </si>
  <si>
    <t>Shrubs_cover_3</t>
  </si>
  <si>
    <t>Shrubs_4</t>
  </si>
  <si>
    <t>Shrubs_cover_4</t>
  </si>
  <si>
    <t>Trees_1</t>
  </si>
  <si>
    <t>Trees_cover_1</t>
  </si>
  <si>
    <t>Trees_2</t>
  </si>
  <si>
    <t>Trees_cover_2</t>
  </si>
  <si>
    <t>Trees_3</t>
  </si>
  <si>
    <t>Trees_cover_3</t>
  </si>
  <si>
    <t>Trees_4</t>
  </si>
  <si>
    <t>Trees_cover_4</t>
  </si>
  <si>
    <t>Community.Code</t>
  </si>
  <si>
    <t>Community.Type</t>
  </si>
  <si>
    <t>Q1_A</t>
  </si>
  <si>
    <t>Q1_B</t>
  </si>
  <si>
    <t>Q1_total</t>
  </si>
  <si>
    <t>Comment_Q1</t>
  </si>
  <si>
    <t>Q2_total</t>
  </si>
  <si>
    <t>Comment_Q2</t>
  </si>
  <si>
    <t>Q3_total</t>
  </si>
  <si>
    <t>Comment_Q3</t>
  </si>
  <si>
    <t>Q4</t>
  </si>
  <si>
    <t>Q4_1</t>
  </si>
  <si>
    <t>Q4_2</t>
  </si>
  <si>
    <t>Q4_total</t>
  </si>
  <si>
    <t>Human Caused Bare Soil</t>
  </si>
  <si>
    <t>Moss and Lichen Cover</t>
  </si>
  <si>
    <t>Comment_Q4</t>
  </si>
  <si>
    <t>Q5_1</t>
  </si>
  <si>
    <t>Q5_2</t>
  </si>
  <si>
    <t>Q5_total</t>
  </si>
  <si>
    <t>Domi_sp_1</t>
  </si>
  <si>
    <t>Sp_cover_1</t>
  </si>
  <si>
    <t>Den_dist_1</t>
  </si>
  <si>
    <t>Domi_sp_2</t>
  </si>
  <si>
    <t>Sp_cover_2</t>
  </si>
  <si>
    <t>Den_dist_2</t>
  </si>
  <si>
    <t>Domi_sp_3</t>
  </si>
  <si>
    <t>Sp_cover_3</t>
  </si>
  <si>
    <t>Den_dist_3</t>
  </si>
  <si>
    <t>Infestation Size</t>
  </si>
  <si>
    <t>Units (Ac/Ha)</t>
  </si>
  <si>
    <t>Comment_Q5</t>
  </si>
  <si>
    <t>Grazing Intensity</t>
  </si>
  <si>
    <t>Observed Utilization (%)</t>
  </si>
  <si>
    <t>Site Score Total</t>
  </si>
  <si>
    <t>Potential Maximum Score</t>
  </si>
  <si>
    <t>Site score</t>
  </si>
  <si>
    <t>Health Category</t>
  </si>
  <si>
    <t>Comments</t>
  </si>
  <si>
    <t>Converted.UTM</t>
  </si>
  <si>
    <t>Converted.Easting</t>
  </si>
  <si>
    <t>Converted.Northing</t>
  </si>
  <si>
    <t/>
  </si>
  <si>
    <t>Q2.1</t>
  </si>
  <si>
    <t>Q2.2</t>
  </si>
  <si>
    <t>Q6_1</t>
  </si>
  <si>
    <t>Q6_2</t>
  </si>
  <si>
    <t>Q6_Total</t>
  </si>
  <si>
    <t>Comment_Q6</t>
  </si>
  <si>
    <t>Site/Polygon Number</t>
  </si>
  <si>
    <t>Wetland/Slough/Lake</t>
  </si>
  <si>
    <t>Site Description</t>
  </si>
  <si>
    <t>Q1_Actual</t>
  </si>
  <si>
    <t>Q1_Poss</t>
  </si>
  <si>
    <t>Q1_Comment</t>
  </si>
  <si>
    <t>Q2a_Actual</t>
  </si>
  <si>
    <t>Q2a_Poss</t>
  </si>
  <si>
    <t>Q2a_Comment</t>
  </si>
  <si>
    <t>Q2b_Actual</t>
  </si>
  <si>
    <t>Q2b_Poss</t>
  </si>
  <si>
    <t>Q2b_Comment</t>
  </si>
  <si>
    <t>Q2_Actual</t>
  </si>
  <si>
    <t>Q2_Poss</t>
  </si>
  <si>
    <t>Domi_sp_4</t>
  </si>
  <si>
    <t>Sp_cover_4</t>
  </si>
  <si>
    <t>Den_dist_4</t>
  </si>
  <si>
    <t>Domi_sp_5</t>
  </si>
  <si>
    <t>Sp_cover_5</t>
  </si>
  <si>
    <t>Den_dist_5</t>
  </si>
  <si>
    <t>Q2c_Elevated_Sps_1</t>
  </si>
  <si>
    <t>Elev_Sp_cover_1</t>
  </si>
  <si>
    <t>Elev_Den_dist_1</t>
  </si>
  <si>
    <t>Q2c_Elevated_Sps_2</t>
  </si>
  <si>
    <t>Elev_Sp_cover_2</t>
  </si>
  <si>
    <t>Elev_Den_dist_2</t>
  </si>
  <si>
    <t>Q2c_Elevated_Sps_3</t>
  </si>
  <si>
    <t>Elev_Sp_cover_3</t>
  </si>
  <si>
    <t>Elev_Den_dist_3</t>
  </si>
  <si>
    <t>Q3_Actual</t>
  </si>
  <si>
    <t>Q3_Poss</t>
  </si>
  <si>
    <t>Q3_Comment</t>
  </si>
  <si>
    <t>Q4_Actual</t>
  </si>
  <si>
    <t>Q4_Poss</t>
  </si>
  <si>
    <t>Q4_Comment</t>
  </si>
  <si>
    <t>Q5a_Actual</t>
  </si>
  <si>
    <t>Q5a_Poss</t>
  </si>
  <si>
    <t>Q5a_Comment</t>
  </si>
  <si>
    <t>Q5b_Actual</t>
  </si>
  <si>
    <t>Q5b_Poss</t>
  </si>
  <si>
    <t>Q5b_Comment</t>
  </si>
  <si>
    <t>Q5_Actual</t>
  </si>
  <si>
    <t>Q5_Poss</t>
  </si>
  <si>
    <t>Q5_Comment</t>
  </si>
  <si>
    <t>Q6_Actual</t>
  </si>
  <si>
    <t>Q6_Poss</t>
  </si>
  <si>
    <t>Q6_Comment</t>
  </si>
  <si>
    <t>Vegetation_Actual</t>
  </si>
  <si>
    <t>Vegetation_Poss</t>
  </si>
  <si>
    <t>Vegetation_Rating</t>
  </si>
  <si>
    <t>Q7a_Actual</t>
  </si>
  <si>
    <t>Q7a_Poss</t>
  </si>
  <si>
    <t>Q7a_Comment</t>
  </si>
  <si>
    <t>Q7b_Actual</t>
  </si>
  <si>
    <t>Q7b_Poss</t>
  </si>
  <si>
    <t>7b_Comment</t>
  </si>
  <si>
    <t>Q7_Actual</t>
  </si>
  <si>
    <t>Q7_Poss</t>
  </si>
  <si>
    <t>Q7_Comment</t>
  </si>
  <si>
    <t>Q8_Actual</t>
  </si>
  <si>
    <t>Q8_Poss</t>
  </si>
  <si>
    <t>Q8_Comment</t>
  </si>
  <si>
    <t>Q9_Actual</t>
  </si>
  <si>
    <t>Q9_Poss</t>
  </si>
  <si>
    <t>Q9_Comment</t>
  </si>
  <si>
    <t>Hydrology_Actual</t>
  </si>
  <si>
    <t>Hydrology_Poss</t>
  </si>
  <si>
    <t>Hydrology_Rating</t>
  </si>
  <si>
    <t>Overall_Actual</t>
  </si>
  <si>
    <t>Overall_Poss</t>
  </si>
  <si>
    <t>Overall_Rating</t>
  </si>
  <si>
    <t>Converted.Upper.Easting</t>
  </si>
  <si>
    <t>Converted.Upper.Northing</t>
  </si>
  <si>
    <t>Converted.Lower.Easting</t>
  </si>
  <si>
    <t>Converted.Lower.Northing</t>
  </si>
  <si>
    <t>Q10_Actual</t>
  </si>
  <si>
    <t>Q10_Poss</t>
  </si>
  <si>
    <t>Q10_Comment</t>
  </si>
  <si>
    <t>Q11_Actual</t>
  </si>
  <si>
    <t>Q11_Poss</t>
  </si>
  <si>
    <t>Q11_Comment</t>
  </si>
  <si>
    <t>Q15_Comment</t>
  </si>
  <si>
    <t>Q15_Poss</t>
  </si>
  <si>
    <t>Q15_Actual</t>
  </si>
  <si>
    <t>Q14_Comment</t>
  </si>
  <si>
    <t>Q14_Poss</t>
  </si>
  <si>
    <t>Q14_Actual</t>
  </si>
  <si>
    <t>Q13_Comment</t>
  </si>
  <si>
    <t>Q13_Poss</t>
  </si>
  <si>
    <t>Q13_Actual</t>
  </si>
  <si>
    <t>Q12_Comment</t>
  </si>
  <si>
    <t>Q12_Poss</t>
  </si>
  <si>
    <t>Q12_Actual</t>
  </si>
  <si>
    <t>Q7b_Comment</t>
  </si>
  <si>
    <t>Q2_Comment</t>
  </si>
  <si>
    <t>Source</t>
  </si>
  <si>
    <t>POLY_NUM</t>
  </si>
  <si>
    <t>MAP_LABEL</t>
  </si>
  <si>
    <t>HEALTH</t>
  </si>
  <si>
    <t>COMM_CODE</t>
  </si>
  <si>
    <t>COMM_TYPE</t>
  </si>
  <si>
    <t>ACRES</t>
  </si>
  <si>
    <t>ST1_CODE</t>
  </si>
  <si>
    <t>ST1_DESC</t>
  </si>
  <si>
    <t>ST1_PCT</t>
  </si>
  <si>
    <t>ST1_DIST</t>
  </si>
  <si>
    <t>ST2_CODE</t>
  </si>
  <si>
    <t>ST2_DESC</t>
  </si>
  <si>
    <t>ST2_PCT</t>
  </si>
  <si>
    <t>ST2_DIST</t>
  </si>
  <si>
    <t>ST3_CODE</t>
  </si>
  <si>
    <t>ST3_DESC</t>
  </si>
  <si>
    <t>ST3_PCT</t>
  </si>
  <si>
    <t>ST3_DIST</t>
  </si>
  <si>
    <t>ST4_CODE</t>
  </si>
  <si>
    <t>ST4_DESC</t>
  </si>
  <si>
    <t>ST4_PCT</t>
  </si>
  <si>
    <t>ST4_DIST</t>
  </si>
  <si>
    <t xml:space="preserve">Comments </t>
  </si>
  <si>
    <t>Q1_A_old</t>
  </si>
  <si>
    <t>Q1_B_old</t>
  </si>
  <si>
    <t>Q1_new</t>
  </si>
  <si>
    <t>Upper.Easting</t>
  </si>
  <si>
    <t>Upper.Northing</t>
  </si>
  <si>
    <t>Lower.Easting</t>
  </si>
  <si>
    <t>Lower.Northing</t>
  </si>
  <si>
    <t>Fen</t>
  </si>
  <si>
    <t>Bog</t>
  </si>
  <si>
    <t>Pothole, Slough, or Small Mountain Lake</t>
  </si>
  <si>
    <t>Stock Pond</t>
  </si>
  <si>
    <t>Wet Meadow</t>
  </si>
  <si>
    <t>Spring/Seep</t>
  </si>
  <si>
    <t>Q7c_Elevated_Sps_1</t>
  </si>
  <si>
    <t>Q7c_Elevated_Sps_2</t>
  </si>
  <si>
    <t>Q7c_Elevated_Sps_3</t>
  </si>
  <si>
    <t>ASSESSMENT TYPE/QUESTION</t>
  </si>
  <si>
    <t>Sheet</t>
  </si>
  <si>
    <t>Description</t>
  </si>
  <si>
    <t>VALUES</t>
  </si>
  <si>
    <t>LISTS</t>
  </si>
  <si>
    <t>REPORTS</t>
  </si>
  <si>
    <t>GRASS</t>
  </si>
  <si>
    <t>TAME</t>
  </si>
  <si>
    <t>Table of reports entered with notes on each.</t>
  </si>
  <si>
    <t>Table for range health polygons associated with each report.</t>
  </si>
  <si>
    <t>Grassland range health assessment data entry table</t>
  </si>
  <si>
    <t>Forest health assessment data entry table</t>
  </si>
  <si>
    <t>Tame pasture health assessment data entry table</t>
  </si>
  <si>
    <t>Lentic riparian health assessment data entry table</t>
  </si>
  <si>
    <t>Lotic riparian health assessment data entry table</t>
  </si>
  <si>
    <t>Riverine riparian health assessment data entry table</t>
  </si>
  <si>
    <t>Data validation lists, including questions by assessment type</t>
  </si>
  <si>
    <t>Named lists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</si>
</sst>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
      <b/>
      <sz val="9"/>
      <color indexed="81"/>
      <name val="Tahoma"/>
      <family val="2"/>
    </font>
    <font>
      <sz val="11"/>
      <color theme="1"/>
      <name val="Calibri"/>
      <family val="2"/>
      <scheme val="minor"/>
    </font>
    <font>
      <sz val="10"/>
      <color theme="1"/>
      <name val="Arial"/>
      <family val="2"/>
    </font>
    <font>
      <b/>
      <sz val="10"/>
      <color theme="1"/>
      <name val="Arial"/>
      <family val="2"/>
    </font>
    <font>
      <sz val="11"/>
      <name val="Calibri"/>
      <family val="2"/>
      <scheme val="minor"/>
    </font>
    <font>
      <sz val="10"/>
      <color indexed="8"/>
      <name val="Arial"/>
      <family val="2"/>
    </font>
    <font>
      <sz val="11"/>
      <color indexed="8"/>
      <name val="Calibri"/>
      <family val="2"/>
    </font>
    <font>
      <b/>
      <sz val="11"/>
      <name val="Calibri"/>
      <family val="2"/>
      <scheme val="minor"/>
    </font>
    <font>
      <u/>
      <sz val="11"/>
      <color theme="10"/>
      <name val="Calibri"/>
      <family val="2"/>
      <scheme val="minor"/>
    </font>
    <font>
      <sz val="11"/>
      <color indexed="8"/>
      <name val="Calibri"/>
      <family val="2"/>
      <scheme val="minor"/>
    </font>
    <font>
      <b/>
      <sz val="11"/>
      <name val="Calibri"/>
      <family val="2"/>
    </font>
  </fonts>
  <fills count="26">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9"/>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1"/>
        <bgColor indexed="64"/>
      </patternFill>
    </fill>
    <fill>
      <patternFill patternType="solid">
        <fgColor theme="1"/>
        <bgColor theme="1"/>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3"/>
        <bgColor indexed="64"/>
      </patternFill>
    </fill>
    <fill>
      <patternFill patternType="solid">
        <fgColor rgb="FF00B0F0"/>
        <bgColor indexed="64"/>
      </patternFill>
    </fill>
    <fill>
      <patternFill patternType="solid">
        <fgColor theme="8"/>
        <bgColor indexed="64"/>
      </patternFill>
    </fill>
    <fill>
      <patternFill patternType="solid">
        <fgColor theme="6"/>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164" fontId="6" fillId="0" borderId="0" applyFont="0" applyFill="0" applyBorder="0" applyAlignment="0" applyProtection="0"/>
    <xf numFmtId="0" fontId="10" fillId="0" borderId="0"/>
    <xf numFmtId="0" fontId="13" fillId="0" borderId="0" applyNumberFormat="0" applyFill="0" applyBorder="0" applyAlignment="0" applyProtection="0"/>
  </cellStyleXfs>
  <cellXfs count="347">
    <xf numFmtId="0" fontId="0" fillId="0" borderId="0" xfId="0"/>
    <xf numFmtId="0" fontId="2" fillId="3" borderId="2" xfId="0" applyFont="1" applyFill="1" applyBorder="1" applyAlignment="1">
      <alignment horizontal="center" vertical="top" wrapText="1"/>
    </xf>
    <xf numFmtId="0" fontId="2" fillId="3" borderId="2" xfId="0" applyFont="1" applyFill="1" applyBorder="1" applyAlignment="1">
      <alignment horizontal="center" vertical="top"/>
    </xf>
    <xf numFmtId="0" fontId="2" fillId="3" borderId="6" xfId="0" applyFont="1" applyFill="1" applyBorder="1" applyAlignment="1">
      <alignment vertical="top"/>
    </xf>
    <xf numFmtId="0" fontId="2" fillId="3" borderId="7" xfId="0" applyFont="1" applyFill="1" applyBorder="1" applyAlignment="1">
      <alignment vertical="top"/>
    </xf>
    <xf numFmtId="0" fontId="2" fillId="3" borderId="8" xfId="0" applyFont="1" applyFill="1" applyBorder="1" applyAlignment="1">
      <alignment vertical="top"/>
    </xf>
    <xf numFmtId="0" fontId="2" fillId="0" borderId="0" xfId="0" applyFont="1" applyAlignment="1">
      <alignment vertical="top"/>
    </xf>
    <xf numFmtId="0" fontId="2" fillId="4" borderId="9" xfId="0" applyFont="1" applyFill="1" applyBorder="1" applyAlignment="1">
      <alignment horizontal="center" wrapText="1"/>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0" fillId="4" borderId="9"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9" xfId="0" applyFill="1" applyBorder="1" applyAlignment="1">
      <alignment horizontal="center"/>
    </xf>
    <xf numFmtId="0" fontId="2" fillId="4" borderId="3" xfId="0" applyFont="1" applyFill="1" applyBorder="1" applyAlignment="1">
      <alignment horizontal="center" wrapText="1"/>
    </xf>
    <xf numFmtId="0" fontId="2" fillId="4" borderId="5" xfId="0" applyFont="1" applyFill="1" applyBorder="1" applyAlignment="1">
      <alignment horizontal="center"/>
    </xf>
    <xf numFmtId="0" fontId="2" fillId="4" borderId="0" xfId="0" applyFont="1" applyFill="1" applyAlignment="1">
      <alignment horizontal="center"/>
    </xf>
    <xf numFmtId="0" fontId="2" fillId="4" borderId="13" xfId="0" applyFont="1" applyFill="1" applyBorder="1" applyAlignment="1">
      <alignment horizontal="center"/>
    </xf>
    <xf numFmtId="0" fontId="2" fillId="4" borderId="3" xfId="0" applyFont="1" applyFill="1" applyBorder="1" applyAlignment="1">
      <alignment horizontal="center"/>
    </xf>
    <xf numFmtId="0" fontId="2" fillId="3" borderId="5" xfId="0" applyFont="1" applyFill="1" applyBorder="1" applyAlignment="1">
      <alignment horizontal="center"/>
    </xf>
    <xf numFmtId="0" fontId="2" fillId="3" borderId="13" xfId="0" applyFont="1" applyFill="1" applyBorder="1" applyAlignment="1">
      <alignment horizontal="center"/>
    </xf>
    <xf numFmtId="0" fontId="2" fillId="3" borderId="3" xfId="0" applyFont="1" applyFill="1" applyBorder="1" applyAlignment="1">
      <alignment horizontal="center"/>
    </xf>
    <xf numFmtId="0" fontId="2" fillId="3" borderId="0" xfId="0" applyFont="1" applyFill="1" applyAlignment="1">
      <alignment horizontal="center"/>
    </xf>
    <xf numFmtId="0" fontId="0" fillId="4" borderId="3" xfId="0" applyFill="1" applyBorder="1" applyAlignment="1">
      <alignment horizontal="center" wrapText="1"/>
    </xf>
    <xf numFmtId="0" fontId="0" fillId="4" borderId="5" xfId="0" applyFill="1" applyBorder="1" applyAlignment="1">
      <alignment horizontal="center"/>
    </xf>
    <xf numFmtId="0" fontId="0" fillId="4" borderId="0" xfId="0" applyFill="1" applyAlignment="1">
      <alignment horizontal="center"/>
    </xf>
    <xf numFmtId="0" fontId="0" fillId="4" borderId="13" xfId="0" applyFill="1" applyBorder="1" applyAlignment="1">
      <alignment horizontal="center"/>
    </xf>
    <xf numFmtId="0" fontId="0" fillId="4" borderId="3" xfId="0" applyFill="1" applyBorder="1" applyAlignment="1">
      <alignment horizontal="center"/>
    </xf>
    <xf numFmtId="0" fontId="0" fillId="0" borderId="5"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4" borderId="4" xfId="0" applyFill="1" applyBorder="1" applyAlignment="1">
      <alignment horizontal="center" wrapText="1"/>
    </xf>
    <xf numFmtId="0" fontId="0" fillId="4" borderId="14" xfId="0" applyFill="1" applyBorder="1" applyAlignment="1">
      <alignment horizontal="center"/>
    </xf>
    <xf numFmtId="0" fontId="0" fillId="4" borderId="1" xfId="0" applyFill="1" applyBorder="1" applyAlignment="1">
      <alignment horizontal="center"/>
    </xf>
    <xf numFmtId="0" fontId="0" fillId="4" borderId="15" xfId="0" applyFill="1" applyBorder="1" applyAlignment="1">
      <alignment horizontal="center"/>
    </xf>
    <xf numFmtId="0" fontId="0" fillId="4" borderId="4"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2" fillId="5" borderId="9" xfId="0" applyFont="1" applyFill="1" applyBorder="1" applyAlignment="1">
      <alignment horizontal="center" wrapText="1"/>
    </xf>
    <xf numFmtId="0" fontId="2" fillId="5" borderId="10" xfId="0" applyFont="1" applyFill="1" applyBorder="1" applyAlignment="1">
      <alignment horizontal="center"/>
    </xf>
    <xf numFmtId="0" fontId="2" fillId="5" borderId="11" xfId="0" applyFont="1" applyFill="1" applyBorder="1" applyAlignment="1">
      <alignment horizontal="center"/>
    </xf>
    <xf numFmtId="0" fontId="2" fillId="5" borderId="12" xfId="0" applyFont="1" applyFill="1" applyBorder="1" applyAlignment="1">
      <alignment horizontal="center"/>
    </xf>
    <xf numFmtId="0" fontId="2" fillId="5" borderId="9" xfId="0" applyFont="1" applyFill="1" applyBorder="1" applyAlignment="1">
      <alignment horizontal="center"/>
    </xf>
    <xf numFmtId="0" fontId="2" fillId="3" borderId="10" xfId="0" applyFont="1" applyFill="1" applyBorder="1" applyAlignment="1">
      <alignment horizontal="center"/>
    </xf>
    <xf numFmtId="0" fontId="2" fillId="3" borderId="12" xfId="0" applyFont="1" applyFill="1" applyBorder="1" applyAlignment="1">
      <alignment horizontal="center"/>
    </xf>
    <xf numFmtId="0" fontId="2" fillId="3" borderId="9" xfId="0" applyFont="1" applyFill="1" applyBorder="1" applyAlignment="1">
      <alignment horizontal="center"/>
    </xf>
    <xf numFmtId="0" fontId="2" fillId="5" borderId="3" xfId="0" applyFont="1" applyFill="1" applyBorder="1" applyAlignment="1">
      <alignment horizontal="center" wrapText="1"/>
    </xf>
    <xf numFmtId="0" fontId="2" fillId="5" borderId="5" xfId="0" applyFont="1" applyFill="1" applyBorder="1" applyAlignment="1">
      <alignment horizontal="center"/>
    </xf>
    <xf numFmtId="0" fontId="2" fillId="5" borderId="0" xfId="0" applyFont="1" applyFill="1" applyAlignment="1">
      <alignment horizontal="center"/>
    </xf>
    <xf numFmtId="0" fontId="2" fillId="5" borderId="13" xfId="0" applyFont="1" applyFill="1" applyBorder="1" applyAlignment="1">
      <alignment horizontal="center"/>
    </xf>
    <xf numFmtId="0" fontId="2" fillId="5" borderId="3" xfId="0" applyFont="1" applyFill="1" applyBorder="1" applyAlignment="1">
      <alignment horizontal="center"/>
    </xf>
    <xf numFmtId="0" fontId="0" fillId="5" borderId="3" xfId="0" applyFill="1" applyBorder="1" applyAlignment="1">
      <alignment horizontal="center" wrapText="1"/>
    </xf>
    <xf numFmtId="0" fontId="0" fillId="5" borderId="5" xfId="0" applyFill="1" applyBorder="1" applyAlignment="1">
      <alignment horizontal="center"/>
    </xf>
    <xf numFmtId="0" fontId="0" fillId="5" borderId="0" xfId="0" applyFill="1" applyAlignment="1">
      <alignment horizontal="center"/>
    </xf>
    <xf numFmtId="0" fontId="0" fillId="5" borderId="13" xfId="0" applyFill="1" applyBorder="1" applyAlignment="1">
      <alignment horizontal="center"/>
    </xf>
    <xf numFmtId="0" fontId="0" fillId="5" borderId="3" xfId="0" applyFill="1" applyBorder="1" applyAlignment="1">
      <alignment horizontal="center"/>
    </xf>
    <xf numFmtId="0" fontId="0" fillId="0" borderId="1" xfId="0" applyBorder="1" applyAlignment="1">
      <alignment horizontal="center"/>
    </xf>
    <xf numFmtId="0" fontId="2" fillId="6" borderId="9" xfId="0" applyFont="1" applyFill="1" applyBorder="1" applyAlignment="1">
      <alignment horizontal="center" wrapText="1"/>
    </xf>
    <xf numFmtId="0" fontId="2" fillId="6" borderId="10"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6" borderId="9" xfId="0" applyFont="1" applyFill="1" applyBorder="1" applyAlignment="1">
      <alignment horizontal="center"/>
    </xf>
    <xf numFmtId="0" fontId="2" fillId="3" borderId="11" xfId="0" applyFont="1" applyFill="1" applyBorder="1" applyAlignment="1">
      <alignment horizontal="center"/>
    </xf>
    <xf numFmtId="0" fontId="2" fillId="6" borderId="3" xfId="0" applyFont="1" applyFill="1" applyBorder="1" applyAlignment="1">
      <alignment horizontal="center" wrapText="1"/>
    </xf>
    <xf numFmtId="0" fontId="2" fillId="6" borderId="5" xfId="0" applyFont="1" applyFill="1" applyBorder="1" applyAlignment="1">
      <alignment horizontal="center"/>
    </xf>
    <xf numFmtId="0" fontId="2" fillId="6" borderId="0" xfId="0" applyFont="1" applyFill="1" applyAlignment="1">
      <alignment horizontal="center"/>
    </xf>
    <xf numFmtId="0" fontId="2" fillId="6" borderId="13" xfId="0" applyFont="1" applyFill="1" applyBorder="1" applyAlignment="1">
      <alignment horizontal="center"/>
    </xf>
    <xf numFmtId="0" fontId="2" fillId="6" borderId="3" xfId="0" applyFont="1" applyFill="1" applyBorder="1" applyAlignment="1">
      <alignment horizontal="center"/>
    </xf>
    <xf numFmtId="0" fontId="0" fillId="6" borderId="3" xfId="0" applyFill="1" applyBorder="1" applyAlignment="1">
      <alignment horizontal="center" wrapText="1"/>
    </xf>
    <xf numFmtId="0" fontId="0" fillId="6" borderId="5" xfId="0" applyFill="1" applyBorder="1" applyAlignment="1">
      <alignment horizontal="center"/>
    </xf>
    <xf numFmtId="0" fontId="0" fillId="6" borderId="0" xfId="0" applyFill="1" applyAlignment="1">
      <alignment horizontal="center"/>
    </xf>
    <xf numFmtId="0" fontId="0" fillId="6" borderId="13"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wrapText="1"/>
    </xf>
    <xf numFmtId="0" fontId="0" fillId="6" borderId="14" xfId="0" applyFill="1" applyBorder="1" applyAlignment="1">
      <alignment horizontal="center"/>
    </xf>
    <xf numFmtId="0" fontId="0" fillId="6" borderId="1" xfId="0" applyFill="1" applyBorder="1" applyAlignment="1">
      <alignment horizontal="center"/>
    </xf>
    <xf numFmtId="0" fontId="0" fillId="6" borderId="15" xfId="0" applyFill="1" applyBorder="1" applyAlignment="1">
      <alignment horizontal="center"/>
    </xf>
    <xf numFmtId="0" fontId="0" fillId="6" borderId="4" xfId="0" applyFill="1" applyBorder="1" applyAlignment="1">
      <alignment horizontal="center"/>
    </xf>
    <xf numFmtId="0" fontId="2" fillId="7" borderId="9" xfId="0" applyFont="1" applyFill="1" applyBorder="1" applyAlignment="1">
      <alignment horizontal="center" wrapText="1"/>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2" fillId="7" borderId="9" xfId="0" applyFont="1" applyFill="1" applyBorder="1" applyAlignment="1">
      <alignment horizontal="center"/>
    </xf>
    <xf numFmtId="0" fontId="2" fillId="7" borderId="3" xfId="0" applyFont="1" applyFill="1" applyBorder="1" applyAlignment="1">
      <alignment horizontal="center" wrapText="1"/>
    </xf>
    <xf numFmtId="0" fontId="2" fillId="7" borderId="5" xfId="0" applyFont="1" applyFill="1" applyBorder="1" applyAlignment="1">
      <alignment horizontal="center"/>
    </xf>
    <xf numFmtId="0" fontId="0" fillId="7" borderId="0" xfId="0" applyFill="1" applyAlignment="1">
      <alignment horizontal="center"/>
    </xf>
    <xf numFmtId="0" fontId="0" fillId="7" borderId="13" xfId="0" applyFill="1" applyBorder="1" applyAlignment="1">
      <alignment horizontal="center"/>
    </xf>
    <xf numFmtId="0" fontId="2" fillId="7" borderId="13" xfId="0" applyFont="1" applyFill="1" applyBorder="1" applyAlignment="1">
      <alignment horizontal="center"/>
    </xf>
    <xf numFmtId="0" fontId="2" fillId="7" borderId="3" xfId="0" applyFont="1" applyFill="1" applyBorder="1" applyAlignment="1">
      <alignment horizontal="center"/>
    </xf>
    <xf numFmtId="0" fontId="0" fillId="7" borderId="3" xfId="0" applyFill="1" applyBorder="1" applyAlignment="1">
      <alignment horizontal="center" wrapText="1"/>
    </xf>
    <xf numFmtId="0" fontId="0" fillId="7" borderId="5"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wrapText="1"/>
    </xf>
    <xf numFmtId="0" fontId="0" fillId="7" borderId="14" xfId="0" applyFill="1" applyBorder="1" applyAlignment="1">
      <alignment horizontal="center"/>
    </xf>
    <xf numFmtId="0" fontId="0" fillId="7" borderId="1" xfId="0" applyFill="1" applyBorder="1" applyAlignment="1">
      <alignment horizontal="center"/>
    </xf>
    <xf numFmtId="0" fontId="0" fillId="7" borderId="15" xfId="0" applyFill="1" applyBorder="1" applyAlignment="1">
      <alignment horizontal="center"/>
    </xf>
    <xf numFmtId="0" fontId="0" fillId="7" borderId="4" xfId="0" applyFill="1" applyBorder="1" applyAlignment="1">
      <alignment horizontal="center"/>
    </xf>
    <xf numFmtId="0" fontId="2" fillId="8" borderId="9" xfId="0" applyFont="1" applyFill="1" applyBorder="1" applyAlignment="1">
      <alignment horizontal="center" wrapText="1"/>
    </xf>
    <xf numFmtId="0" fontId="2" fillId="8" borderId="10"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8" borderId="9" xfId="0" applyFont="1" applyFill="1" applyBorder="1" applyAlignment="1">
      <alignment horizontal="center"/>
    </xf>
    <xf numFmtId="0" fontId="2" fillId="8" borderId="3" xfId="0" applyFont="1" applyFill="1" applyBorder="1" applyAlignment="1">
      <alignment horizontal="center" wrapText="1"/>
    </xf>
    <xf numFmtId="0" fontId="2" fillId="8" borderId="5" xfId="0" applyFont="1" applyFill="1" applyBorder="1" applyAlignment="1">
      <alignment horizontal="center"/>
    </xf>
    <xf numFmtId="0" fontId="2" fillId="8" borderId="0" xfId="0" applyFont="1" applyFill="1" applyAlignment="1">
      <alignment horizontal="center"/>
    </xf>
    <xf numFmtId="0" fontId="2" fillId="8" borderId="13" xfId="0" applyFont="1" applyFill="1" applyBorder="1" applyAlignment="1">
      <alignment horizontal="center"/>
    </xf>
    <xf numFmtId="0" fontId="2" fillId="8" borderId="3" xfId="0" applyFont="1" applyFill="1" applyBorder="1" applyAlignment="1">
      <alignment horizontal="center"/>
    </xf>
    <xf numFmtId="0" fontId="0" fillId="8" borderId="3" xfId="0" applyFill="1" applyBorder="1" applyAlignment="1">
      <alignment horizontal="center" wrapText="1"/>
    </xf>
    <xf numFmtId="0" fontId="0" fillId="8" borderId="5" xfId="0" applyFill="1" applyBorder="1" applyAlignment="1">
      <alignment horizontal="center"/>
    </xf>
    <xf numFmtId="0" fontId="0" fillId="8" borderId="0" xfId="0" applyFill="1" applyAlignment="1">
      <alignment horizontal="center"/>
    </xf>
    <xf numFmtId="0" fontId="0" fillId="8" borderId="13"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wrapText="1"/>
    </xf>
    <xf numFmtId="0" fontId="0" fillId="8" borderId="14" xfId="0" applyFill="1" applyBorder="1" applyAlignment="1">
      <alignment horizontal="center"/>
    </xf>
    <xf numFmtId="0" fontId="0" fillId="8" borderId="1" xfId="0" applyFill="1" applyBorder="1" applyAlignment="1">
      <alignment horizontal="center"/>
    </xf>
    <xf numFmtId="0" fontId="0" fillId="8" borderId="15" xfId="0" applyFill="1" applyBorder="1" applyAlignment="1">
      <alignment horizontal="center"/>
    </xf>
    <xf numFmtId="0" fontId="0" fillId="8" borderId="4" xfId="0" applyFill="1" applyBorder="1" applyAlignment="1">
      <alignment horizontal="center"/>
    </xf>
    <xf numFmtId="0" fontId="1" fillId="9" borderId="9" xfId="0" applyFont="1" applyFill="1" applyBorder="1" applyAlignment="1">
      <alignment horizontal="center" wrapText="1"/>
    </xf>
    <xf numFmtId="0" fontId="1" fillId="9" borderId="10" xfId="0" applyFont="1" applyFill="1" applyBorder="1" applyAlignment="1">
      <alignment horizontal="center"/>
    </xf>
    <xf numFmtId="0" fontId="1" fillId="9" borderId="11" xfId="0" applyFont="1" applyFill="1" applyBorder="1" applyAlignment="1">
      <alignment horizontal="center"/>
    </xf>
    <xf numFmtId="0" fontId="1" fillId="9" borderId="12" xfId="0" applyFont="1" applyFill="1" applyBorder="1" applyAlignment="1">
      <alignment horizontal="center"/>
    </xf>
    <xf numFmtId="0" fontId="1" fillId="9" borderId="9"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xf>
    <xf numFmtId="0" fontId="1" fillId="9" borderId="0" xfId="0" applyFont="1" applyFill="1" applyAlignment="1">
      <alignment horizontal="center"/>
    </xf>
    <xf numFmtId="0" fontId="1" fillId="9" borderId="13" xfId="0" applyFont="1" applyFill="1" applyBorder="1" applyAlignment="1">
      <alignment horizontal="center"/>
    </xf>
    <xf numFmtId="0" fontId="1" fillId="9" borderId="3" xfId="0" applyFont="1" applyFill="1" applyBorder="1" applyAlignment="1">
      <alignment horizontal="center"/>
    </xf>
    <xf numFmtId="0" fontId="0" fillId="3" borderId="0" xfId="0" applyFill="1" applyAlignment="1">
      <alignment horizontal="center"/>
    </xf>
    <xf numFmtId="0" fontId="3" fillId="9" borderId="3" xfId="0" applyFont="1" applyFill="1" applyBorder="1" applyAlignment="1">
      <alignment horizontal="center" wrapText="1"/>
    </xf>
    <xf numFmtId="0" fontId="3" fillId="9" borderId="5" xfId="0" applyFont="1" applyFill="1" applyBorder="1" applyAlignment="1">
      <alignment horizontal="center"/>
    </xf>
    <xf numFmtId="0" fontId="3" fillId="9" borderId="0" xfId="0" applyFont="1" applyFill="1" applyAlignment="1">
      <alignment horizontal="center"/>
    </xf>
    <xf numFmtId="0" fontId="3" fillId="9" borderId="13" xfId="0" applyFont="1" applyFill="1" applyBorder="1" applyAlignment="1">
      <alignment horizontal="center"/>
    </xf>
    <xf numFmtId="0" fontId="3" fillId="9" borderId="3" xfId="0" applyFont="1" applyFill="1" applyBorder="1" applyAlignment="1">
      <alignment horizontal="center"/>
    </xf>
    <xf numFmtId="0" fontId="3" fillId="9" borderId="4" xfId="0" applyFont="1" applyFill="1" applyBorder="1" applyAlignment="1">
      <alignment horizontal="center" wrapText="1"/>
    </xf>
    <xf numFmtId="0" fontId="3" fillId="9" borderId="14" xfId="0" applyFont="1" applyFill="1" applyBorder="1" applyAlignment="1">
      <alignment horizontal="center"/>
    </xf>
    <xf numFmtId="0" fontId="3" fillId="9" borderId="1" xfId="0" applyFont="1" applyFill="1" applyBorder="1" applyAlignment="1">
      <alignment horizontal="center"/>
    </xf>
    <xf numFmtId="0" fontId="3" fillId="9" borderId="15" xfId="0" applyFont="1" applyFill="1" applyBorder="1" applyAlignment="1">
      <alignment horizontal="center"/>
    </xf>
    <xf numFmtId="0" fontId="3" fillId="9" borderId="4" xfId="0" applyFont="1" applyFill="1" applyBorder="1" applyAlignment="1">
      <alignment horizontal="center"/>
    </xf>
    <xf numFmtId="0" fontId="0" fillId="0" borderId="0" xfId="0" applyAlignment="1">
      <alignment wrapText="1"/>
    </xf>
    <xf numFmtId="0" fontId="7" fillId="0" borderId="0" xfId="0" applyFont="1"/>
    <xf numFmtId="0" fontId="7" fillId="0" borderId="0" xfId="0" applyFont="1" applyAlignment="1">
      <alignment wrapText="1"/>
    </xf>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left" wrapText="1"/>
    </xf>
    <xf numFmtId="0" fontId="7" fillId="0" borderId="0" xfId="0" applyFont="1" applyAlignment="1">
      <alignment horizontal="center" vertical="top" wrapText="1"/>
    </xf>
    <xf numFmtId="0" fontId="8" fillId="0" borderId="0" xfId="0" applyFont="1" applyAlignment="1">
      <alignment horizontal="center"/>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wrapText="1"/>
    </xf>
    <xf numFmtId="0" fontId="1" fillId="10" borderId="6" xfId="0" applyFont="1" applyFill="1" applyBorder="1" applyAlignment="1">
      <alignment horizontal="center" vertical="top" wrapText="1"/>
    </xf>
    <xf numFmtId="0" fontId="1" fillId="11" borderId="2" xfId="0" applyFont="1" applyFill="1" applyBorder="1" applyAlignment="1">
      <alignment horizontal="center" vertical="top" wrapText="1"/>
    </xf>
    <xf numFmtId="0" fontId="1" fillId="10" borderId="2" xfId="0" applyFont="1" applyFill="1" applyBorder="1" applyAlignment="1">
      <alignment horizontal="center" vertical="top" wrapText="1"/>
    </xf>
    <xf numFmtId="0" fontId="3" fillId="11" borderId="2" xfId="0" applyFont="1" applyFill="1" applyBorder="1" applyAlignment="1">
      <alignment horizontal="center" vertical="top" wrapText="1"/>
    </xf>
    <xf numFmtId="0" fontId="12" fillId="12" borderId="4" xfId="0" applyFont="1" applyFill="1" applyBorder="1" applyAlignment="1">
      <alignment horizontal="left" vertical="top" wrapText="1"/>
    </xf>
    <xf numFmtId="0" fontId="12" fillId="12" borderId="2" xfId="2" applyFont="1" applyFill="1" applyBorder="1" applyAlignment="1">
      <alignment horizontal="left" vertical="top" wrapText="1"/>
    </xf>
    <xf numFmtId="0" fontId="12" fillId="12" borderId="2" xfId="0" applyFont="1" applyFill="1" applyBorder="1" applyAlignment="1">
      <alignment horizontal="center" vertical="top" wrapText="1"/>
    </xf>
    <xf numFmtId="0" fontId="12" fillId="4" borderId="2" xfId="2" applyFont="1" applyFill="1" applyBorder="1" applyAlignment="1">
      <alignment horizontal="left" vertical="top" wrapText="1"/>
    </xf>
    <xf numFmtId="3" fontId="12" fillId="12" borderId="2" xfId="2" applyNumberFormat="1" applyFont="1" applyFill="1" applyBorder="1" applyAlignment="1">
      <alignment horizontal="left" vertical="top" wrapText="1"/>
    </xf>
    <xf numFmtId="9" fontId="12" fillId="4" borderId="2" xfId="2" applyNumberFormat="1" applyFont="1" applyFill="1" applyBorder="1" applyAlignment="1">
      <alignment horizontal="left" vertical="top" wrapText="1"/>
    </xf>
    <xf numFmtId="9" fontId="12" fillId="12" borderId="2" xfId="2" applyNumberFormat="1" applyFont="1" applyFill="1" applyBorder="1" applyAlignment="1">
      <alignment horizontal="left" vertical="top" wrapText="1"/>
    </xf>
    <xf numFmtId="9" fontId="12" fillId="13" borderId="2" xfId="2" applyNumberFormat="1" applyFont="1" applyFill="1" applyBorder="1" applyAlignment="1">
      <alignment horizontal="left" vertical="top" wrapText="1"/>
    </xf>
    <xf numFmtId="0" fontId="12" fillId="13" borderId="2" xfId="2" applyFont="1" applyFill="1" applyBorder="1" applyAlignment="1">
      <alignment horizontal="left" vertical="top" wrapText="1"/>
    </xf>
    <xf numFmtId="0" fontId="12" fillId="14" borderId="2" xfId="2" applyFont="1" applyFill="1" applyBorder="1" applyAlignment="1">
      <alignment horizontal="left" vertical="top" wrapText="1"/>
    </xf>
    <xf numFmtId="1" fontId="12" fillId="14" borderId="2" xfId="2" applyNumberFormat="1" applyFont="1" applyFill="1" applyBorder="1" applyAlignment="1">
      <alignment horizontal="left" vertical="top" wrapText="1"/>
    </xf>
    <xf numFmtId="0" fontId="12" fillId="15" borderId="2" xfId="2" applyFont="1" applyFill="1" applyBorder="1" applyAlignment="1">
      <alignment horizontal="left" vertical="top" wrapText="1"/>
    </xf>
    <xf numFmtId="1" fontId="12" fillId="4" borderId="2" xfId="2" applyNumberFormat="1" applyFont="1" applyFill="1" applyBorder="1" applyAlignment="1">
      <alignment horizontal="left" vertical="top" wrapText="1"/>
    </xf>
    <xf numFmtId="1" fontId="12" fillId="15" borderId="2" xfId="2" applyNumberFormat="1" applyFont="1" applyFill="1" applyBorder="1" applyAlignment="1">
      <alignment horizontal="left" vertical="top" wrapText="1"/>
    </xf>
    <xf numFmtId="9" fontId="12" fillId="15" borderId="2" xfId="2" applyNumberFormat="1" applyFont="1" applyFill="1" applyBorder="1" applyAlignment="1">
      <alignment horizontal="right" vertical="top" wrapText="1"/>
    </xf>
    <xf numFmtId="0" fontId="12" fillId="15" borderId="2" xfId="2" applyFont="1" applyFill="1" applyBorder="1" applyAlignment="1">
      <alignment horizontal="right" vertical="top" wrapText="1"/>
    </xf>
    <xf numFmtId="1" fontId="12" fillId="13" borderId="2" xfId="2" applyNumberFormat="1" applyFont="1" applyFill="1" applyBorder="1" applyAlignment="1">
      <alignment horizontal="left" vertical="top" wrapText="1"/>
    </xf>
    <xf numFmtId="1" fontId="12" fillId="16" borderId="2" xfId="2" applyNumberFormat="1" applyFont="1" applyFill="1" applyBorder="1" applyAlignment="1">
      <alignment horizontal="left" vertical="top" wrapText="1"/>
    </xf>
    <xf numFmtId="9" fontId="12" fillId="13" borderId="2" xfId="2" applyNumberFormat="1" applyFont="1" applyFill="1" applyBorder="1" applyAlignment="1">
      <alignment horizontal="right" vertical="top" wrapText="1"/>
    </xf>
    <xf numFmtId="0" fontId="12" fillId="13" borderId="2" xfId="2" applyFont="1" applyFill="1" applyBorder="1" applyAlignment="1">
      <alignment horizontal="right" vertical="top" wrapText="1"/>
    </xf>
    <xf numFmtId="2" fontId="12" fillId="4" borderId="2" xfId="2" applyNumberFormat="1" applyFont="1" applyFill="1" applyBorder="1" applyAlignment="1">
      <alignment horizontal="left" vertical="top" wrapText="1"/>
    </xf>
    <xf numFmtId="0" fontId="12" fillId="0" borderId="2" xfId="2" applyFont="1" applyBorder="1" applyAlignment="1">
      <alignment horizontal="left" vertical="top" wrapText="1"/>
    </xf>
    <xf numFmtId="0" fontId="12" fillId="17" borderId="2" xfId="0" applyFont="1" applyFill="1" applyBorder="1" applyAlignment="1">
      <alignment horizontal="left" vertical="top" wrapText="1"/>
    </xf>
    <xf numFmtId="0" fontId="12" fillId="17" borderId="4" xfId="0" applyFont="1" applyFill="1" applyBorder="1" applyAlignment="1">
      <alignment horizontal="left" vertical="top" wrapText="1"/>
    </xf>
    <xf numFmtId="0" fontId="12" fillId="0" borderId="0" xfId="0" applyFont="1" applyAlignment="1">
      <alignment horizontal="left" vertical="top" wrapText="1"/>
    </xf>
    <xf numFmtId="0" fontId="0" fillId="12" borderId="2" xfId="0" applyFill="1" applyBorder="1"/>
    <xf numFmtId="0" fontId="2" fillId="12" borderId="2" xfId="0" applyFont="1" applyFill="1" applyBorder="1"/>
    <xf numFmtId="1" fontId="0" fillId="12" borderId="2" xfId="0" applyNumberFormat="1" applyFill="1" applyBorder="1"/>
    <xf numFmtId="0" fontId="2" fillId="12" borderId="2" xfId="0" applyFont="1" applyFill="1" applyBorder="1" applyAlignment="1">
      <alignment horizontal="center"/>
    </xf>
    <xf numFmtId="14" fontId="0" fillId="12" borderId="2" xfId="0" applyNumberFormat="1" applyFill="1" applyBorder="1"/>
    <xf numFmtId="1" fontId="3" fillId="0" borderId="2" xfId="2" applyNumberFormat="1" applyFont="1" applyBorder="1" applyAlignment="1">
      <alignment horizontal="right"/>
    </xf>
    <xf numFmtId="0" fontId="0" fillId="4" borderId="2" xfId="0" applyFill="1" applyBorder="1" applyAlignment="1">
      <alignment horizontal="left"/>
    </xf>
    <xf numFmtId="1" fontId="0" fillId="4" borderId="2" xfId="0" applyNumberFormat="1" applyFill="1" applyBorder="1"/>
    <xf numFmtId="1" fontId="14" fillId="4" borderId="2" xfId="2" applyNumberFormat="1" applyFont="1" applyFill="1" applyBorder="1" applyAlignment="1">
      <alignment horizontal="right"/>
    </xf>
    <xf numFmtId="1" fontId="14" fillId="12" borderId="2" xfId="2" applyNumberFormat="1" applyFont="1" applyFill="1" applyBorder="1" applyAlignment="1">
      <alignment horizontal="right"/>
    </xf>
    <xf numFmtId="0" fontId="0" fillId="12" borderId="2" xfId="0" applyFill="1" applyBorder="1" applyAlignment="1">
      <alignment wrapText="1"/>
    </xf>
    <xf numFmtId="0" fontId="14" fillId="4" borderId="2" xfId="2" applyFont="1" applyFill="1" applyBorder="1"/>
    <xf numFmtId="9" fontId="14" fillId="4" borderId="2" xfId="2" applyNumberFormat="1" applyFont="1" applyFill="1" applyBorder="1"/>
    <xf numFmtId="0" fontId="14" fillId="12" borderId="2" xfId="2" applyFont="1" applyFill="1" applyBorder="1"/>
    <xf numFmtId="9" fontId="14" fillId="12" borderId="2" xfId="2" applyNumberFormat="1" applyFont="1" applyFill="1" applyBorder="1"/>
    <xf numFmtId="0" fontId="14" fillId="13" borderId="2" xfId="2" applyFont="1" applyFill="1" applyBorder="1"/>
    <xf numFmtId="0" fontId="0" fillId="13" borderId="2" xfId="2" applyFont="1" applyFill="1" applyBorder="1"/>
    <xf numFmtId="1" fontId="14" fillId="14" borderId="2" xfId="2" applyNumberFormat="1" applyFont="1" applyFill="1" applyBorder="1"/>
    <xf numFmtId="1" fontId="0" fillId="14" borderId="2" xfId="0" applyNumberFormat="1" applyFill="1" applyBorder="1"/>
    <xf numFmtId="1" fontId="14" fillId="15" borderId="2" xfId="2" applyNumberFormat="1" applyFont="1" applyFill="1" applyBorder="1"/>
    <xf numFmtId="0" fontId="14" fillId="15" borderId="2" xfId="2" applyFont="1" applyFill="1" applyBorder="1"/>
    <xf numFmtId="0" fontId="14" fillId="14" borderId="2" xfId="2" applyFont="1" applyFill="1" applyBorder="1"/>
    <xf numFmtId="1" fontId="14" fillId="14" borderId="2" xfId="2" applyNumberFormat="1" applyFont="1" applyFill="1" applyBorder="1" applyAlignment="1">
      <alignment horizontal="right"/>
    </xf>
    <xf numFmtId="1" fontId="14" fillId="15" borderId="2" xfId="2" applyNumberFormat="1" applyFont="1" applyFill="1" applyBorder="1" applyAlignment="1">
      <alignment horizontal="right"/>
    </xf>
    <xf numFmtId="9" fontId="14" fillId="15" borderId="2" xfId="2" applyNumberFormat="1" applyFont="1" applyFill="1" applyBorder="1" applyAlignment="1">
      <alignment horizontal="right"/>
    </xf>
    <xf numFmtId="1" fontId="14" fillId="13" borderId="2" xfId="2" applyNumberFormat="1" applyFont="1" applyFill="1" applyBorder="1"/>
    <xf numFmtId="1" fontId="14" fillId="13" borderId="2" xfId="2" applyNumberFormat="1" applyFont="1" applyFill="1" applyBorder="1" applyAlignment="1">
      <alignment horizontal="right"/>
    </xf>
    <xf numFmtId="1" fontId="14" fillId="16" borderId="2" xfId="2" applyNumberFormat="1" applyFont="1" applyFill="1" applyBorder="1" applyAlignment="1">
      <alignment horizontal="right"/>
    </xf>
    <xf numFmtId="0" fontId="0" fillId="13" borderId="2" xfId="0" applyFill="1" applyBorder="1"/>
    <xf numFmtId="9" fontId="0" fillId="13" borderId="2" xfId="0" applyNumberFormat="1" applyFill="1" applyBorder="1" applyAlignment="1">
      <alignment horizontal="right"/>
    </xf>
    <xf numFmtId="9" fontId="0" fillId="13" borderId="2" xfId="0" applyNumberFormat="1" applyFill="1" applyBorder="1"/>
    <xf numFmtId="1" fontId="0" fillId="13" borderId="2" xfId="0" applyNumberFormat="1" applyFill="1" applyBorder="1"/>
    <xf numFmtId="2" fontId="14" fillId="4" borderId="2" xfId="2" applyNumberFormat="1" applyFont="1" applyFill="1" applyBorder="1" applyAlignment="1">
      <alignment horizontal="right"/>
    </xf>
    <xf numFmtId="0" fontId="14" fillId="0" borderId="2" xfId="2" applyFont="1" applyBorder="1"/>
    <xf numFmtId="0" fontId="0" fillId="18" borderId="2" xfId="0" applyFill="1" applyBorder="1"/>
    <xf numFmtId="1" fontId="0" fillId="18" borderId="2" xfId="0" applyNumberFormat="1" applyFill="1" applyBorder="1"/>
    <xf numFmtId="0" fontId="3" fillId="0" borderId="0" xfId="0" applyFont="1"/>
    <xf numFmtId="0" fontId="0" fillId="0" borderId="0" xfId="0" applyAlignment="1">
      <alignment horizontal="left"/>
    </xf>
    <xf numFmtId="3" fontId="0" fillId="0" borderId="0" xfId="0" applyNumberFormat="1" applyAlignment="1">
      <alignment horizontal="right"/>
    </xf>
    <xf numFmtId="0" fontId="6" fillId="0" borderId="0" xfId="0" applyFont="1"/>
    <xf numFmtId="9" fontId="0" fillId="0" borderId="0" xfId="0" applyNumberFormat="1"/>
    <xf numFmtId="9" fontId="6" fillId="0" borderId="0" xfId="0" applyNumberFormat="1" applyFont="1"/>
    <xf numFmtId="1" fontId="0" fillId="0" borderId="0" xfId="0" applyNumberFormat="1"/>
    <xf numFmtId="9" fontId="0" fillId="0" borderId="0" xfId="0" applyNumberFormat="1" applyAlignment="1">
      <alignment horizontal="right"/>
    </xf>
    <xf numFmtId="0" fontId="0" fillId="0" borderId="0" xfId="0" applyAlignment="1">
      <alignment horizontal="right"/>
    </xf>
    <xf numFmtId="2" fontId="0" fillId="0" borderId="0" xfId="0" applyNumberFormat="1"/>
    <xf numFmtId="0" fontId="15" fillId="4" borderId="2" xfId="2" applyFont="1" applyFill="1" applyBorder="1" applyAlignment="1">
      <alignment horizontal="left" vertical="top" wrapText="1"/>
    </xf>
    <xf numFmtId="0" fontId="15" fillId="14" borderId="2" xfId="2" applyFont="1" applyFill="1" applyBorder="1" applyAlignment="1">
      <alignment horizontal="left" vertical="top" wrapText="1"/>
    </xf>
    <xf numFmtId="0" fontId="12" fillId="14" borderId="2" xfId="0" applyFont="1" applyFill="1" applyBorder="1" applyAlignment="1">
      <alignment horizontal="left" vertical="top" wrapText="1"/>
    </xf>
    <xf numFmtId="1" fontId="12" fillId="15" borderId="2" xfId="0" applyNumberFormat="1" applyFont="1" applyFill="1" applyBorder="1" applyAlignment="1">
      <alignment horizontal="left" vertical="top" wrapText="1"/>
    </xf>
    <xf numFmtId="0" fontId="15" fillId="15" borderId="2" xfId="2" applyFont="1" applyFill="1" applyBorder="1" applyAlignment="1">
      <alignment horizontal="left" vertical="top" wrapText="1"/>
    </xf>
    <xf numFmtId="1" fontId="15" fillId="4" borderId="2" xfId="2" applyNumberFormat="1" applyFont="1" applyFill="1" applyBorder="1" applyAlignment="1">
      <alignment horizontal="left" vertical="top" wrapText="1"/>
    </xf>
    <xf numFmtId="0" fontId="0" fillId="12" borderId="8" xfId="0" applyFill="1" applyBorder="1"/>
    <xf numFmtId="0" fontId="3" fillId="0" borderId="2" xfId="0" applyFont="1" applyBorder="1"/>
    <xf numFmtId="0" fontId="0" fillId="4" borderId="2" xfId="0" applyFill="1" applyBorder="1"/>
    <xf numFmtId="1" fontId="0" fillId="12" borderId="2" xfId="1" applyNumberFormat="1" applyFont="1" applyFill="1" applyBorder="1"/>
    <xf numFmtId="9" fontId="0" fillId="4" borderId="2" xfId="0" applyNumberFormat="1" applyFill="1" applyBorder="1"/>
    <xf numFmtId="9" fontId="0" fillId="12" borderId="2" xfId="0" applyNumberFormat="1" applyFill="1" applyBorder="1"/>
    <xf numFmtId="1" fontId="0" fillId="15" borderId="2" xfId="0" applyNumberFormat="1" applyFill="1" applyBorder="1"/>
    <xf numFmtId="0" fontId="0" fillId="15" borderId="2" xfId="0" applyFill="1" applyBorder="1"/>
    <xf numFmtId="0" fontId="0" fillId="14" borderId="2" xfId="0" applyFill="1" applyBorder="1"/>
    <xf numFmtId="9" fontId="0" fillId="15" borderId="2" xfId="0" applyNumberFormat="1" applyFill="1" applyBorder="1" applyAlignment="1">
      <alignment horizontal="right"/>
    </xf>
    <xf numFmtId="1" fontId="0" fillId="16" borderId="2" xfId="0" applyNumberFormat="1" applyFill="1" applyBorder="1"/>
    <xf numFmtId="2" fontId="0" fillId="4" borderId="2" xfId="0" applyNumberFormat="1" applyFill="1" applyBorder="1"/>
    <xf numFmtId="0" fontId="0" fillId="0" borderId="2" xfId="0" applyBorder="1"/>
    <xf numFmtId="0" fontId="0" fillId="17" borderId="2" xfId="0" applyFill="1" applyBorder="1"/>
    <xf numFmtId="1" fontId="0" fillId="17" borderId="2" xfId="0" applyNumberFormat="1" applyFill="1" applyBorder="1"/>
    <xf numFmtId="1" fontId="0" fillId="17" borderId="6" xfId="0" applyNumberFormat="1" applyFill="1" applyBorder="1"/>
    <xf numFmtId="14" fontId="0" fillId="0" borderId="0" xfId="0" applyNumberFormat="1"/>
    <xf numFmtId="0" fontId="15" fillId="12" borderId="4" xfId="2" applyFont="1" applyFill="1" applyBorder="1" applyAlignment="1">
      <alignment horizontal="left" vertical="top" wrapText="1"/>
    </xf>
    <xf numFmtId="0" fontId="15" fillId="4" borderId="4" xfId="2" applyFont="1" applyFill="1" applyBorder="1" applyAlignment="1">
      <alignment horizontal="left" vertical="top" wrapText="1"/>
    </xf>
    <xf numFmtId="1" fontId="15" fillId="4" borderId="4" xfId="2" applyNumberFormat="1" applyFont="1" applyFill="1" applyBorder="1" applyAlignment="1">
      <alignment horizontal="left" vertical="top" wrapText="1"/>
    </xf>
    <xf numFmtId="1" fontId="15" fillId="12" borderId="4" xfId="2" applyNumberFormat="1" applyFont="1" applyFill="1" applyBorder="1" applyAlignment="1">
      <alignment horizontal="left" vertical="top" wrapText="1"/>
    </xf>
    <xf numFmtId="9" fontId="15" fillId="13" borderId="4" xfId="2" applyNumberFormat="1" applyFont="1" applyFill="1" applyBorder="1" applyAlignment="1">
      <alignment horizontal="left" vertical="top" wrapText="1"/>
    </xf>
    <xf numFmtId="0" fontId="15" fillId="13" borderId="4" xfId="2" applyFont="1" applyFill="1" applyBorder="1" applyAlignment="1">
      <alignment horizontal="left" vertical="top" wrapText="1"/>
    </xf>
    <xf numFmtId="1" fontId="15" fillId="14" borderId="4" xfId="2" applyNumberFormat="1" applyFont="1" applyFill="1" applyBorder="1" applyAlignment="1">
      <alignment horizontal="left" vertical="top" wrapText="1"/>
    </xf>
    <xf numFmtId="0" fontId="12" fillId="17" borderId="14" xfId="0" applyFont="1" applyFill="1" applyBorder="1" applyAlignment="1">
      <alignment horizontal="left" vertical="top" wrapText="1"/>
    </xf>
    <xf numFmtId="0" fontId="9" fillId="0" borderId="0" xfId="0" applyFont="1" applyAlignment="1">
      <alignment horizontal="left" vertical="top" wrapText="1"/>
    </xf>
    <xf numFmtId="0" fontId="2" fillId="0" borderId="0" xfId="0" applyFont="1"/>
    <xf numFmtId="0" fontId="12" fillId="4" borderId="4" xfId="0" applyFont="1" applyFill="1" applyBorder="1" applyAlignment="1">
      <alignment horizontal="left" vertical="top" wrapText="1"/>
    </xf>
    <xf numFmtId="0" fontId="12" fillId="13" borderId="4" xfId="0" applyFont="1" applyFill="1" applyBorder="1" applyAlignment="1">
      <alignment horizontal="left" vertical="top" wrapText="1"/>
    </xf>
    <xf numFmtId="0" fontId="12" fillId="16" borderId="4" xfId="0" applyFont="1" applyFill="1" applyBorder="1" applyAlignment="1">
      <alignment horizontal="left" vertical="top" wrapText="1"/>
    </xf>
    <xf numFmtId="1" fontId="15" fillId="13" borderId="4" xfId="2" applyNumberFormat="1" applyFont="1" applyFill="1" applyBorder="1" applyAlignment="1">
      <alignment horizontal="left" vertical="top" wrapText="1"/>
    </xf>
    <xf numFmtId="0" fontId="12" fillId="19" borderId="4" xfId="0" applyFont="1" applyFill="1" applyBorder="1" applyAlignment="1">
      <alignment horizontal="left" vertical="top" wrapText="1"/>
    </xf>
    <xf numFmtId="0" fontId="12" fillId="20" borderId="4" xfId="0" applyFont="1" applyFill="1" applyBorder="1" applyAlignment="1">
      <alignment horizontal="left" vertical="top" wrapText="1"/>
    </xf>
    <xf numFmtId="0" fontId="12" fillId="14" borderId="4" xfId="0" applyFont="1" applyFill="1" applyBorder="1" applyAlignment="1">
      <alignment horizontal="left" vertical="top" wrapText="1"/>
    </xf>
    <xf numFmtId="1" fontId="12" fillId="4" borderId="4" xfId="0" applyNumberFormat="1" applyFont="1" applyFill="1" applyBorder="1" applyAlignment="1">
      <alignment horizontal="left" vertical="top" wrapText="1"/>
    </xf>
    <xf numFmtId="2" fontId="12" fillId="14"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2" fontId="12" fillId="15" borderId="4" xfId="0" applyNumberFormat="1" applyFont="1" applyFill="1" applyBorder="1" applyAlignment="1">
      <alignment horizontal="left" vertical="top" wrapText="1"/>
    </xf>
    <xf numFmtId="0" fontId="0" fillId="4" borderId="8" xfId="0" applyFill="1" applyBorder="1"/>
    <xf numFmtId="0" fontId="2" fillId="4" borderId="2" xfId="0" applyFont="1" applyFill="1" applyBorder="1"/>
    <xf numFmtId="14" fontId="0" fillId="4" borderId="2" xfId="0" applyNumberFormat="1" applyFill="1" applyBorder="1"/>
    <xf numFmtId="1" fontId="3" fillId="4" borderId="2" xfId="0" applyNumberFormat="1" applyFont="1" applyFill="1" applyBorder="1"/>
    <xf numFmtId="1" fontId="0" fillId="19" borderId="2" xfId="0" applyNumberFormat="1" applyFill="1" applyBorder="1"/>
    <xf numFmtId="0" fontId="0" fillId="19" borderId="2" xfId="0" applyFill="1" applyBorder="1"/>
    <xf numFmtId="1" fontId="0" fillId="20" borderId="2" xfId="0" applyNumberFormat="1" applyFill="1" applyBorder="1"/>
    <xf numFmtId="0" fontId="0" fillId="20" borderId="2" xfId="0" applyFill="1" applyBorder="1"/>
    <xf numFmtId="2" fontId="0" fillId="14" borderId="2" xfId="0" applyNumberFormat="1" applyFill="1" applyBorder="1"/>
    <xf numFmtId="2" fontId="0" fillId="15" borderId="2" xfId="0" applyNumberFormat="1" applyFill="1" applyBorder="1"/>
    <xf numFmtId="0" fontId="0" fillId="16" borderId="2" xfId="0" applyFill="1" applyBorder="1"/>
    <xf numFmtId="1" fontId="12" fillId="19" borderId="4" xfId="0" applyNumberFormat="1" applyFont="1" applyFill="1" applyBorder="1" applyAlignment="1">
      <alignment horizontal="left" vertical="top" wrapText="1"/>
    </xf>
    <xf numFmtId="1" fontId="12" fillId="12" borderId="4" xfId="0" applyNumberFormat="1" applyFont="1" applyFill="1" applyBorder="1" applyAlignment="1">
      <alignment horizontal="left" vertical="top" wrapText="1"/>
    </xf>
    <xf numFmtId="0" fontId="15" fillId="16" borderId="4" xfId="2" applyFont="1" applyFill="1" applyBorder="1" applyAlignment="1">
      <alignment horizontal="left" vertical="top" wrapText="1"/>
    </xf>
    <xf numFmtId="0" fontId="15" fillId="20" borderId="4" xfId="2" applyFont="1" applyFill="1" applyBorder="1" applyAlignment="1">
      <alignment horizontal="left" vertical="top" wrapText="1"/>
    </xf>
    <xf numFmtId="1" fontId="15" fillId="20" borderId="4" xfId="2" applyNumberFormat="1" applyFont="1" applyFill="1" applyBorder="1" applyAlignment="1">
      <alignment horizontal="left" vertical="top" wrapText="1"/>
    </xf>
    <xf numFmtId="0" fontId="15" fillId="19" borderId="4" xfId="2" applyFont="1" applyFill="1" applyBorder="1" applyAlignment="1">
      <alignment horizontal="left" vertical="top" wrapText="1"/>
    </xf>
    <xf numFmtId="1" fontId="15" fillId="19" borderId="4" xfId="2" applyNumberFormat="1" applyFont="1" applyFill="1" applyBorder="1" applyAlignment="1">
      <alignment horizontal="left" vertical="top" wrapText="1"/>
    </xf>
    <xf numFmtId="0" fontId="2" fillId="4" borderId="2" xfId="0" applyFont="1" applyFill="1" applyBorder="1" applyAlignment="1">
      <alignment horizontal="left"/>
    </xf>
    <xf numFmtId="1" fontId="1" fillId="4" borderId="2" xfId="0" applyNumberFormat="1" applyFont="1" applyFill="1" applyBorder="1" applyAlignment="1">
      <alignment horizontal="left"/>
    </xf>
    <xf numFmtId="1" fontId="2" fillId="4" borderId="2" xfId="0" applyNumberFormat="1" applyFont="1" applyFill="1" applyBorder="1" applyAlignment="1">
      <alignment horizontal="left"/>
    </xf>
    <xf numFmtId="0" fontId="0" fillId="12" borderId="2" xfId="0" applyFill="1" applyBorder="1" applyAlignment="1">
      <alignment horizontal="left"/>
    </xf>
    <xf numFmtId="165" fontId="0" fillId="12" borderId="2" xfId="0" applyNumberFormat="1" applyFill="1" applyBorder="1" applyAlignment="1">
      <alignment horizontal="left"/>
    </xf>
    <xf numFmtId="0" fontId="0" fillId="13" borderId="2" xfId="0" applyFill="1" applyBorder="1" applyAlignment="1">
      <alignment horizontal="left"/>
    </xf>
    <xf numFmtId="1" fontId="0" fillId="13" borderId="2" xfId="0" applyNumberFormat="1" applyFill="1" applyBorder="1" applyAlignment="1">
      <alignment horizontal="left"/>
    </xf>
    <xf numFmtId="0" fontId="0" fillId="16" borderId="2" xfId="0" applyFill="1" applyBorder="1" applyAlignment="1">
      <alignment horizontal="left"/>
    </xf>
    <xf numFmtId="1" fontId="0" fillId="16" borderId="2" xfId="0" applyNumberFormat="1" applyFill="1" applyBorder="1" applyAlignment="1">
      <alignment horizontal="left"/>
    </xf>
    <xf numFmtId="0" fontId="0" fillId="0" borderId="0" xfId="0" applyAlignment="1">
      <alignment vertical="top"/>
    </xf>
    <xf numFmtId="0" fontId="1" fillId="10" borderId="4" xfId="0" applyFont="1" applyFill="1" applyBorder="1" applyAlignment="1">
      <alignment horizontal="left" vertical="top" wrapText="1"/>
    </xf>
    <xf numFmtId="0" fontId="1" fillId="10" borderId="2" xfId="2" applyFont="1" applyFill="1" applyBorder="1" applyAlignment="1">
      <alignment horizontal="left" vertical="top" wrapText="1"/>
    </xf>
    <xf numFmtId="0" fontId="2" fillId="4" borderId="2" xfId="2" applyFont="1" applyFill="1" applyBorder="1" applyAlignment="1">
      <alignment horizontal="left" vertical="top" wrapText="1"/>
    </xf>
    <xf numFmtId="0" fontId="2" fillId="12" borderId="2" xfId="2" applyFont="1" applyFill="1" applyBorder="1" applyAlignment="1">
      <alignment horizontal="left" vertical="top" wrapText="1"/>
    </xf>
    <xf numFmtId="0" fontId="12" fillId="4" borderId="2" xfId="0" applyFont="1" applyFill="1" applyBorder="1" applyAlignment="1">
      <alignment horizontal="center" vertical="top" wrapText="1"/>
    </xf>
    <xf numFmtId="0" fontId="12" fillId="4" borderId="4" xfId="0" applyFont="1" applyFill="1" applyBorder="1" applyAlignment="1">
      <alignment vertical="top" wrapText="1"/>
    </xf>
    <xf numFmtId="0" fontId="12" fillId="4" borderId="2" xfId="2" applyFont="1" applyFill="1" applyBorder="1" applyAlignment="1">
      <alignment vertical="top" wrapText="1"/>
    </xf>
    <xf numFmtId="0" fontId="12" fillId="4" borderId="2" xfId="0" applyFont="1" applyFill="1" applyBorder="1" applyAlignment="1">
      <alignment vertical="top" wrapText="1"/>
    </xf>
    <xf numFmtId="0" fontId="12" fillId="12" borderId="4" xfId="0" applyFont="1" applyFill="1" applyBorder="1" applyAlignment="1">
      <alignment vertical="top" wrapText="1"/>
    </xf>
    <xf numFmtId="165" fontId="12" fillId="12" borderId="4" xfId="0" applyNumberFormat="1" applyFont="1" applyFill="1" applyBorder="1" applyAlignment="1">
      <alignment vertical="top" wrapText="1"/>
    </xf>
    <xf numFmtId="0" fontId="12" fillId="13" borderId="4" xfId="0" applyFont="1" applyFill="1" applyBorder="1" applyAlignment="1">
      <alignment vertical="top" wrapText="1"/>
    </xf>
    <xf numFmtId="0" fontId="12" fillId="16" borderId="4" xfId="0" applyFont="1" applyFill="1" applyBorder="1" applyAlignment="1">
      <alignment vertical="top" wrapText="1"/>
    </xf>
    <xf numFmtId="0" fontId="12" fillId="4" borderId="14" xfId="0" applyFont="1" applyFill="1" applyBorder="1" applyAlignment="1">
      <alignment vertical="top" wrapText="1"/>
    </xf>
    <xf numFmtId="0" fontId="0" fillId="0" borderId="0" xfId="0" applyFill="1"/>
    <xf numFmtId="0" fontId="8" fillId="0" borderId="0" xfId="0" applyFont="1" applyFill="1" applyAlignment="1">
      <alignment horizontal="center" vertical="top" wrapText="1"/>
    </xf>
    <xf numFmtId="0" fontId="2" fillId="0" borderId="7" xfId="0" applyFont="1" applyFill="1" applyBorder="1" applyAlignment="1">
      <alignment horizontal="left" vertical="top" wrapText="1"/>
    </xf>
    <xf numFmtId="0" fontId="12" fillId="0" borderId="2" xfId="3" applyFont="1" applyFill="1" applyBorder="1" applyAlignment="1">
      <alignment vertical="top" wrapText="1"/>
    </xf>
    <xf numFmtId="0" fontId="12" fillId="0" borderId="8" xfId="0" applyFont="1" applyFill="1" applyBorder="1" applyAlignment="1">
      <alignment horizontal="center" vertical="top" wrapText="1"/>
    </xf>
    <xf numFmtId="0" fontId="9" fillId="0" borderId="2" xfId="0" applyFont="1" applyFill="1" applyBorder="1" applyAlignment="1">
      <alignment horizontal="center" vertical="top" wrapText="1"/>
    </xf>
    <xf numFmtId="0" fontId="11" fillId="0" borderId="2" xfId="2" applyFont="1" applyFill="1" applyBorder="1" applyAlignment="1">
      <alignment horizontal="center" vertical="top" wrapText="1"/>
    </xf>
    <xf numFmtId="0" fontId="0" fillId="0" borderId="2" xfId="0" applyFont="1" applyFill="1" applyBorder="1" applyAlignment="1">
      <alignment horizontal="center" vertical="top" wrapText="1"/>
    </xf>
    <xf numFmtId="0" fontId="9" fillId="0" borderId="2"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4" borderId="2" xfId="0" applyFont="1" applyFill="1" applyBorder="1" applyAlignment="1">
      <alignment horizontal="left"/>
    </xf>
    <xf numFmtId="0" fontId="14" fillId="4" borderId="2" xfId="2" applyFont="1" applyFill="1" applyBorder="1" applyAlignment="1">
      <alignment horizontal="left"/>
    </xf>
    <xf numFmtId="14" fontId="14" fillId="12" borderId="2" xfId="2" applyNumberFormat="1" applyFont="1" applyFill="1" applyBorder="1"/>
    <xf numFmtId="1" fontId="3" fillId="0" borderId="2" xfId="0" applyNumberFormat="1" applyFont="1" applyBorder="1"/>
    <xf numFmtId="1" fontId="0" fillId="12" borderId="2" xfId="1" applyNumberFormat="1" applyFont="1" applyFill="1" applyBorder="1" applyAlignment="1">
      <alignment horizontal="right"/>
    </xf>
    <xf numFmtId="9" fontId="0" fillId="14" borderId="2" xfId="0" applyNumberFormat="1" applyFill="1" applyBorder="1"/>
    <xf numFmtId="0" fontId="0" fillId="17" borderId="6" xfId="0" applyFill="1" applyBorder="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4" fillId="2" borderId="5" xfId="0" applyFont="1" applyFill="1" applyBorder="1" applyAlignment="1">
      <alignment horizontal="center"/>
    </xf>
    <xf numFmtId="0" fontId="4" fillId="2" borderId="0" xfId="0" applyFont="1" applyFill="1" applyAlignment="1">
      <alignment horizontal="center"/>
    </xf>
    <xf numFmtId="0" fontId="2" fillId="3" borderId="6" xfId="0" applyFont="1" applyFill="1" applyBorder="1" applyAlignment="1">
      <alignment horizontal="center" vertical="top"/>
    </xf>
    <xf numFmtId="0" fontId="2" fillId="3" borderId="7" xfId="0" applyFont="1" applyFill="1" applyBorder="1" applyAlignment="1">
      <alignment horizontal="center" vertical="top"/>
    </xf>
    <xf numFmtId="0" fontId="2" fillId="3" borderId="8" xfId="0" applyFont="1" applyFill="1" applyBorder="1" applyAlignment="1">
      <alignment horizontal="center" vertical="top"/>
    </xf>
    <xf numFmtId="0" fontId="3" fillId="10" borderId="0" xfId="0" applyFont="1" applyFill="1" applyAlignment="1">
      <alignment vertical="center"/>
    </xf>
    <xf numFmtId="0" fontId="0" fillId="0" borderId="0" xfId="0" applyAlignment="1">
      <alignment vertical="center" wrapText="1"/>
    </xf>
    <xf numFmtId="0" fontId="0" fillId="15" borderId="0" xfId="0" applyFill="1" applyAlignment="1">
      <alignment vertical="center"/>
    </xf>
    <xf numFmtId="0" fontId="0" fillId="25" borderId="0" xfId="0" applyFill="1" applyAlignment="1">
      <alignment vertical="center"/>
    </xf>
    <xf numFmtId="0" fontId="0" fillId="6" borderId="0" xfId="0" applyFill="1" applyAlignment="1">
      <alignment vertical="center"/>
    </xf>
    <xf numFmtId="0" fontId="3" fillId="24" borderId="0" xfId="0" applyFont="1" applyFill="1" applyAlignment="1">
      <alignment vertical="center"/>
    </xf>
    <xf numFmtId="0" fontId="0" fillId="23" borderId="0" xfId="0" applyFill="1" applyAlignment="1">
      <alignment vertical="center"/>
    </xf>
    <xf numFmtId="0" fontId="3" fillId="22" borderId="0" xfId="0" applyFont="1" applyFill="1" applyAlignment="1">
      <alignment vertical="center"/>
    </xf>
    <xf numFmtId="0" fontId="0" fillId="21" borderId="0" xfId="0" applyFill="1" applyAlignment="1">
      <alignment vertical="center"/>
    </xf>
    <xf numFmtId="0" fontId="3" fillId="2" borderId="0" xfId="0" applyFont="1" applyFill="1" applyAlignment="1">
      <alignment vertical="center"/>
    </xf>
  </cellXfs>
  <cellStyles count="4">
    <cellStyle name="Comma" xfId="1" builtinId="3"/>
    <cellStyle name="Hyperlink" xfId="3" builtinId="8"/>
    <cellStyle name="Normal" xfId="0" builtinId="0"/>
    <cellStyle name="Normal_GRASSLANDS" xfId="2" xr:uid="{C6B6A830-AE44-45D8-A1AE-C03D93BC249A}"/>
  </cellStyles>
  <dxfs count="736">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FF0000"/>
      </font>
    </dxf>
    <dxf>
      <font>
        <color rgb="FFFF0000"/>
      </font>
    </dxf>
    <dxf>
      <font>
        <color rgb="FFFF0000"/>
      </font>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0" tint="-0.34998626667073579"/>
        </patternFill>
      </fill>
    </dxf>
    <dxf>
      <font>
        <color rgb="FFFF0000"/>
      </font>
    </dxf>
    <dxf>
      <font>
        <color rgb="FFFF0000"/>
      </font>
    </dxf>
    <dxf>
      <font>
        <color rgb="FFFF0000"/>
      </font>
    </dxf>
    <dxf>
      <font>
        <color rgb="FFFF0000"/>
      </font>
    </dxf>
    <dxf>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m/d/yyyy"/>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indexed="64"/>
          <bgColor theme="4" tint="0.79998168889431442"/>
        </patternFill>
      </fill>
    </dxf>
    <dxf>
      <border>
        <bottom style="thin">
          <color rgb="FF000000"/>
        </bottom>
      </border>
    </dxf>
    <dxf>
      <font>
        <strike val="0"/>
        <outline val="0"/>
        <shadow val="0"/>
        <u val="none"/>
        <vertAlign val="baseline"/>
        <sz val="11"/>
        <color auto="1"/>
        <name val="Calibri"/>
        <family val="2"/>
      </font>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 formatCode="0"/>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m/d/yyyy"/>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79998168889431442"/>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general" vertical="bottom" textRotation="0" wrapText="0" indent="0" justifyLastLine="0" shrinkToFit="0" readingOrder="0"/>
    </dxf>
    <dxf>
      <border>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fill>
        <patternFill patternType="solid">
          <fgColor indexed="64"/>
          <bgColor theme="4" tint="0.79998168889431442"/>
        </patternFill>
      </fill>
      <border diagonalUp="0" diagonalDown="0">
        <left style="thin">
          <color indexed="64"/>
        </left>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2" formatCode="0.00"/>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2" formatCode="0.00"/>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2" formatCode="0.00"/>
      <fill>
        <patternFill patternType="solid">
          <fgColor indexed="64"/>
          <bgColor theme="6"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 formatCode="0"/>
      <fill>
        <patternFill patternType="none">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66" formatCode="m/d/yyyy"/>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solid">
          <fgColor indexed="64"/>
          <bgColor theme="4" tint="0.79998168889431442"/>
        </patternFill>
      </fill>
    </dxf>
    <dxf>
      <border>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numFmt numFmtId="1" formatCode="0"/>
      <fill>
        <patternFill patternType="solid">
          <fgColor indexed="64"/>
          <bgColor theme="4" tint="0.79998168889431442"/>
        </patternFill>
      </fill>
      <alignmen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4"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4"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none">
          <fgColor indexed="64"/>
          <bgColor auto="1"/>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2" formatCode="0.0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7"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 formatCode="0"/>
      <fill>
        <patternFill patternType="none">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66" formatCode="m/d/yyyy"/>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numFmt numFmtId="1" formatCode="0"/>
      <fill>
        <patternFill patternType="solid">
          <fgColor indexed="64"/>
          <bgColor theme="4" tint="0.79998168889431442"/>
        </patternFill>
      </fill>
      <border diagonalUp="0" diagonalDown="0">
        <left style="thin">
          <color indexed="64"/>
        </left>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2" formatCode="0.0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3999755851924192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3999755851924192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fill>
        <patternFill patternType="none">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66" formatCode="m/d/yyyy"/>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fill>
        <patternFill patternType="solid">
          <fgColor indexed="64"/>
          <bgColor theme="5" tint="0.79998168889431442"/>
        </patternFill>
      </fil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numFmt numFmtId="1" formatCode="0"/>
      <fill>
        <patternFill patternType="solid">
          <fgColor indexed="64"/>
          <bgColor theme="3"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3"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3"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2" formatCode="0.0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7"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3" formatCode="0%"/>
      <fill>
        <patternFill patternType="solid">
          <fgColor indexed="64"/>
          <bgColor theme="7"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7" tint="0.5999938962981048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7"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3" formatCode="0%"/>
      <fill>
        <patternFill patternType="solid">
          <fgColor indexed="64"/>
          <bgColor theme="6" tint="0.3999755851924192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3" formatCode="0%"/>
      <fill>
        <patternFill patternType="solid">
          <fgColor indexed="64"/>
          <bgColor theme="6" tint="0.3999755851924192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3999755851924192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5999938962981048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5999938962981048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6"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7"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3"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0" formatCode="General"/>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1" formatCode="0"/>
      <fill>
        <patternFill patternType="solid">
          <fgColor indexed="64"/>
          <bgColor theme="5"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numFmt numFmtId="1" formatCode="0"/>
      <fill>
        <patternFill patternType="solid">
          <fgColor indexed="64"/>
          <bgColor theme="6"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6"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minor"/>
      </font>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0"/>
        <name val="Calibri"/>
        <family val="2"/>
        <scheme val="minor"/>
      </font>
      <numFmt numFmtId="1" formatCode="0"/>
      <fill>
        <patternFill patternType="none">
          <fgColor indexed="64"/>
          <bgColor theme="5"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66" formatCode="m/d/yyyy"/>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solid">
          <fgColor indexed="64"/>
          <bgColor theme="3" tint="0.79998168889431442"/>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5999938962981048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1" formatCode="0"/>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numFmt numFmtId="1" formatCode="0"/>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6"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7" tint="0.59999389629810485"/>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strike val="0"/>
        <outline val="0"/>
        <shadow val="0"/>
        <u val="none"/>
        <vertAlign val="baseline"/>
        <sz val="10"/>
        <name val="Arial"/>
        <family val="2"/>
        <scheme val="none"/>
      </font>
      <fill>
        <patternFill patternType="none">
          <fgColor indexed="64"/>
          <bgColor indexed="65"/>
        </patternFill>
      </fill>
      <alignment horizontal="center" vertical="top" textRotation="0" wrapText="1" indent="0" justifyLastLine="0" shrinkToFit="0" readingOrder="0"/>
    </dxf>
    <dxf>
      <border outline="0">
        <right style="thin">
          <color indexed="64"/>
        </right>
        <bottom style="thin">
          <color indexed="64"/>
        </bottom>
      </border>
    </dxf>
    <dxf>
      <font>
        <strike val="0"/>
        <outline val="0"/>
        <shadow val="0"/>
        <u val="none"/>
        <vertAlign val="baseline"/>
        <sz val="11"/>
        <name val="Calibri"/>
        <family val="2"/>
        <scheme val="minor"/>
      </font>
      <alignment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ncc-my.sharepoint.com/personal/zachary_moore_natureconservancy_ca/Documents/Range%20Health/DAISY_RRHA_Data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CCNAT\Zachary Moore" id="{1DFB64C4-A38A-4B21-9FA1-30A0588123CE}" userId="NCCNAT\Zachary Moore"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5C6A67-8D85-40C4-9A47-885745139254}" name="Table10" displayName="Table10" ref="A1:B11" totalsRowShown="0" dataDxfId="0">
  <autoFilter ref="A1:B11" xr:uid="{F65C6A67-8D85-40C4-9A47-885745139254}">
    <filterColumn colId="0" hiddenButton="1"/>
    <filterColumn colId="1" hiddenButton="1"/>
  </autoFilter>
  <tableColumns count="2">
    <tableColumn id="1" xr3:uid="{6A4FE341-EAAC-41F0-ACC0-097A19CFB667}" name="Sheet" dataDxfId="2"/>
    <tableColumn id="2" xr3:uid="{D0B4B98A-E548-498C-9A69-86F0E9889B31}" name="Description" dataDxfId="1"/>
  </tableColumns>
  <tableStyleInfo name="TableStyleMedium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D987AC-9492-4175-9508-D71EE610D83F}" name="Natural.Area.Table" displayName="Natural.Area.Table" ref="A1:A2" insertRow="1" totalsRowShown="0">
  <autoFilter ref="A1:A2" xr:uid="{03D987AC-9492-4175-9508-D71EE610D83F}"/>
  <tableColumns count="1">
    <tableColumn id="1" xr3:uid="{57C70B2D-59C2-432B-95DF-DA69871E7C87}" name="Natural.Area"/>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0DDCFB-2742-4F7A-A090-C0009E64E81C}" name="REPORTS" displayName="REPORTS" ref="A1:N2" totalsRowShown="0" headerRowDxfId="735" dataDxfId="734" tableBorderDxfId="733">
  <autoFilter ref="A1:N2" xr:uid="{88335891-3FCB-47B3-AAE8-83B292F0A057}"/>
  <tableColumns count="14">
    <tableColumn id="14" xr3:uid="{560DD4CA-DCC3-4C7E-B941-49C717CA49B7}" name="Natural.Area" dataDxfId="732"/>
    <tableColumn id="1" xr3:uid="{818BC1E9-FDDE-499E-9B8C-1E164837452D}" name="Amalgamated.Project" dataDxfId="731"/>
    <tableColumn id="2" xr3:uid="{AEEF9EFD-BB74-4ABE-A940-D04F78132D8E}" name="Property" dataDxfId="730" dataCellStyle="Hyperlink"/>
    <tableColumn id="3" xr3:uid="{5A8E0D48-25AF-4E99-839F-7A196C783AEB}" name="Assessment Year" dataDxfId="729"/>
    <tableColumn id="4" xr3:uid="{CE9B530D-D533-428E-92E0-CD2620007184}" name="Report Year" dataDxfId="728"/>
    <tableColumn id="5" xr3:uid="{2F8E3B25-4947-4788-A506-B9F195DC3D28}" name="Observer" dataDxfId="727" dataCellStyle="Normal_GRASSLANDS"/>
    <tableColumn id="6" xr3:uid="{E7FD8E4B-49DF-48A2-91AB-33E13AA88231}" name="UTM" dataDxfId="726"/>
    <tableColumn id="7" xr3:uid="{57D68321-61AA-4CF6-A9AF-7F0ED7CDF51F}" name="Entry Status" dataDxfId="725"/>
    <tableColumn id="8" xr3:uid="{E06D7840-161A-49DE-949E-1B59B925919F}" name="Type of RRHA" dataDxfId="724"/>
    <tableColumn id="9" xr3:uid="{8108CA49-697D-4A43-9B81-3968A64C7EB3}" name="Score Sheets" dataDxfId="723"/>
    <tableColumn id="10" xr3:uid="{BC0DE31C-9BE1-46C8-A33D-FBB1066122AC}" name="Question Summary" dataDxfId="722"/>
    <tableColumn id="11" xr3:uid="{4CD8DBDC-0A24-4D2F-8A13-F55990B97959}" name="GVI Table" dataDxfId="721"/>
    <tableColumn id="12" xr3:uid="{872D0C9B-99FF-4F64-BE78-65AF983610D8}" name="Report Comments" dataDxfId="720"/>
    <tableColumn id="13" xr3:uid="{828CAE06-CF8F-4BF7-B358-E03D4191D1FD}" name="GVI Comments" dataDxfId="719"/>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392EF3B-2E85-4519-BB15-C06DFB181666}" name="GVI" displayName="GVI" ref="A1:AC2" totalsRowShown="0" headerRowDxfId="718" dataDxfId="716" headerRowBorderDxfId="717" tableBorderDxfId="715">
  <autoFilter ref="A1:AC2" xr:uid="{4D4243BB-C541-440A-AFE7-84E7799ED097}"/>
  <tableColumns count="29">
    <tableColumn id="28" xr3:uid="{4AC75421-9C74-4B5B-9983-B605C9020198}" name="Natural.Area" dataDxfId="714"/>
    <tableColumn id="29" xr3:uid="{04DA6C08-B2DC-4878-A0F2-E472A58C5F23}" name="Amalgamated.Project" dataDxfId="713"/>
    <tableColumn id="1" xr3:uid="{0A4F6CF9-17C6-4FD9-887B-9CB114783CFD}" name="Property" dataDxfId="712"/>
    <tableColumn id="2" xr3:uid="{577A6D16-7AEB-4E18-878F-C890C65069EE}" name="Year" dataDxfId="711"/>
    <tableColumn id="3" xr3:uid="{B5CC233D-B5A8-45F0-AE93-0A9B7980F4CE}" name="Source" dataDxfId="710"/>
    <tableColumn id="4" xr3:uid="{6013B523-0CAD-4AE4-BD33-01F475FD8C3C}" name="Field" dataDxfId="709"/>
    <tableColumn id="5" xr3:uid="{1B4AD646-7513-4E91-817E-41A09704CF61}" name="POLY_NUM" dataDxfId="708"/>
    <tableColumn id="6" xr3:uid="{2B5C99EE-458A-4BB8-B2B2-E8A58D04CF5D}" name="MAP_LABEL" dataDxfId="707"/>
    <tableColumn id="7" xr3:uid="{F7BB586C-F192-4C22-A044-368714835295}" name="HEALTH" dataDxfId="706"/>
    <tableColumn id="8" xr3:uid="{97F16A0F-119E-452E-8E24-CE2C47E7D074}" name="COMM_CODE" dataDxfId="705"/>
    <tableColumn id="9" xr3:uid="{50E471CD-5190-4859-B795-B87E94EA61DB}" name="COMM_TYPE" dataDxfId="704"/>
    <tableColumn id="10" xr3:uid="{34A4B40B-75A4-4C3A-AD75-6618ED3CDA3C}" name="ACRES" dataDxfId="703"/>
    <tableColumn id="11" xr3:uid="{C7F63FE8-7CF1-4A70-B791-D7CF36125F43}" name="ST1_CODE" dataDxfId="702"/>
    <tableColumn id="12" xr3:uid="{5149EB6F-42B0-4715-AC83-5EF59E77F7CB}" name="ST1_DESC" dataDxfId="701"/>
    <tableColumn id="13" xr3:uid="{72DADC29-10CD-429C-AD7E-EF41E868B67B}" name="ST1_PCT" dataDxfId="700"/>
    <tableColumn id="14" xr3:uid="{7112565D-503E-4BCE-809E-900CC995C68F}" name="ST1_DIST" dataDxfId="699"/>
    <tableColumn id="15" xr3:uid="{9C16F245-477D-437F-A5D1-6F9173CDA19B}" name="ST2_CODE" dataDxfId="698"/>
    <tableColumn id="16" xr3:uid="{19A79C3D-21D4-4590-8CA4-38A714DEA482}" name="ST2_DESC" dataDxfId="697"/>
    <tableColumn id="17" xr3:uid="{DA075F8A-D08F-40B5-ABDF-5B66729859B3}" name="ST2_PCT" dataDxfId="696"/>
    <tableColumn id="18" xr3:uid="{508A656F-77E9-421E-9A4C-BDDB18643CB1}" name="ST2_DIST" dataDxfId="695"/>
    <tableColumn id="19" xr3:uid="{1398363C-346C-4DFC-AFF5-E541BA12F458}" name="ST3_CODE" dataDxfId="694"/>
    <tableColumn id="20" xr3:uid="{9D83D4DF-88F7-41A7-A89B-D823C948CD67}" name="ST3_DESC" dataDxfId="693"/>
    <tableColumn id="21" xr3:uid="{A48846E3-38A7-497C-A6FF-C416C5E415B9}" name="ST3_PCT" dataDxfId="692"/>
    <tableColumn id="22" xr3:uid="{F19C4953-5430-4C55-AF5D-D7ACEB579526}" name="ST3_DIST" dataDxfId="691"/>
    <tableColumn id="23" xr3:uid="{0D5ACCD0-B6B6-4EA2-AA25-3186573B4149}" name="ST4_CODE" dataDxfId="690"/>
    <tableColumn id="24" xr3:uid="{34D70753-C038-4F3B-959E-DA1491BAE1A3}" name="ST4_DESC" dataDxfId="689"/>
    <tableColumn id="25" xr3:uid="{8358BD21-5A6A-4753-A7EE-34C92B915CF9}" name="ST4_PCT" dataDxfId="688"/>
    <tableColumn id="26" xr3:uid="{BAB8AF94-6004-4F14-9F76-51E5030F815A}" name="ST4_DIST" dataDxfId="687"/>
    <tableColumn id="27" xr3:uid="{9E801F9F-8CC9-4018-B1C8-EDFF968F4A75}" name="Comments " dataDxfId="68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59369F-C980-427E-AC3F-1B45298A81F0}" name="GRASSLAND" displayName="GRASSLAND" ref="A1:CL2" totalsRowShown="0" headerRowDxfId="685" dataDxfId="683" headerRowBorderDxfId="684" tableBorderDxfId="682">
  <autoFilter ref="A1:CL2" xr:uid="{9206ABCA-6146-44DA-A000-D93CBE49F4F0}"/>
  <tableColumns count="90">
    <tableColumn id="89" xr3:uid="{84D31D02-C871-481A-AC09-5B2181C11DE5}" name="Natural.Area" dataDxfId="681"/>
    <tableColumn id="90" xr3:uid="{177A50DC-D102-4E0D-AF04-B219716B962C}" name="Amalgamated.Project" dataDxfId="680"/>
    <tableColumn id="95" xr3:uid="{515EB412-DA4F-4717-A0A4-758C30A85054}" name="Observer" dataDxfId="679"/>
    <tableColumn id="4" xr3:uid="{A2CF218A-A480-4513-B524-37D60CBCDD5F}" name="Property" dataDxfId="678"/>
    <tableColumn id="94" xr3:uid="{DAA20FBA-355F-4801-9A93-10EFC0D37AD2}" name="Field" dataDxfId="677"/>
    <tableColumn id="96" xr3:uid="{BD16A79E-1D3F-4C6D-958C-DE55F105CFCB}" name="GVI" dataDxfId="676"/>
    <tableColumn id="1" xr3:uid="{2033FA46-FA42-4501-BFEE-0D6FA7BF9952}" name="Site.Number" dataDxfId="675"/>
    <tableColumn id="6" xr3:uid="{3D5FEE7A-E3E8-43BF-B651-0BE6C025EF03}" name="Date" dataDxfId="674"/>
    <tableColumn id="7" xr3:uid="{6BA8DE53-9EC5-44ED-9EE6-2F1D51B22DD3}" name="Year" dataDxfId="673" dataCellStyle="Normal_GRASSLANDS">
      <calculatedColumnFormula>YEAR(H2)</calculatedColumnFormula>
    </tableColumn>
    <tableColumn id="8" xr3:uid="{588ABEE8-232F-46B1-80E0-8900FEF3D5C1}" name="UTM" dataDxfId="672" dataCellStyle="Normal_GRASSLANDS"/>
    <tableColumn id="9" xr3:uid="{3FF6A3E6-30D0-433A-B67B-361B011382C0}" name="Easting" dataDxfId="671"/>
    <tableColumn id="10" xr3:uid="{8DB81936-F7AB-4E0B-BD3C-5D96570E5B1C}" name="Northing" dataDxfId="670" dataCellStyle="Normal_GRASSLANDS"/>
    <tableColumn id="11" xr3:uid="{2FB84F4E-B2A5-4A90-A674-4EE23DD8E0FA}" name="Estimated Forage Production (lbs/ac)" dataDxfId="669" dataCellStyle="Normal_GRASSLANDS"/>
    <tableColumn id="12" xr3:uid="{E961FBDB-722B-41F9-9225-534298715917}" name="Special Observations" dataDxfId="668"/>
    <tableColumn id="13" xr3:uid="{82BB92B4-A61B-4A32-934E-31B5F5C066F1}" name="Grass_1" dataDxfId="667" dataCellStyle="Normal_GRASSLANDS"/>
    <tableColumn id="14" xr3:uid="{60EDC285-0BDF-44B3-816F-BFD57E26F5BD}" name="Grass_cover_1" dataDxfId="666" dataCellStyle="Normal_GRASSLANDS"/>
    <tableColumn id="15" xr3:uid="{C1864106-6F85-47CA-B7B8-B984305BEC4B}" name="Grass_2" dataDxfId="665" dataCellStyle="Normal_GRASSLANDS"/>
    <tableColumn id="16" xr3:uid="{89B67CD7-56F6-4BF1-BCC4-0A750E3DE839}" name="Grass_cover_2" dataDxfId="664" dataCellStyle="Normal_GRASSLANDS"/>
    <tableColumn id="17" xr3:uid="{69CC02BB-E141-4736-BF3C-9CA655BADC72}" name="Grass_3" dataDxfId="663" dataCellStyle="Normal_GRASSLANDS"/>
    <tableColumn id="18" xr3:uid="{3708EA61-0CBC-43D2-85F0-9FB2C01FD19C}" name="Grass_cover_3" dataDxfId="662" dataCellStyle="Normal_GRASSLANDS"/>
    <tableColumn id="19" xr3:uid="{E1D96555-1B99-4017-A09D-CD8E1D061994}" name="Grass_4" dataDxfId="661" dataCellStyle="Normal_GRASSLANDS"/>
    <tableColumn id="20" xr3:uid="{3A72D173-83AA-4923-828B-A505ABCE6261}" name="Grass_cover_4" dataDxfId="660" dataCellStyle="Normal_GRASSLANDS"/>
    <tableColumn id="21" xr3:uid="{14221299-EF0A-430E-8E85-21E0CB19C7DB}" name="Forbs_1" dataDxfId="659" dataCellStyle="Normal_GRASSLANDS"/>
    <tableColumn id="22" xr3:uid="{847129ED-2C19-4D07-81FB-4F37A56BD943}" name="Forbs_cover_1" dataDxfId="658" dataCellStyle="Normal_GRASSLANDS"/>
    <tableColumn id="23" xr3:uid="{CFE0B6A5-4EF6-402C-ACB7-54F177D1D7CF}" name="Forbs_2" dataDxfId="657" dataCellStyle="Normal_GRASSLANDS"/>
    <tableColumn id="24" xr3:uid="{927C2CCC-1BA7-487D-8FF8-81A621D313F5}" name="Forbs_cover_2" dataDxfId="656" dataCellStyle="Normal_GRASSLANDS"/>
    <tableColumn id="25" xr3:uid="{37F8117D-0585-41B8-A52A-BF078EF9B337}" name="Forbs_3" dataDxfId="655" dataCellStyle="Normal_GRASSLANDS"/>
    <tableColumn id="26" xr3:uid="{3C58727F-80F7-4FB5-942B-87F82DFF7B01}" name="Forbs_cover_3" dataDxfId="654" dataCellStyle="Normal_GRASSLANDS"/>
    <tableColumn id="27" xr3:uid="{32EFDDAE-C7C4-40DC-9067-587F088B4434}" name="Forbs_4" dataDxfId="653" dataCellStyle="Normal_GRASSLANDS"/>
    <tableColumn id="28" xr3:uid="{78A84576-43D1-45D1-B4B1-6E925B71AFDA}" name="Forbs_cover_4" dataDxfId="652" dataCellStyle="Normal_GRASSLANDS"/>
    <tableColumn id="29" xr3:uid="{237F6DCD-F94A-40FD-BC60-8812101A6FDD}" name="Shrubs_1" dataDxfId="651" dataCellStyle="Normal_GRASSLANDS"/>
    <tableColumn id="30" xr3:uid="{8CB35B29-C766-4663-AB0C-75F46C4B8563}" name="Shrubs_cover_1" dataDxfId="650" dataCellStyle="Normal_GRASSLANDS"/>
    <tableColumn id="31" xr3:uid="{90FFEAAD-1F0C-44A1-B796-FA15D4CBF56D}" name="Shrubs_2" dataDxfId="649" dataCellStyle="Normal_GRASSLANDS"/>
    <tableColumn id="32" xr3:uid="{365AB934-E3B6-4DB4-9406-C5BE7235EAA7}" name="Shrubs_cover_2" dataDxfId="648" dataCellStyle="Normal_GRASSLANDS"/>
    <tableColumn id="33" xr3:uid="{AF45FA82-9DFA-4851-9D39-08B6EBA9304E}" name="Shrubs_3" dataDxfId="647" dataCellStyle="Normal_GRASSLANDS"/>
    <tableColumn id="34" xr3:uid="{C0688B46-B07B-403B-A879-C6AF371E81A2}" name="Shrubs_cover_3" dataDxfId="646" dataCellStyle="Normal_GRASSLANDS"/>
    <tableColumn id="35" xr3:uid="{316A3978-6257-4238-89C5-AAC1509B7E2B}" name="Shrubs_4" dataDxfId="645" dataCellStyle="Normal_GRASSLANDS"/>
    <tableColumn id="36" xr3:uid="{EF9D3EF4-BB65-4582-B32F-A248C5449175}" name="Shrubs_cover_4" dataDxfId="644" dataCellStyle="Normal_GRASSLANDS"/>
    <tableColumn id="37" xr3:uid="{64F4DA9C-D240-4FEB-ACDE-CA569A6FEB24}" name="Trees_1" dataDxfId="643" dataCellStyle="Normal_GRASSLANDS"/>
    <tableColumn id="38" xr3:uid="{F6F7F6A1-0C3A-48AD-96C5-756CF1424A4B}" name="Trees_cover_1" dataDxfId="642" dataCellStyle="Normal_GRASSLANDS"/>
    <tableColumn id="39" xr3:uid="{B760FE7B-8A36-4FBF-97F0-1E061174154C}" name="Trees_2" dataDxfId="641" dataCellStyle="Normal_GRASSLANDS"/>
    <tableColumn id="40" xr3:uid="{3AC75C15-9AA1-4717-B2B7-0FD893F06085}" name="Trees_cover_2" dataDxfId="640" dataCellStyle="Normal_GRASSLANDS"/>
    <tableColumn id="41" xr3:uid="{2C7DF627-FF2B-4AF6-926A-C0F1220225A2}" name="Trees_3" dataDxfId="639" dataCellStyle="Normal_GRASSLANDS"/>
    <tableColumn id="42" xr3:uid="{CE73D08D-6596-4905-974D-C348CC548009}" name="Trees_cover_3" dataDxfId="638" dataCellStyle="Normal_GRASSLANDS"/>
    <tableColumn id="43" xr3:uid="{789EAA28-AD93-43B3-A2A0-0B74ADF64E80}" name="Trees_4" dataDxfId="637" dataCellStyle="Normal_GRASSLANDS"/>
    <tableColumn id="44" xr3:uid="{FD064FDD-10D5-4627-8122-346C9B31D660}" name="Trees_cover_4" dataDxfId="636" dataCellStyle="Normal_GRASSLANDS"/>
    <tableColumn id="45" xr3:uid="{0BCB9C29-2308-415C-8180-01F652EF5E52}" name="Community.Code" dataDxfId="635" dataCellStyle="Normal_GRASSLANDS"/>
    <tableColumn id="46" xr3:uid="{BC6307AE-8C00-4AE6-8835-E214454B23C3}" name="Community.Type" dataDxfId="634" dataCellStyle="Normal_GRASSLANDS"/>
    <tableColumn id="47" xr3:uid="{FEB3C5E7-985E-42E8-B3D5-22729582B701}" name="Q1_A" dataDxfId="633" dataCellStyle="Normal_GRASSLANDS"/>
    <tableColumn id="48" xr3:uid="{1F34253D-9181-486E-B3A5-C363B00D2345}" name="Q1_B" dataDxfId="632"/>
    <tableColumn id="50" xr3:uid="{ACF2677E-E8D9-4B1D-9017-94556F8D067C}" name="Q1_total" dataDxfId="631" dataCellStyle="Normal_GRASSLANDS">
      <calculatedColumnFormula>SUM(AW2,AX2)</calculatedColumnFormula>
    </tableColumn>
    <tableColumn id="51" xr3:uid="{43C3B5E6-EB2F-49E3-A157-9308C924A683}" name="Comment_Q1" dataDxfId="630" dataCellStyle="Normal_GRASSLANDS"/>
    <tableColumn id="52" xr3:uid="{5E4107BF-BC4C-4933-AB9F-F974BF55253B}" name="Q2_total" dataDxfId="629" dataCellStyle="Normal_GRASSLANDS"/>
    <tableColumn id="53" xr3:uid="{643AC316-D21B-41A0-B8CD-8FC99E73BAEC}" name="Comment_Q2" dataDxfId="628" dataCellStyle="Normal_GRASSLANDS"/>
    <tableColumn id="54" xr3:uid="{E4F247BA-E8B6-417D-9164-BD27896FE7B7}" name="Q3_total" dataDxfId="627" dataCellStyle="Normal_GRASSLANDS"/>
    <tableColumn id="55" xr3:uid="{15B4DD73-3DCE-4BB7-BB20-210564F39B01}" name="Comment_Q3" dataDxfId="626" dataCellStyle="Normal_GRASSLANDS"/>
    <tableColumn id="56" xr3:uid="{CA011ABF-5FD6-4412-BDE6-5AEC44B5E81C}" name="Q4" dataDxfId="625" dataCellStyle="Normal_GRASSLANDS"/>
    <tableColumn id="57" xr3:uid="{A4FF6308-4246-4CDE-85C7-F659FAD3BD3F}" name="Q4_1" dataDxfId="624" dataCellStyle="Normal_GRASSLANDS"/>
    <tableColumn id="58" xr3:uid="{51C65B47-D0E5-4EF9-AAFD-5EF4D97C4AC2}" name="Q4_2" dataDxfId="623" dataCellStyle="Normal_GRASSLANDS"/>
    <tableColumn id="59" xr3:uid="{4DC64E6F-79E2-4C99-8E4D-85DF9D1742B9}" name="Q4_total" dataDxfId="622" dataCellStyle="Normal_GRASSLANDS">
      <calculatedColumnFormula>SUM(BF2,BG2)</calculatedColumnFormula>
    </tableColumn>
    <tableColumn id="60" xr3:uid="{71AEC59B-AD8F-4BD8-AF15-4D3EE5C4ACCF}" name="Human Caused Bare Soil" dataDxfId="621" dataCellStyle="Normal_GRASSLANDS"/>
    <tableColumn id="61" xr3:uid="{04A69E50-A9F4-4F20-BAE1-96A34D2BDCEB}" name="Moss and Lichen Cover" dataDxfId="620" dataCellStyle="Normal_GRASSLANDS"/>
    <tableColumn id="62" xr3:uid="{79C7B219-8A0E-4433-BC59-3E7C0A059D0D}" name="Comment_Q4" dataDxfId="619" dataCellStyle="Normal_GRASSLANDS"/>
    <tableColumn id="63" xr3:uid="{39C79F5B-A4A3-4EBC-AAA1-4407D54A05A9}" name="Q5_1" dataDxfId="618" dataCellStyle="Normal_GRASSLANDS"/>
    <tableColumn id="64" xr3:uid="{A3AB3803-163D-4473-A850-5805A330EFFA}" name="Q5_2" dataDxfId="617" dataCellStyle="Normal_GRASSLANDS"/>
    <tableColumn id="65" xr3:uid="{5CBB0D87-5EC2-48B1-A511-45AEC3011309}" name="Q5_total" dataDxfId="616" dataCellStyle="Normal_GRASSLANDS">
      <calculatedColumnFormula>SUM(BL2,BM2)</calculatedColumnFormula>
    </tableColumn>
    <tableColumn id="66" xr3:uid="{0D999B93-D1EB-4EA2-BD73-0377AE275646}" name="Domi_sp_1" dataDxfId="615"/>
    <tableColumn id="67" xr3:uid="{C3D61598-EEF6-4FAD-A2DA-60D51D3D287A}" name="Sp_cover_1" dataDxfId="614"/>
    <tableColumn id="68" xr3:uid="{FF5A8C41-35E3-4933-B3D4-C1218E1D89AF}" name="Den_dist_1" dataDxfId="613" dataCellStyle="Normal_GRASSLANDS"/>
    <tableColumn id="69" xr3:uid="{FC7F7C3A-0987-49E4-BE7E-9D0DD95DC017}" name="Domi_sp_2" dataDxfId="612"/>
    <tableColumn id="70" xr3:uid="{09EA8810-5D75-401C-81DC-0DA7230635B2}" name="Sp_cover_2" dataDxfId="611"/>
    <tableColumn id="71" xr3:uid="{302B0B82-ACF2-467C-B62D-3CC2AE7B0EE5}" name="Den_dist_2" dataDxfId="610" dataCellStyle="Normal_GRASSLANDS"/>
    <tableColumn id="72" xr3:uid="{68C03DDB-F811-4364-95F6-CEA99CE22496}" name="Domi_sp_3" dataDxfId="609"/>
    <tableColumn id="73" xr3:uid="{A17326C7-D7E9-40EE-A682-13216F008BB3}" name="Sp_cover_3" dataDxfId="608"/>
    <tableColumn id="74" xr3:uid="{686CC99A-B4E7-43B5-9A6C-2BBFD2A4A4C4}" name="Den_dist_3" dataDxfId="607"/>
    <tableColumn id="75" xr3:uid="{705958EA-38C5-47E5-A914-57A8C3DD84F1}" name="Infestation Size" dataDxfId="606"/>
    <tableColumn id="76" xr3:uid="{64A8A7E2-C5DE-4E0E-8399-B0ED1EF59AD8}" name="Units (Ac/Ha)" dataDxfId="605" dataCellStyle="Normal_GRASSLANDS"/>
    <tableColumn id="77" xr3:uid="{E371F3BD-B109-48DD-9D9C-72BDD97436A1}" name="Comment_Q5" dataDxfId="604"/>
    <tableColumn id="78" xr3:uid="{5CC716BC-5370-4080-8275-0879B38F50EE}" name="Treated" dataDxfId="603"/>
    <tableColumn id="79" xr3:uid="{7C62C97B-8C33-4CEC-AD35-7E955FC225A9}" name="Grazing Intensity" dataDxfId="602" dataCellStyle="Normal_GRASSLANDS"/>
    <tableColumn id="80" xr3:uid="{E22C4DA7-74FF-4600-B4EF-1A5C566FE6EC}" name="Trend" dataDxfId="601" dataCellStyle="Normal_GRASSLANDS"/>
    <tableColumn id="81" xr3:uid="{D0BB04B3-6EE3-4F5A-B955-1FE6AF31B093}" name="Observed Utilization (%)" dataDxfId="600" dataCellStyle="Normal_GRASSLANDS"/>
    <tableColumn id="82" xr3:uid="{93DF3944-48F7-404E-9AA0-84B9C036E071}" name="Site Score Total" dataDxfId="599" dataCellStyle="Normal_GRASSLANDS">
      <calculatedColumnFormula>SUM(AY2,BA2,BC2,BH2,BN2)</calculatedColumnFormula>
    </tableColumn>
    <tableColumn id="83" xr3:uid="{4A63F33E-5726-4019-87C3-265720E2B06C}" name="Potential Maximum Score" dataDxfId="598"/>
    <tableColumn id="84" xr3:uid="{4D9302E6-6DF3-4077-A1CB-FC3BE52E004D}" name="Site score" dataDxfId="597" dataCellStyle="Normal_GRASSLANDS">
      <calculatedColumnFormula>IF(GRASSLAND[[#This Row],[Potential Maximum Score]]&gt;0,GRASSLAND[[#This Row],[Site Score Total]],0)</calculatedColumnFormula>
    </tableColumn>
    <tableColumn id="85" xr3:uid="{17610716-6C4A-4392-824F-E099A7C58E32}" name="Health Category" dataDxfId="596" dataCellStyle="Normal_GRASSLANDS"/>
    <tableColumn id="86" xr3:uid="{248339E1-08B1-48E5-BBAD-F9E2B4580F5A}" name="Comments" dataDxfId="595" dataCellStyle="Normal_GRASSLANDS"/>
    <tableColumn id="49" xr3:uid="{7DAC78E3-D313-4B2D-8EFC-21954E2D7506}" name="Converted.UTM" dataDxfId="594"/>
    <tableColumn id="87" xr3:uid="{B4DBA4B4-F9E3-43D2-80BE-695367C32B10}" name="Converted.Easting" dataDxfId="593"/>
    <tableColumn id="88" xr3:uid="{ABC81AB1-ED36-4C8F-BA8C-DAC38161E6F0}" name="Converted.Northing" dataDxfId="592"/>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E9E6A1-62C5-4C6A-8479-5EFAFF621010}" name="FOREST" displayName="FOREST" ref="A1:CM2" totalsRowShown="0" headerRowDxfId="591" headerRowBorderDxfId="590" tableBorderDxfId="589" totalsRowBorderDxfId="588">
  <autoFilter ref="A1:CM2" xr:uid="{B7431BC4-D52E-4B25-9E8B-04AF337954CE}"/>
  <tableColumns count="91">
    <tableColumn id="93" xr3:uid="{28B92500-F8AA-45B8-97BF-0995AF5B1760}" name="Natural.Area" dataDxfId="587"/>
    <tableColumn id="94" xr3:uid="{B0A29EAD-DBA5-4B65-8DFD-269C6752B8C2}" name="Amalgamated.Project" dataDxfId="586"/>
    <tableColumn id="103" xr3:uid="{F3B71662-4CC2-455E-A897-77BD7C80FEE2}" name="Observer" dataDxfId="585"/>
    <tableColumn id="95" xr3:uid="{F390606D-417C-4316-9999-0DC35370DBB0}" name="Property" dataDxfId="584"/>
    <tableColumn id="104" xr3:uid="{D62CBF99-33C2-4414-B5B5-318252B7FCD0}" name="Field" dataDxfId="583"/>
    <tableColumn id="101" xr3:uid="{097B4123-9A1F-4B24-BFC4-97AAF3107F95}" name="GVI" dataDxfId="582"/>
    <tableColumn id="1" xr3:uid="{D8E2FDDD-3EF9-468E-90FD-1E533FAEB2DA}" name="Site.Number" dataDxfId="581"/>
    <tableColumn id="6" xr3:uid="{B33F8783-F042-4812-B66F-636F74189928}" name="Date" dataDxfId="580"/>
    <tableColumn id="7" xr3:uid="{656610B1-EE09-45DC-88D5-4F3231D0C4A6}" name="Year" dataDxfId="579">
      <calculatedColumnFormula>YEAR(H2)</calculatedColumnFormula>
    </tableColumn>
    <tableColumn id="8" xr3:uid="{25263777-7625-47A2-98D5-573BD57EABDF}" name="UTM" dataDxfId="578"/>
    <tableColumn id="9" xr3:uid="{F8951303-4873-4886-BBBD-4B0E363AC943}" name="Easting" dataDxfId="577"/>
    <tableColumn id="10" xr3:uid="{CDB17F2F-E733-47BB-B182-BCAC10A4A6AC}" name="Northing" dataDxfId="576"/>
    <tableColumn id="11" xr3:uid="{61A20B3A-81DC-496B-B5BD-CFF997AE0E7B}" name="Estimated Forage Production (lbs/ac)" dataDxfId="575" dataCellStyle="Comma"/>
    <tableColumn id="12" xr3:uid="{4C01B00C-8B01-497A-B9BD-85413ED8E2E6}" name="Special Observations" dataDxfId="574"/>
    <tableColumn id="13" xr3:uid="{3FAEA115-FEA3-4166-A386-B28280EAFED8}" name="Grass_1" dataDxfId="573"/>
    <tableColumn id="14" xr3:uid="{6069D348-703D-4B1C-8592-97E9E3BC7BD5}" name="Grass_cover_1" dataDxfId="572"/>
    <tableColumn id="15" xr3:uid="{0FE29D99-0574-4B6E-8EBB-6E65D1AC5415}" name="Grass_2" dataDxfId="571"/>
    <tableColumn id="16" xr3:uid="{6F3B2531-CDB7-4854-85CF-C9A591CA99F9}" name="Grass_cover_2" dataDxfId="570"/>
    <tableColumn id="17" xr3:uid="{DB3B82AC-C9CC-41FF-8860-6ABB617CA40D}" name="Grass_3" dataDxfId="569"/>
    <tableColumn id="18" xr3:uid="{C0345213-6AA7-4A98-BA98-78E5DBEE9774}" name="Grass_cover_3" dataDxfId="568"/>
    <tableColumn id="19" xr3:uid="{17D9E3EC-7512-472F-AA8A-9AC2185D0975}" name="Grass_4" dataDxfId="567"/>
    <tableColumn id="20" xr3:uid="{D7CAFF86-1669-465F-9A55-0841A1F4EFD0}" name="Grass_cover_4" dataDxfId="566"/>
    <tableColumn id="21" xr3:uid="{E3B7200D-A8F2-4BAC-92F0-0D93F76343E6}" name="Forbs_1" dataDxfId="565"/>
    <tableColumn id="22" xr3:uid="{B1481465-73BF-45D5-8534-C4F433C079BF}" name="Forbs_cover_1" dataDxfId="564"/>
    <tableColumn id="23" xr3:uid="{A8AEBEA8-AD5B-478A-B700-B5ABD1050E5C}" name="Forbs_2" dataDxfId="563"/>
    <tableColumn id="24" xr3:uid="{456D1B8E-DACB-4074-9CAF-EB7F0264909D}" name="Forbs_cover_2" dataDxfId="562"/>
    <tableColumn id="25" xr3:uid="{7075E015-B24E-4B2F-985A-2CC6EBA8A7D7}" name="Forbs_3" dataDxfId="561"/>
    <tableColumn id="26" xr3:uid="{C1C6A424-7748-4E55-9110-89DD8B7F75F0}" name="Forbs_cover_3" dataDxfId="560"/>
    <tableColumn id="27" xr3:uid="{54A654B0-6217-4AB2-928C-7A019ADA296C}" name="Forbs_4" dataDxfId="559"/>
    <tableColumn id="28" xr3:uid="{A7F9BC4E-817F-4FB3-94F5-B05A8FB21226}" name="Forbs_cover_4" dataDxfId="558"/>
    <tableColumn id="29" xr3:uid="{D9BB3B10-A4C1-48E9-867B-692FB1C70F1C}" name="Shrubs_1" dataDxfId="557"/>
    <tableColumn id="30" xr3:uid="{F99A3984-A436-4928-9FC3-A6B9989D8CE0}" name="Shrubs_cover_1" dataDxfId="556"/>
    <tableColumn id="31" xr3:uid="{4DF73418-A1A8-4C40-BFCD-AC2C3D5F0CD8}" name="Shrubs_2" dataDxfId="555"/>
    <tableColumn id="32" xr3:uid="{8483FDE4-001F-4B20-851F-F90E48376AB1}" name="Shrubs_cover_2" dataDxfId="554"/>
    <tableColumn id="33" xr3:uid="{100CC8A9-98DC-4D28-9C8D-384B417AE920}" name="Shrubs_3" dataDxfId="553"/>
    <tableColumn id="34" xr3:uid="{50783315-1EA7-4E7D-8A4C-7FC765E99557}" name="Shrubs_cover_3" dataDxfId="552"/>
    <tableColumn id="35" xr3:uid="{5CBC7186-02D7-4530-904A-064147D74A38}" name="Shrubs_4" dataDxfId="551"/>
    <tableColumn id="36" xr3:uid="{4FDB7042-20B9-436C-8204-E739B198D467}" name="Shrubs_cover_4" dataDxfId="550"/>
    <tableColumn id="37" xr3:uid="{6ADF798F-A232-4126-BAB2-F24AE74B45EE}" name="Trees_1" dataDxfId="549"/>
    <tableColumn id="38" xr3:uid="{4A3FE5CC-CA5D-42AA-9FFA-40D061E15315}" name="Trees_cover_1" dataDxfId="548"/>
    <tableColumn id="39" xr3:uid="{33949543-E721-40D1-A265-369F60AB8BFA}" name="Trees_2" dataDxfId="547"/>
    <tableColumn id="40" xr3:uid="{98895E39-433D-4EA4-806C-CEE33C9BCF9A}" name="Trees_cover_2" dataDxfId="546"/>
    <tableColumn id="41" xr3:uid="{CCAF68BB-953D-4404-B185-3904ED1C65BE}" name="Trees_3" dataDxfId="545"/>
    <tableColumn id="42" xr3:uid="{A4D14347-C0BD-4722-9588-DC6502C3A878}" name="Trees_cover_3" dataDxfId="544"/>
    <tableColumn id="43" xr3:uid="{A0E8749B-6425-433C-A7E0-CD6AC61EACFE}" name="Trees_4" dataDxfId="543"/>
    <tableColumn id="44" xr3:uid="{850DFDFD-BF81-4A66-BE90-A3AE19E42C3A}" name="Trees_cover_4" dataDxfId="542"/>
    <tableColumn id="45" xr3:uid="{FCF0868C-7C1E-4BA8-93D2-CA10D1B0ECB9}" name="Community.Code" dataDxfId="541"/>
    <tableColumn id="46" xr3:uid="{FA00A28B-B3DB-45F2-B225-08B731FC17F3}" name="Community.Type" dataDxfId="540"/>
    <tableColumn id="47" xr3:uid="{6D19DC20-7287-4916-9143-81B4C46FFBA9}" name="Q1_A_old" dataDxfId="539"/>
    <tableColumn id="48" xr3:uid="{C0B42C23-F569-4100-8EAF-E3D183637109}" name="Q1_B_old" dataDxfId="538"/>
    <tableColumn id="49" xr3:uid="{B3FAD7FE-654E-4F07-95B0-B5D6916A815C}" name="Q1_new" dataDxfId="537"/>
    <tableColumn id="50" xr3:uid="{6E42E169-818B-4338-917E-D478A4BFEE52}" name="Q1_total" dataDxfId="536">
      <calculatedColumnFormula>SUM(AW2,AX2,AY2)</calculatedColumnFormula>
    </tableColumn>
    <tableColumn id="51" xr3:uid="{7FC9D0C6-8311-467E-8A58-02CA238B5D3A}" name="Comment_Q1" dataDxfId="535"/>
    <tableColumn id="52" xr3:uid="{A759D332-2C57-437B-B727-636AAB22415E}" name="Q2_total" dataDxfId="534"/>
    <tableColumn id="53" xr3:uid="{262A56A3-2D8E-4DC9-B580-F0AEFC459E0D}" name="Comment_Q2" dataDxfId="533"/>
    <tableColumn id="54" xr3:uid="{74433E61-ACDB-4F3D-B2CA-905C1BF864E5}" name="Q3_total" dataDxfId="532"/>
    <tableColumn id="55" xr3:uid="{B1429A27-D37B-4C53-8FD4-5911F8A312A1}" name="Comment_Q3" dataDxfId="531"/>
    <tableColumn id="56" xr3:uid="{C4E3DE93-8094-45C6-BA12-3A50787F9984}" name="Q4" dataDxfId="530"/>
    <tableColumn id="57" xr3:uid="{AFEC8889-8024-4414-9FC1-269FE2FC2005}" name="Q4_1" dataDxfId="529"/>
    <tableColumn id="58" xr3:uid="{C2AAC6C8-C4A1-4BFB-884B-DF5DF908D7E8}" name="Q4_2" dataDxfId="528"/>
    <tableColumn id="59" xr3:uid="{B7E2B93E-A367-4585-AE14-1EDD4A9077A1}" name="Q4_total" dataDxfId="527">
      <calculatedColumnFormula>SUM(BG2,BH2)</calculatedColumnFormula>
    </tableColumn>
    <tableColumn id="60" xr3:uid="{FE58ABD4-A2AE-4F91-9533-A391073A9951}" name="Human Caused Bare Soil" dataDxfId="526"/>
    <tableColumn id="61" xr3:uid="{AB31AFE0-CCC8-42EB-8980-65176C505E6C}" name="Moss and Lichen Cover" dataDxfId="525"/>
    <tableColumn id="62" xr3:uid="{D6B7680F-16CE-4E86-AE52-27C56E210A99}" name="Comment_Q4" dataDxfId="524"/>
    <tableColumn id="63" xr3:uid="{67B09EAC-6AB9-4D26-9A7D-9E119EE097F4}" name="Q5_1" dataDxfId="523"/>
    <tableColumn id="64" xr3:uid="{47C69B3E-B727-4E69-8BFF-8165CF0FAF00}" name="Q5_2" dataDxfId="522"/>
    <tableColumn id="65" xr3:uid="{58ECEBF1-B106-456A-B4C8-45F35E4F7C32}" name="Q5_total" dataDxfId="521">
      <calculatedColumnFormula>SUM(BM2,BN2)</calculatedColumnFormula>
    </tableColumn>
    <tableColumn id="66" xr3:uid="{1BBED1F5-8E9C-49F2-9381-1E6B0778C06A}" name="Domi_sp_1" dataDxfId="520"/>
    <tableColumn id="67" xr3:uid="{E7099021-C677-461C-BD0E-E216A7EF61BE}" name="Sp_cover_1" dataDxfId="519"/>
    <tableColumn id="68" xr3:uid="{6FD72F36-A709-4FB8-BE73-F8F95B525871}" name="Den_dist_1" dataDxfId="518"/>
    <tableColumn id="69" xr3:uid="{7CF54CAE-7A6F-4120-82B0-7C74D22A607D}" name="Domi_sp_2" dataDxfId="517"/>
    <tableColumn id="70" xr3:uid="{8E30D6F0-F884-4301-9F41-B7730A29F115}" name="Sp_cover_2" dataDxfId="516"/>
    <tableColumn id="71" xr3:uid="{2FCCA7BE-8468-4ACA-A1DD-DCE0DC3FB28A}" name="Den_dist_2" dataDxfId="515"/>
    <tableColumn id="72" xr3:uid="{46DBB0D7-5815-4CAB-801B-E1B5ECF77284}" name="Domi_sp_3" dataDxfId="514"/>
    <tableColumn id="73" xr3:uid="{9F47469B-0DBE-4956-B3F5-6CBB07E1E4EA}" name="Sp_cover_3" dataDxfId="513"/>
    <tableColumn id="74" xr3:uid="{57AD3021-646A-4CD9-A760-6B83B29A115C}" name="Den_dist_3" dataDxfId="512"/>
    <tableColumn id="75" xr3:uid="{4E1EEB7A-83A3-426B-B8EF-1E28F5DFEBC5}" name="Infestation Size" dataDxfId="511"/>
    <tableColumn id="76" xr3:uid="{9EDCFEF9-D5F9-468C-AE0D-DF4D4264E599}" name="Units (Ac/Ha)" dataDxfId="510"/>
    <tableColumn id="77" xr3:uid="{3069CDEE-13BC-43AE-9100-DF3AFDB68748}" name="Comment_Q5" dataDxfId="509"/>
    <tableColumn id="78" xr3:uid="{FC42BB44-EC86-42F8-BE5C-5FBBDC316EBF}" name="Treated" dataDxfId="508"/>
    <tableColumn id="79" xr3:uid="{BE5B13A7-FF24-4FAB-9FA3-0C97FA4C1208}" name="Grazing Intensity" dataDxfId="507"/>
    <tableColumn id="80" xr3:uid="{E31A1AD3-4E5E-485C-A5EF-CF55BD4FCEB6}" name="Trend" dataDxfId="506"/>
    <tableColumn id="81" xr3:uid="{5BEDB8D2-95B6-4A72-AB20-97712108FD4E}" name="Observed Utilization (%)" dataDxfId="505"/>
    <tableColumn id="82" xr3:uid="{22550489-F42C-4D47-99AC-4E85A129F9B8}" name="Site Score Total" dataDxfId="504">
      <calculatedColumnFormula>SUM(AZ2,BB2,BD2,BI2,BO2)</calculatedColumnFormula>
    </tableColumn>
    <tableColumn id="83" xr3:uid="{E140D296-BB3E-4C30-8856-DCA3ECBB51FE}" name="Potential Maximum Score" dataDxfId="503"/>
    <tableColumn id="84" xr3:uid="{693B96C1-02ED-4B5E-BEFE-46C0486EF8BB}" name="Site score" dataDxfId="502">
      <calculatedColumnFormula>IF(FOREST[[#This Row],[Potential Maximum Score]]&gt;0,FOREST[[#This Row],[Site Score Total]]/FOREST[[#This Row],[Potential Maximum Score]],0)</calculatedColumnFormula>
    </tableColumn>
    <tableColumn id="85" xr3:uid="{A9DC0C7C-27A9-483B-B21F-B26C5EF65514}" name="Health Category" dataDxfId="501"/>
    <tableColumn id="86" xr3:uid="{7E04B321-4700-4AE0-9EF5-375DC7711BBA}" name="Comments" dataDxfId="500"/>
    <tableColumn id="89" xr3:uid="{DCA44C94-FF46-45C7-AF30-8B189A0952B5}" name="Converted.UTM" dataDxfId="499"/>
    <tableColumn id="90" xr3:uid="{277FCE22-EE2A-4564-975D-4CF5F5667182}" name="Converted.Easting" dataDxfId="498"/>
    <tableColumn id="91" xr3:uid="{6769B86D-B612-44F2-838A-B4125B6D410C}" name="Converted.Northing" dataDxfId="497"/>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256FC2-478D-4097-8A6D-23577A723331}" name="TAME" displayName="TAME" ref="A1:CQ2" totalsRowShown="0" headerRowDxfId="496" headerRowBorderDxfId="495" tableBorderDxfId="494" totalsRowBorderDxfId="493">
  <autoFilter ref="A1:CQ2" xr:uid="{47109622-598E-4C7C-A550-6FCFCFCC1801}"/>
  <tableColumns count="95">
    <tableColumn id="94" xr3:uid="{9CC850CA-1DC9-41EA-811C-0CFA551BA941}" name="Natural.Area" dataDxfId="492"/>
    <tableColumn id="93" xr3:uid="{0F5A7CB7-7BD8-46B4-878C-332E68BE42C5}" name="Amalgamated.Project" dataDxfId="491"/>
    <tableColumn id="100" xr3:uid="{861FBC62-6C12-4A88-B340-8937BA04CC0B}" name="Observer" dataDxfId="490"/>
    <tableColumn id="4" xr3:uid="{BF6493E0-6828-4C7D-A449-DEEA49837616}" name="Property" dataDxfId="489"/>
    <tableColumn id="95" xr3:uid="{A1739447-F416-4794-B8A9-7D2ACED4F51D}" name="Field" dataDxfId="488"/>
    <tableColumn id="101" xr3:uid="{8A5B62B6-1731-418E-AD08-EFF64CB11595}" name="GVI" dataDxfId="487"/>
    <tableColumn id="97" xr3:uid="{6C7537F4-F7B7-4DA3-86BA-3875BF21337F}" name="Site.Number" dataDxfId="486"/>
    <tableColumn id="6" xr3:uid="{FE916BF6-0918-4EEF-8562-B540B30B52FF}" name="Date" dataDxfId="485" dataCellStyle="Normal_GRASSLANDS"/>
    <tableColumn id="7" xr3:uid="{3D655109-3972-4722-A6B2-6B3CD290B5A2}" name="Year" dataDxfId="484">
      <calculatedColumnFormula>YEAR(H2)</calculatedColumnFormula>
    </tableColumn>
    <tableColumn id="8" xr3:uid="{3AEFEE4F-5C18-41F1-9BEE-87255F4D3F59}" name="UTM" dataDxfId="483" dataCellStyle="Normal_GRASSLANDS"/>
    <tableColumn id="9" xr3:uid="{14DF5D2D-CB3B-4853-B37F-4607B8764D04}" name="Easting" dataDxfId="482"/>
    <tableColumn id="10" xr3:uid="{76A26EA5-43AD-40E3-B3C7-1C22E28C4118}" name="Northing" dataDxfId="481" dataCellStyle="Normal_GRASSLANDS"/>
    <tableColumn id="11" xr3:uid="{860B7577-02A1-4106-B89A-EEB3D21E0983}" name="Estimated Forage Production (lbs/ac)" dataDxfId="480" dataCellStyle="Comma"/>
    <tableColumn id="12" xr3:uid="{55E2FA37-B79C-4216-B4CF-052A5EEF0C20}" name="Special Observations" dataDxfId="479"/>
    <tableColumn id="13" xr3:uid="{B2CB7CB9-6CFF-43CD-9603-663A1FC4F4FA}" name="Grass_1" dataDxfId="478"/>
    <tableColumn id="14" xr3:uid="{3DA84651-A5AA-4B2B-A38A-A649F2282BF6}" name="Grass_cover_1" dataDxfId="477"/>
    <tableColumn id="15" xr3:uid="{1F04727F-B444-43A6-BB52-CDE5A1C39741}" name="Grass_2" dataDxfId="476"/>
    <tableColumn id="16" xr3:uid="{926845FA-F37E-4B0C-A00F-B00C03230A6D}" name="Grass_cover_2" dataDxfId="475"/>
    <tableColumn id="17" xr3:uid="{4D21D14C-C86F-4E68-958C-93549E9AA37D}" name="Grass_3" dataDxfId="474"/>
    <tableColumn id="18" xr3:uid="{1EBB08AA-9507-4710-960B-113087442047}" name="Grass_cover_3" dataDxfId="473"/>
    <tableColumn id="19" xr3:uid="{224D7769-AA9B-45F7-A9A8-46475BBC3E17}" name="Grass_4" dataDxfId="472"/>
    <tableColumn id="20" xr3:uid="{1790C970-4BA4-4C5D-A770-4F2119ECBFD1}" name="Grass_cover_4" dataDxfId="471"/>
    <tableColumn id="21" xr3:uid="{F362D981-FDB1-405A-842F-D9E47DF04463}" name="Forbs_1" dataDxfId="470"/>
    <tableColumn id="22" xr3:uid="{69F6B80B-3120-42F7-8233-5748D6E15FC7}" name="Forbs_cover_1" dataDxfId="469"/>
    <tableColumn id="23" xr3:uid="{E769827D-0A57-4389-95C0-7A1E47231F36}" name="Forbs_2" dataDxfId="468"/>
    <tableColumn id="24" xr3:uid="{9562EDD6-DCD7-42C1-8B3E-C67DC513FC20}" name="Forbs_cover_2" dataDxfId="467"/>
    <tableColumn id="25" xr3:uid="{0B005A71-BC4F-46BC-923C-7DB79F25EA5C}" name="Forbs_3" dataDxfId="466"/>
    <tableColumn id="26" xr3:uid="{05B9CB62-4A27-4E1B-B778-4624213E0BAA}" name="Forbs_cover_3" dataDxfId="465"/>
    <tableColumn id="27" xr3:uid="{DE142DE6-EF61-49F9-B5F4-23349F548DC5}" name="Forbs_4" dataDxfId="464"/>
    <tableColumn id="28" xr3:uid="{CCCCB1F4-59C7-44C0-ACDA-24D66DBC309D}" name="Forbs_cover_4" dataDxfId="463"/>
    <tableColumn id="29" xr3:uid="{E086E22E-1B23-4EA3-A585-DDDFB1209CDA}" name="Shrubs_1" dataDxfId="462"/>
    <tableColumn id="30" xr3:uid="{C8ED7CE1-A9EB-4097-BC66-926C212A4701}" name="Shrubs_cover_1" dataDxfId="461"/>
    <tableColumn id="31" xr3:uid="{7D2388A2-DF79-4B90-9A5D-2D40B5A944B8}" name="Shrubs_2" dataDxfId="460"/>
    <tableColumn id="32" xr3:uid="{4EEAB155-317A-4490-B8BF-58951B12C5BD}" name="Shrubs_cover_2" dataDxfId="459"/>
    <tableColumn id="33" xr3:uid="{468C2340-74C9-4652-B183-3055C72087EB}" name="Shrubs_3" dataDxfId="458"/>
    <tableColumn id="34" xr3:uid="{73268A28-B024-46D8-8FFD-5D5DFEADDFA3}" name="Shrubs_cover_3" dataDxfId="457"/>
    <tableColumn id="35" xr3:uid="{636897D3-6B7B-494A-9704-D39C6DE7AAD8}" name="Shrubs_4" dataDxfId="456"/>
    <tableColumn id="36" xr3:uid="{F8EE5C41-E6A8-4D13-BDCF-6F7CEC6DE4E9}" name="Shrubs_cover_4" dataDxfId="455"/>
    <tableColumn id="37" xr3:uid="{22858443-1BEF-427C-8B83-79AB53882FF5}" name="Trees_1" dataDxfId="454"/>
    <tableColumn id="38" xr3:uid="{69806B96-B133-4B48-B3E1-59CC7FEC5801}" name="Trees_cover_1" dataDxfId="453"/>
    <tableColumn id="39" xr3:uid="{2D33E164-03D0-41D8-8B83-68DD9D58E3FA}" name="Trees_2" dataDxfId="452"/>
    <tableColumn id="40" xr3:uid="{C003368A-0335-4CC8-AC12-AE0800E1C18D}" name="Trees_cover_2" dataDxfId="451"/>
    <tableColumn id="41" xr3:uid="{A342C69A-BB9C-4218-9683-7B444111E60A}" name="Trees_3" dataDxfId="450"/>
    <tableColumn id="42" xr3:uid="{D4FDA47C-D26F-4F78-B64B-774EC83F165B}" name="Trees_cover_3" dataDxfId="449"/>
    <tableColumn id="43" xr3:uid="{1A20F8F6-5FBE-414D-B5BF-6A82D89F2A8A}" name="Trees_4" dataDxfId="448"/>
    <tableColumn id="44" xr3:uid="{5961CA08-7866-4A6E-B2DE-02C718013E61}" name="Trees_cover_4" dataDxfId="447"/>
    <tableColumn id="89" xr3:uid="{0D47004E-A667-435F-8A6D-19C953682A92}" name="Community.Code" dataDxfId="446"/>
    <tableColumn id="45" xr3:uid="{19FE49BB-FADD-405F-BB8E-4E4EC7AB6CCB}" name="Community.Type" dataDxfId="445"/>
    <tableColumn id="46" xr3:uid="{4C32ACD9-D37F-4B65-A200-0127E84709A2}" name="Q1_A" dataDxfId="444"/>
    <tableColumn id="47" xr3:uid="{A60E86FD-BB55-4A75-A645-7AB5593402D5}" name="Q1_B" dataDxfId="443"/>
    <tableColumn id="48" xr3:uid="{B47F017D-EC91-4006-99CC-2E5A3C0ACFC4}" name="Q1_total" dataDxfId="442">
      <calculatedColumnFormula>SUM(AW2,AX2)</calculatedColumnFormula>
    </tableColumn>
    <tableColumn id="49" xr3:uid="{E2F36059-2AE6-4813-A0C4-A1C3C50AB5B3}" name="Comment_Q1" dataDxfId="441"/>
    <tableColumn id="50" xr3:uid="{FF267EA8-B42C-4B0D-8724-8D6CD0401EF0}" name="Q2.1" dataDxfId="440"/>
    <tableColumn id="51" xr3:uid="{8F0841DA-A6D5-4927-A86F-97E89F6B6EBE}" name="Q2.2" dataDxfId="439"/>
    <tableColumn id="52" xr3:uid="{236D7BEF-B69F-4C3E-9613-1FB5DB4EE95D}" name="Q2_total" dataDxfId="438">
      <calculatedColumnFormula>SUM(BA2,BB2)</calculatedColumnFormula>
    </tableColumn>
    <tableColumn id="53" xr3:uid="{6E37802E-46D7-4505-8AA1-A3CD773B666F}" name="Comment_Q2" dataDxfId="437"/>
    <tableColumn id="54" xr3:uid="{EB96962E-899C-4044-927B-76AB228ED232}" name="Q3_total" dataDxfId="436"/>
    <tableColumn id="55" xr3:uid="{952B9173-F52A-4568-BBEF-6E59B3111430}" name="Comment_Q3" dataDxfId="435"/>
    <tableColumn id="56" xr3:uid="{A4FB75F4-1546-4016-9103-425CD0E100DD}" name="Q4" dataDxfId="434"/>
    <tableColumn id="57" xr3:uid="{3A5E691E-A8A0-41FB-8ECC-6AC455A8EF2D}" name="Q4_1" dataDxfId="433"/>
    <tableColumn id="58" xr3:uid="{911714BD-6321-4930-B0D8-66545B382685}" name="Q4_2" dataDxfId="432"/>
    <tableColumn id="59" xr3:uid="{481134EB-C57F-43CC-B867-32C9FBD69260}" name="Q4_total" dataDxfId="431">
      <calculatedColumnFormula>SUM(BH2,BI2)</calculatedColumnFormula>
    </tableColumn>
    <tableColumn id="60" xr3:uid="{01C32520-BB3A-41B5-A3D0-E1638CDBEA1B}" name="Human Caused Bare Soil" dataDxfId="430"/>
    <tableColumn id="61" xr3:uid="{9332F4FD-A736-4C48-B813-CBD04DC55D77}" name="Comment_Q4" dataDxfId="429"/>
    <tableColumn id="62" xr3:uid="{D8269125-6030-4F15-94F1-3FAAF327007C}" name="Q5_1" dataDxfId="428"/>
    <tableColumn id="63" xr3:uid="{E71AEA13-6EA0-4B4B-93D4-10448F67C83A}" name="Q5_2" dataDxfId="427"/>
    <tableColumn id="64" xr3:uid="{42A0F70F-3F6B-4BE1-9B56-55DC0810DAF6}" name="Q5_total" dataDxfId="426">
      <calculatedColumnFormula>SUM(BM2,BN2)</calculatedColumnFormula>
    </tableColumn>
    <tableColumn id="65" xr3:uid="{41C75A8F-C852-4A22-BA4D-53BD008B7F1D}" name="Domi_sp_1" dataDxfId="425"/>
    <tableColumn id="66" xr3:uid="{A2986B77-4508-4CCE-9500-32BAE11974FC}" name="Sp_cover_1" dataDxfId="424"/>
    <tableColumn id="67" xr3:uid="{0D8DA3E7-B750-4ADC-86B6-56491159C2AD}" name="Den_dist_1" dataDxfId="423" dataCellStyle="Normal_GRASSLANDS"/>
    <tableColumn id="68" xr3:uid="{70B01EC7-4886-4EB2-B2A3-0E23A8E8A792}" name="Domi_sp_2" dataDxfId="422"/>
    <tableColumn id="69" xr3:uid="{C1973560-B912-4255-BF22-185D3C22E71E}" name="Sp_cover_2" dataDxfId="421"/>
    <tableColumn id="70" xr3:uid="{77C8ED08-3D73-4963-9063-A696394AB4BC}" name="Den_dist_2" dataDxfId="420" dataCellStyle="Normal_GRASSLANDS"/>
    <tableColumn id="71" xr3:uid="{7EE0DA4A-1AD6-4DFD-A066-B2037CBD834D}" name="Domi_sp_3" dataDxfId="419"/>
    <tableColumn id="72" xr3:uid="{7BF1AD68-3045-426F-89B1-59871FC81576}" name="Sp_cover_3" dataDxfId="418"/>
    <tableColumn id="73" xr3:uid="{AFD9C91E-71E1-4053-95FF-317B0DB77E3A}" name="Den_dist_3" dataDxfId="417"/>
    <tableColumn id="74" xr3:uid="{D454A3C1-16A2-4A66-B52A-3E12B2844E0D}" name="Infestation Size" dataDxfId="416"/>
    <tableColumn id="75" xr3:uid="{50437C88-E1BC-47A2-A9B0-8EA498F8833F}" name="Units (Ac/Ha)" dataDxfId="415" dataCellStyle="Normal_GRASSLANDS"/>
    <tableColumn id="76" xr3:uid="{AD00698C-8863-4A37-80A8-5CEAF1EA2EAF}" name="Comment_Q5" dataDxfId="414"/>
    <tableColumn id="80" xr3:uid="{92341251-71D5-450A-9FC7-97E554A1BEE2}" name="Treated" dataDxfId="413"/>
    <tableColumn id="77" xr3:uid="{DF81E81A-F594-4BB6-9E46-13C6560523D5}" name="Q6_1" dataDxfId="412"/>
    <tableColumn id="78" xr3:uid="{D9EBB653-F9FF-4E99-A183-4E4C422747C9}" name="Q6_2" dataDxfId="411"/>
    <tableColumn id="79" xr3:uid="{36230720-9A90-4CEE-8BC6-426808E2E5AA}" name="Q6_Total" dataDxfId="410">
      <calculatedColumnFormula>SUM(CC2,CD2)</calculatedColumnFormula>
    </tableColumn>
    <tableColumn id="99" xr3:uid="{0A134BB0-5486-49DC-A20A-AC4ED48DF91F}" name="Comment_Q6" dataDxfId="409"/>
    <tableColumn id="81" xr3:uid="{952D9C11-F113-4617-9B24-8323C527DECA}" name="Grazing Intensity" dataDxfId="408"/>
    <tableColumn id="82" xr3:uid="{948E3CFD-7F0E-4AF9-A36A-1CDB093C27B4}" name="Trend" dataDxfId="407"/>
    <tableColumn id="83" xr3:uid="{5D832438-6BC3-4E27-9BFC-FD139EEB8082}" name="Observed Utilization (%)" dataDxfId="406"/>
    <tableColumn id="84" xr3:uid="{4FEF1129-8EE8-4C2F-A1CD-D0AA073F23D3}" name="Site Score Total" dataDxfId="405">
      <calculatedColumnFormula>SUM(AY2,BC2,BE2,BJ2,BO2,CE2)</calculatedColumnFormula>
    </tableColumn>
    <tableColumn id="85" xr3:uid="{C3F685B2-C404-4610-820E-9B7326CA8E33}" name="Potential Maximum Score" dataDxfId="404"/>
    <tableColumn id="86" xr3:uid="{468E81C4-A545-4059-8D0E-10AF9CF5FB7E}" name="Site score" dataDxfId="403">
      <calculatedColumnFormula>IF(TAME[[#This Row],[Potential Maximum Score]]&gt;0,TAME[[#This Row],[Site Score Total]]/TAME[[#This Row],[Potential Maximum Score]],0)</calculatedColumnFormula>
    </tableColumn>
    <tableColumn id="87" xr3:uid="{9012D47B-7401-4364-9062-1D9987AB126D}" name="Health Category" dataDxfId="402"/>
    <tableColumn id="88" xr3:uid="{D4D6C32D-A689-4D69-B350-1BAE71E17B6A}" name="Comments" dataDxfId="401"/>
    <tableColumn id="90" xr3:uid="{CC5D2DD5-4904-4795-BD25-66757D9AF4D2}" name="Converted.UTM" dataDxfId="400"/>
    <tableColumn id="91" xr3:uid="{B74BA4C3-6EBB-4C04-B17D-651B40C33430}" name="Converted.Easting" dataDxfId="399"/>
    <tableColumn id="92" xr3:uid="{A770E9B0-FCC4-41C8-815F-F3FF84FFE9CC}" name="Converted.Northing" dataDxfId="398"/>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C1475A-AEFC-4040-9255-46375B396754}" name="LENTIC" displayName="LENTIC" ref="A1:CU2" totalsRowShown="0" headerRowDxfId="397" dataDxfId="395" headerRowBorderDxfId="396" tableBorderDxfId="394" totalsRowBorderDxfId="393">
  <autoFilter ref="A1:CU2" xr:uid="{E3CF3A92-1D74-477B-A3D7-9F3B393E973D}"/>
  <tableColumns count="99">
    <tableColumn id="100" xr3:uid="{F13FA856-97AA-402A-9B24-C649D0BB3BDC}" name="Natural.Area" dataDxfId="392"/>
    <tableColumn id="99" xr3:uid="{40F695FA-B3A5-4BBB-B9C2-195B99A2674A}" name="Amalgamated.Project" dataDxfId="391"/>
    <tableColumn id="98" xr3:uid="{858D085C-A255-4362-85B2-7567149E373F}" name="Observer" dataDxfId="390"/>
    <tableColumn id="3" xr3:uid="{B8355BEA-6396-4D03-BC52-38090600B8C7}" name="Property" dataDxfId="389"/>
    <tableColumn id="102" xr3:uid="{EC4B3022-4821-48CC-90D5-0EFAF126D744}" name="Field" dataDxfId="388"/>
    <tableColumn id="101" xr3:uid="{DAA403FB-8201-4C3E-802E-CB84253A817A}" name="Site/Polygon Number" dataDxfId="387"/>
    <tableColumn id="5" xr3:uid="{B25AA287-234D-4FBD-8E2C-A2230A8FD1C5}" name="Date" dataDxfId="386"/>
    <tableColumn id="6" xr3:uid="{327BF831-7E17-447A-89D7-E01044626AE1}" name="Year" dataDxfId="385">
      <calculatedColumnFormula>YEAR(G2)</calculatedColumnFormula>
    </tableColumn>
    <tableColumn id="7" xr3:uid="{FF7858F3-D3DB-4E2D-85DE-36CA5CEB03A3}" name="UTM" dataDxfId="384"/>
    <tableColumn id="8" xr3:uid="{0CBEA4D8-39AB-40E6-9EBF-2596CA54339A}" name="Upper.Easting" dataDxfId="383"/>
    <tableColumn id="9" xr3:uid="{FED594C5-F1A5-4DCB-8828-D49DFA006E47}" name="Upper.Northing" dataDxfId="382"/>
    <tableColumn id="10" xr3:uid="{82C856D8-6C67-4903-9FFA-9E02C142FA45}" name="Lower.Easting" dataDxfId="381"/>
    <tableColumn id="11" xr3:uid="{4C14FA77-244F-4A7C-A782-6CC08B51416E}" name="Lower.Northing" dataDxfId="380"/>
    <tableColumn id="12" xr3:uid="{49F6576A-FE53-48CC-9EE6-63B41F710C40}" name="Wetland/Slough/Lake" dataDxfId="379"/>
    <tableColumn id="13" xr3:uid="{720B064A-770F-4EDC-B697-4F786215E7C3}" name="Site Description" dataDxfId="378"/>
    <tableColumn id="14" xr3:uid="{6C8FE04B-4E80-4382-840E-CDDFC98D7164}" name="Q1_Actual" dataDxfId="377"/>
    <tableColumn id="15" xr3:uid="{3BCFA71A-C92F-48B1-96DF-482C58B095F7}" name="Q1_Poss" dataDxfId="376"/>
    <tableColumn id="16" xr3:uid="{6C5B3E37-ECC1-4F1C-A4B5-7AA06714D4E1}" name="Q1_Comment" dataDxfId="375"/>
    <tableColumn id="17" xr3:uid="{2AE55F51-F628-4DBD-B681-913DE6513792}" name="Q2a_Actual" dataDxfId="374"/>
    <tableColumn id="18" xr3:uid="{D75342DC-9809-416E-A3A7-C059A6F2E440}" name="Q2a_Poss" dataDxfId="373"/>
    <tableColumn id="19" xr3:uid="{D7A1D58C-A291-47FF-8720-D474D9C94182}" name="Q2a_Comment" dataDxfId="372"/>
    <tableColumn id="20" xr3:uid="{0A87B562-2E42-4198-A44A-792B3C2C5562}" name="Q2b_Actual" dataDxfId="371"/>
    <tableColumn id="21" xr3:uid="{96FC6499-90D0-434C-8D5E-C8AC98B4872E}" name="Q2b_Poss" dataDxfId="370"/>
    <tableColumn id="22" xr3:uid="{54086E58-3E44-4C27-B430-E3F66AD86384}" name="Q2b_Comment" dataDxfId="369"/>
    <tableColumn id="23" xr3:uid="{12D629CC-2704-40A1-8517-29F578C950E2}" name="Q2_Actual" dataDxfId="368">
      <calculatedColumnFormula>SUM(S2,V2)</calculatedColumnFormula>
    </tableColumn>
    <tableColumn id="24" xr3:uid="{0E4F142C-21CD-4971-A947-EAE317B8322A}" name="Q2_Poss" dataDxfId="367">
      <calculatedColumnFormula>SUM(T2,W2)</calculatedColumnFormula>
    </tableColumn>
    <tableColumn id="25" xr3:uid="{B743DC05-6B45-4A80-AEE0-7FD74096FECC}" name="Domi_sp_1" dataDxfId="366"/>
    <tableColumn id="26" xr3:uid="{CA5DAAC3-8526-4DD8-8119-AFD4BB48315C}" name="Sp_cover_1" dataDxfId="365"/>
    <tableColumn id="27" xr3:uid="{04F68671-EE6C-4CE7-8A8C-4F2C8FE5749A}" name="Den_dist_1" dataDxfId="364"/>
    <tableColumn id="28" xr3:uid="{9D4B4159-3361-4FB7-B157-029A323E1BB9}" name="Domi_sp_2" dataDxfId="363"/>
    <tableColumn id="29" xr3:uid="{1A1DE6D6-7D13-4E77-8700-DDD5A23228CD}" name="Sp_cover_2" dataDxfId="362"/>
    <tableColumn id="30" xr3:uid="{402E5548-DD96-4EEE-BDDD-9EAF2A103650}" name="Den_dist_2" dataDxfId="361"/>
    <tableColumn id="31" xr3:uid="{9438454F-2278-4DD6-AE81-C0ED34DFF395}" name="Domi_sp_3" dataDxfId="360"/>
    <tableColumn id="32" xr3:uid="{95F629BE-7E97-4CCD-AB23-5A51A39941BC}" name="Sp_cover_3" dataDxfId="359"/>
    <tableColumn id="33" xr3:uid="{CC2550EF-95FE-481E-8677-90DB5EAEEFED}" name="Den_dist_3" dataDxfId="358"/>
    <tableColumn id="34" xr3:uid="{8A5A1EA4-E1C9-4F2B-8F6C-6E53DA570E74}" name="Domi_sp_4" dataDxfId="357"/>
    <tableColumn id="35" xr3:uid="{E2471784-4F46-4DBD-BC13-54629C94DC8F}" name="Sp_cover_4" dataDxfId="356"/>
    <tableColumn id="36" xr3:uid="{1272F22F-AA76-4432-87DA-0D14F888E6D7}" name="Den_dist_4" dataDxfId="355"/>
    <tableColumn id="37" xr3:uid="{99031795-BDA0-4615-8498-06A8050EFC98}" name="Domi_sp_5" dataDxfId="354"/>
    <tableColumn id="38" xr3:uid="{EE29DEF1-2403-4062-8405-DC67BD0999D5}" name="Sp_cover_5" dataDxfId="353"/>
    <tableColumn id="39" xr3:uid="{39B06AB8-C64A-4333-8763-CC3A048F88F6}" name="Den_dist_5" dataDxfId="352"/>
    <tableColumn id="40" xr3:uid="{D8F541D0-D6EE-4293-9159-08670F7A1DFE}" name="Q2c_Elevated_Sps_1" dataDxfId="351"/>
    <tableColumn id="41" xr3:uid="{F5BD922B-5F8E-4377-BD2F-415BFD9ED1CF}" name="Elev_Sp_cover_1" dataDxfId="350"/>
    <tableColumn id="42" xr3:uid="{49F2914A-8C3B-444B-A985-B63C6A4E376D}" name="Elev_Den_dist_1" dataDxfId="349"/>
    <tableColumn id="43" xr3:uid="{1E7FC906-F2B4-4B67-A404-976ABF63B782}" name="Q2c_Elevated_Sps_2" dataDxfId="348"/>
    <tableColumn id="44" xr3:uid="{2D510E6E-CF62-4830-961F-A48596BF06EB}" name="Elev_Sp_cover_2" dataDxfId="347"/>
    <tableColumn id="45" xr3:uid="{0E2CD0B5-3C60-44B1-AF10-0D153206770A}" name="Elev_Den_dist_2" dataDxfId="346"/>
    <tableColumn id="46" xr3:uid="{707429C3-6604-48C4-8E73-3139A5899029}" name="Q2c_Elevated_Sps_3" dataDxfId="345"/>
    <tableColumn id="47" xr3:uid="{BC9F5DA9-19FE-4C30-8316-183564FA1A8E}" name="Elev_Sp_cover_3" dataDxfId="344"/>
    <tableColumn id="48" xr3:uid="{156BDB42-288C-4652-B26B-63D92AC60AAC}" name="Elev_Den_dist_3" dataDxfId="343"/>
    <tableColumn id="49" xr3:uid="{EFD6D008-B6FA-4EC9-BDF7-5D9072BFBF3F}" name="Q3_Actual" dataDxfId="342"/>
    <tableColumn id="50" xr3:uid="{0E0F3B58-AC52-49D1-B75B-A17F460EA79C}" name="Q3_Poss" dataDxfId="341"/>
    <tableColumn id="51" xr3:uid="{EB16266A-61D7-4C64-ABDC-309B9035E3CE}" name="Q3_Comment" dataDxfId="340"/>
    <tableColumn id="52" xr3:uid="{1139848F-D230-4EC1-B76E-4353CF5BFBC6}" name="Q4_Actual" dataDxfId="339"/>
    <tableColumn id="53" xr3:uid="{C248A006-08D0-4F20-94AC-E138B6B4DE37}" name="Q4_Poss" dataDxfId="338"/>
    <tableColumn id="54" xr3:uid="{4C2A4D5A-E916-4A72-88BD-1E79BBF2AD44}" name="Q4_Comment" dataDxfId="337"/>
    <tableColumn id="55" xr3:uid="{6831816B-C4CD-43AC-853D-0878A7F09E13}" name="Q5a_Actual" dataDxfId="336"/>
    <tableColumn id="56" xr3:uid="{9ED87424-91C4-4EDF-81BC-FB1726CEBC07}" name="Q5a_Poss" dataDxfId="335"/>
    <tableColumn id="57" xr3:uid="{81084E14-FA19-4A43-8745-B93D5ECA4DC7}" name="Q5a_Comment" dataDxfId="334"/>
    <tableColumn id="58" xr3:uid="{339A1265-D26A-4299-BE42-2ACB41181D56}" name="Q5b_Actual" dataDxfId="333"/>
    <tableColumn id="59" xr3:uid="{127EC0DB-2E25-4A54-A628-DC47D287A881}" name="Q5b_Poss" dataDxfId="332"/>
    <tableColumn id="60" xr3:uid="{C211B205-6C9C-401C-8A0D-56FA08BEDEBF}" name="Q5b_Comment" dataDxfId="331"/>
    <tableColumn id="61" xr3:uid="{5770CA55-7067-48C9-A413-6DF9593E8A42}" name="Q5_Actual" dataDxfId="330">
      <calculatedColumnFormula>SUM(BE2,BH2)</calculatedColumnFormula>
    </tableColumn>
    <tableColumn id="62" xr3:uid="{5C1CD77D-CB99-4103-AD8A-E4B6C1D54438}" name="Q5_Poss" dataDxfId="329">
      <calculatedColumnFormula>SUM(BF2,BI2)</calculatedColumnFormula>
    </tableColumn>
    <tableColumn id="63" xr3:uid="{B658BEF8-0D14-4E7D-9ACA-AB7CFAFE89BC}" name="Q5_Comment" dataDxfId="328"/>
    <tableColumn id="64" xr3:uid="{C345CD48-D203-4288-8E9E-54E3F2C0B41E}" name="Q6_Actual" dataDxfId="327"/>
    <tableColumn id="65" xr3:uid="{24FE2382-7B1B-4DFA-98F5-2DA9EDFAED44}" name="Q6_Poss" dataDxfId="326"/>
    <tableColumn id="66" xr3:uid="{C9991672-CA3C-4ABE-8643-D2FFE95D0D85}" name="Q6_Comment" dataDxfId="325"/>
    <tableColumn id="88" xr3:uid="{46C99B3B-73B6-48BF-9C70-6C15219E480F}" name="Vegetation_Actual" dataDxfId="324">
      <calculatedColumnFormula>SUM(P2,Y2,AY2,BB2,BK2,BN2)</calculatedColumnFormula>
    </tableColumn>
    <tableColumn id="87" xr3:uid="{3C38B5B4-6A33-4D76-9ACD-1C347BA605F2}" name="Vegetation_Poss" dataDxfId="323">
      <calculatedColumnFormula>SUM(Q2,Z2,AZ2,BC2,BL2,BO2)</calculatedColumnFormula>
    </tableColumn>
    <tableColumn id="89" xr3:uid="{F8F9BEBC-2484-4E92-AC8A-5F8B760589B1}" name="Vegetation_Rating" dataDxfId="322">
      <calculatedColumnFormula>IF(BR2&gt;0,BQ2/BR2,0)</calculatedColumnFormula>
    </tableColumn>
    <tableColumn id="67" xr3:uid="{6A708C69-267E-4C1F-8D9B-51769BB17E75}" name="Q7a_Actual" dataDxfId="321"/>
    <tableColumn id="68" xr3:uid="{E30A3181-9A14-43F6-802F-078AB75A416B}" name="Q7a_Poss" dataDxfId="320"/>
    <tableColumn id="69" xr3:uid="{BA48A069-2854-4D5A-A652-6C98A44285C0}" name="Q7a_Comment" dataDxfId="319"/>
    <tableColumn id="70" xr3:uid="{34517CC4-5FF1-47F0-ACBB-AAB6D91FCA43}" name="Q7b_Actual" dataDxfId="318"/>
    <tableColumn id="71" xr3:uid="{FF8E7567-189A-4119-8E5A-645F18C8BEA0}" name="Q7b_Poss" dataDxfId="317"/>
    <tableColumn id="72" xr3:uid="{FF12DC4D-4B7A-417E-A47E-BBA87D5242DA}" name="7b_Comment" dataDxfId="316"/>
    <tableColumn id="73" xr3:uid="{6E1FE85F-311F-4D14-AAFC-3A2B4EC1701D}" name="Q7_Actual" dataDxfId="315">
      <calculatedColumnFormula>SUM(BT2,BW2)</calculatedColumnFormula>
    </tableColumn>
    <tableColumn id="74" xr3:uid="{7B3DCC1E-684E-4233-B22D-BA06E01115F9}" name="Q7_Poss" dataDxfId="314">
      <calculatedColumnFormula>SUM(BU2,BX2)</calculatedColumnFormula>
    </tableColumn>
    <tableColumn id="75" xr3:uid="{697DF931-2106-468A-B43D-8E7CCFD9B150}" name="Q7_Comment" dataDxfId="313"/>
    <tableColumn id="76" xr3:uid="{CB838A45-6C62-4F20-93E2-6A5732C15170}" name="Q8_Actual" dataDxfId="312"/>
    <tableColumn id="77" xr3:uid="{FCBE9E8B-4002-4152-88D1-F4B73C3CEEE6}" name="Q8_Poss" dataDxfId="311"/>
    <tableColumn id="78" xr3:uid="{4EB52C3F-2F69-4DEB-A0FA-4E1EC6398CB7}" name="Q8_Comment" dataDxfId="310"/>
    <tableColumn id="79" xr3:uid="{1EA8FC53-2B87-44C5-8FF3-597A97734351}" name="Q9_Actual" dataDxfId="309"/>
    <tableColumn id="80" xr3:uid="{0C6A488F-89FE-4CF9-8F78-9D5622DCC821}" name="Q9_Poss" dataDxfId="308"/>
    <tableColumn id="81" xr3:uid="{0A654F08-6B37-4B6F-BA9C-197934237BD5}" name="Q9_Comment" dataDxfId="307"/>
    <tableColumn id="92" xr3:uid="{EAA87CE0-CD02-4823-9616-A492659B7FDB}" name="Hydrology_Actual" dataDxfId="306">
      <calculatedColumnFormula>SUM(BZ2,CC2,CF2)</calculatedColumnFormula>
    </tableColumn>
    <tableColumn id="91" xr3:uid="{1BB108B5-0729-45FE-B861-60296911A1CE}" name="Hydrology_Poss" dataDxfId="305">
      <calculatedColumnFormula>SUM(CA2,CD2,CG2)</calculatedColumnFormula>
    </tableColumn>
    <tableColumn id="90" xr3:uid="{48E65FB9-13A5-45A4-A73D-4E52FA207394}" name="Hydrology_Rating" dataDxfId="304"/>
    <tableColumn id="82" xr3:uid="{CD639048-72EC-4ABA-B1FB-7BCB85BFFCD6}" name="Overall_Actual" dataDxfId="303">
      <calculatedColumnFormula>SUM(BQ2,CI2)</calculatedColumnFormula>
    </tableColumn>
    <tableColumn id="83" xr3:uid="{4B15D6A2-A99D-4EA8-9698-D602498CC011}" name="Overall_Poss" dataDxfId="302">
      <calculatedColumnFormula>SUM(BR2,CJ2)</calculatedColumnFormula>
    </tableColumn>
    <tableColumn id="84" xr3:uid="{B89E5F1D-1019-452D-AF9B-FCFEA3FF57D3}" name="Overall_Rating" dataDxfId="301"/>
    <tableColumn id="85" xr3:uid="{AC85C6E4-1389-443D-B9C8-8659E1B49D35}" name="Health Category" dataDxfId="300"/>
    <tableColumn id="86" xr3:uid="{1ADC5E18-EA33-416C-942B-8274122D999E}" name="Comments" dataDxfId="299"/>
    <tableColumn id="93" xr3:uid="{99CACC92-E0B0-4CDA-85B3-CAF21F94AD0A}" name="Converted.UTM" dataDxfId="298"/>
    <tableColumn id="94" xr3:uid="{02656866-CCDC-4AE6-ABF7-5DD828BE125F}" name="Converted.Upper.Easting" dataDxfId="297"/>
    <tableColumn id="95" xr3:uid="{297C1F6A-1184-44A4-B433-C2A6AD5A5469}" name="Converted.Upper.Northing" dataDxfId="296"/>
    <tableColumn id="96" xr3:uid="{FE1B48F5-9ED2-44FB-85D2-8BE2C01B729C}" name="Converted.Lower.Easting" dataDxfId="295"/>
    <tableColumn id="97" xr3:uid="{4A3D9F9B-F940-4D5D-A682-32D3D895315D}" name="Converted.Lower.Northing" dataDxfId="294"/>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7FE340-0B73-4F48-9C0C-465BB856119F}" name="LOTIC" displayName="LOTIC" ref="A1:CT2" totalsRowShown="0" headerRowDxfId="293" dataDxfId="291" headerRowBorderDxfId="292" tableBorderDxfId="290" totalsRowBorderDxfId="289">
  <autoFilter ref="A1:CT2" xr:uid="{EB38DA58-ABFD-4290-A5B8-0E49343156D6}"/>
  <tableColumns count="98">
    <tableColumn id="99" xr3:uid="{DB9AFB01-2D38-46F1-AD00-AA97994294E6}" name="Natural.Area" dataDxfId="288"/>
    <tableColumn id="98" xr3:uid="{9F8B827A-0480-41FD-A4E5-AEF70EEAAC9C}" name="Amalgamated.Project" dataDxfId="287"/>
    <tableColumn id="97" xr3:uid="{201AB1CC-C80C-4364-B608-73095EF92CB1}" name="Observer" dataDxfId="286"/>
    <tableColumn id="3" xr3:uid="{056E573B-BBC4-40EA-81AF-964A15B34A92}" name="Property" dataDxfId="285"/>
    <tableColumn id="101" xr3:uid="{E9CA9F86-C149-4BF6-9DF7-833081FBA0C0}" name="Field" dataDxfId="284"/>
    <tableColumn id="100" xr3:uid="{2420E25C-C47E-4559-A97C-CFAFF186D037}" name="Site/Polygon Number" dataDxfId="283"/>
    <tableColumn id="5" xr3:uid="{A0BE8D19-AFCC-411C-A8D2-63E78C907759}" name="Date" dataDxfId="282"/>
    <tableColumn id="6" xr3:uid="{7911B3F5-D5ED-4653-ACCF-2AE6732CCE67}" name="Year" dataDxfId="281">
      <calculatedColumnFormula>YEAR(G2)</calculatedColumnFormula>
    </tableColumn>
    <tableColumn id="7" xr3:uid="{59F61848-87E8-4C2B-B75A-A06D85C1090B}" name="UTM" dataDxfId="280"/>
    <tableColumn id="8" xr3:uid="{9BF92025-35F6-4ECB-AADB-98F53F633141}" name="Upper.Easting" dataDxfId="279"/>
    <tableColumn id="9" xr3:uid="{FBB5BEF8-8946-4966-9310-1F897C6DCB18}" name="Upper.Northing" dataDxfId="278"/>
    <tableColumn id="10" xr3:uid="{9C62E12A-35C8-4D6E-A5EF-4CF6F89245E2}" name="Lower.Easting" dataDxfId="277"/>
    <tableColumn id="11" xr3:uid="{5DA563B0-5FAD-4168-B918-A18B002459D4}" name="Lower.Northing" dataDxfId="276"/>
    <tableColumn id="12" xr3:uid="{BF349307-9DAE-473E-9AEF-55D87EB78804}" name="Site Description" dataDxfId="275"/>
    <tableColumn id="13" xr3:uid="{FDE98282-0D30-4020-B174-379FC35A8527}" name="Q1_Actual" dataDxfId="274"/>
    <tableColumn id="14" xr3:uid="{13CFA77A-4792-4123-8649-DB6214BAA17E}" name="Q1_Poss" dataDxfId="273"/>
    <tableColumn id="15" xr3:uid="{9ABC14BA-A75D-4080-B57C-DD42B20E6991}" name="Q1_Comment" dataDxfId="272"/>
    <tableColumn id="16" xr3:uid="{247ADD03-C9E7-4843-9BF9-D10EA1E06649}" name="Q2a_Actual" dataDxfId="271"/>
    <tableColumn id="17" xr3:uid="{507BEF27-67EC-4729-8A9B-32ADA69615F3}" name="Q2a_Poss" dataDxfId="270"/>
    <tableColumn id="18" xr3:uid="{04B9216D-5168-4156-A69D-2D5AEAD2DA61}" name="Q2a_Comment" dataDxfId="269"/>
    <tableColumn id="19" xr3:uid="{FA568D06-2A0D-44F0-8233-4E5BCA5E1B9F}" name="Q2b_Actual" dataDxfId="268"/>
    <tableColumn id="20" xr3:uid="{D10F2837-D067-4F2B-9807-B71AE7EA38B7}" name="Q2b_Poss" dataDxfId="267"/>
    <tableColumn id="21" xr3:uid="{911D3408-1B3C-45C4-AFF5-F25C1883272C}" name="Q2b_Comment" dataDxfId="266"/>
    <tableColumn id="22" xr3:uid="{A55B0C44-FD02-4551-A4FE-7F51FB6EF824}" name="Q2_Actual" dataDxfId="265">
      <calculatedColumnFormula>SUM(R2,U2)</calculatedColumnFormula>
    </tableColumn>
    <tableColumn id="23" xr3:uid="{0BE10942-1B38-4AF2-988D-F430F8C88A29}" name="Q2_Poss" dataDxfId="264">
      <calculatedColumnFormula>SUM(S2,V2)</calculatedColumnFormula>
    </tableColumn>
    <tableColumn id="24" xr3:uid="{134F1BC4-FD24-4D5B-A258-28394E3F112A}" name="Domi_sp_1" dataDxfId="263"/>
    <tableColumn id="25" xr3:uid="{009C6BFB-A159-42F3-96D1-E7539484D660}" name="Sp_cover_1" dataDxfId="262"/>
    <tableColumn id="26" xr3:uid="{B440C564-ACD7-4E83-B8BF-2310F9D8AB96}" name="Den_dist_1" dataDxfId="261"/>
    <tableColumn id="27" xr3:uid="{0423CE05-9C3A-4CE8-91BE-B9DE954C8A16}" name="Domi_sp_2" dataDxfId="260"/>
    <tableColumn id="28" xr3:uid="{A003F05E-FE61-46A5-94A7-FC70FB7BF10A}" name="Sp_cover_2" dataDxfId="259"/>
    <tableColumn id="29" xr3:uid="{7219AF86-C1BF-41D3-9A76-D45FBA4B4753}" name="Den_dist_2" dataDxfId="258"/>
    <tableColumn id="30" xr3:uid="{A95DAC8A-7CA3-4AEC-AB04-783E26A31923}" name="Domi_sp_3" dataDxfId="257"/>
    <tableColumn id="31" xr3:uid="{4D636343-D2CA-4F30-A59E-0E7E13AD584E}" name="Sp_cover_3" dataDxfId="256"/>
    <tableColumn id="32" xr3:uid="{D5387B46-95C2-430E-815C-604B039A6674}" name="Den_dist_3" dataDxfId="255"/>
    <tableColumn id="33" xr3:uid="{794C8736-8094-4337-A5E8-1D50382ACE2E}" name="Domi_sp_4" dataDxfId="254"/>
    <tableColumn id="34" xr3:uid="{574BDFE7-791C-494B-8FFB-9EBDC4418B43}" name="Sp_cover_4" dataDxfId="253"/>
    <tableColumn id="35" xr3:uid="{D90144A7-A927-4392-946C-17CDABE423B4}" name="Den_dist_4" dataDxfId="252"/>
    <tableColumn id="36" xr3:uid="{AD470776-BD57-4DDB-9E1D-004FEA2EA825}" name="Domi_sp_5" dataDxfId="251"/>
    <tableColumn id="37" xr3:uid="{E2E854D8-D3F5-4166-AE8A-03762ACCA47C}" name="Sp_cover_5" dataDxfId="250"/>
    <tableColumn id="38" xr3:uid="{BB10DB07-93DE-4566-B6DE-7E9A95FEAE05}" name="Den_dist_5" dataDxfId="249"/>
    <tableColumn id="39" xr3:uid="{FA66D2A1-4052-4D34-8C44-B5E2DD174B8A}" name="Q2c_Elevated_Sps_1" dataDxfId="248"/>
    <tableColumn id="40" xr3:uid="{016DCEA1-3D24-498F-B25C-5A7577B5B2F7}" name="Elev_Sp_cover_1" dataDxfId="247"/>
    <tableColumn id="41" xr3:uid="{851E53FF-036B-4E02-B97A-53C3082CAFF8}" name="Elev_Den_dist_1" dataDxfId="246"/>
    <tableColumn id="42" xr3:uid="{A5DA9D65-57FA-474E-AD9F-2F0365E1BE65}" name="Q2c_Elevated_Sps_2" dataDxfId="245"/>
    <tableColumn id="43" xr3:uid="{1F6368EB-D095-4963-A306-489CF7C8B35D}" name="Elev_Sp_cover_2" dataDxfId="244"/>
    <tableColumn id="44" xr3:uid="{2052D92D-603B-482C-8CA7-55C1B00EF918}" name="Elev_Den_dist_2" dataDxfId="243"/>
    <tableColumn id="45" xr3:uid="{08BC859E-4062-4066-B6E3-7CF3F3A9AF62}" name="Q2c_Elevated_Sps_3" dataDxfId="242"/>
    <tableColumn id="46" xr3:uid="{1E7D1A91-8155-4B0F-921C-60A61C91144F}" name="Elev_Sp_cover_3" dataDxfId="241"/>
    <tableColumn id="47" xr3:uid="{FE1DDADD-998E-4C47-9422-336CE46F8611}" name="Elev_Den_dist_3" dataDxfId="240"/>
    <tableColumn id="48" xr3:uid="{6DB2D71F-579A-474A-927C-0C4B0B8D70BC}" name="Q3_Actual" dataDxfId="239"/>
    <tableColumn id="49" xr3:uid="{1BCF650B-5118-424B-8D82-1601B64E84EF}" name="Q3_Poss" dataDxfId="238"/>
    <tableColumn id="50" xr3:uid="{BC65E6B6-8C19-4EED-973B-12EAF8F458A7}" name="Q3_Comment" dataDxfId="237"/>
    <tableColumn id="51" xr3:uid="{8B4D9953-8A01-45D3-8AC0-23E939E463C0}" name="Q4_Actual" dataDxfId="236"/>
    <tableColumn id="52" xr3:uid="{F8DAFC38-D456-4814-8393-A251AC22FAB3}" name="Q4_Poss" dataDxfId="235"/>
    <tableColumn id="53" xr3:uid="{EBD3DA22-34CA-4ADF-8124-7B8BA46E45BF}" name="Q4_Comment" dataDxfId="234"/>
    <tableColumn id="54" xr3:uid="{BFBEE600-5343-4F92-95B7-7B05B3F17C06}" name="Q5a_Actual" dataDxfId="233"/>
    <tableColumn id="55" xr3:uid="{4CB1F065-669B-4215-9EFE-BCCC5CC4841F}" name="Q5a_Poss" dataDxfId="232"/>
    <tableColumn id="56" xr3:uid="{A8EF952D-C547-4FC3-8408-BA953660DD17}" name="Q5a_Comment" dataDxfId="231"/>
    <tableColumn id="57" xr3:uid="{342F1D56-4579-47E4-A126-21CD33987917}" name="Q5b_Actual" dataDxfId="230"/>
    <tableColumn id="58" xr3:uid="{F69BC2E6-1DF8-4BB5-B9FE-74C6EDFD625E}" name="Q5b_Poss" dataDxfId="229"/>
    <tableColumn id="59" xr3:uid="{5ECBCB67-5001-4C66-8F16-2EA29E14D917}" name="Q5b_Comment" dataDxfId="228"/>
    <tableColumn id="60" xr3:uid="{58D1F68A-DC01-4662-9356-6CB41B174174}" name="Q5_Actual" dataDxfId="227">
      <calculatedColumnFormula>SUM(BD2,BG2)</calculatedColumnFormula>
    </tableColumn>
    <tableColumn id="61" xr3:uid="{1C7AFAA9-0A2B-4EC4-88D6-97940D2E1C97}" name="Q5_Poss" dataDxfId="226">
      <calculatedColumnFormula>SUM(BE2,BH2)</calculatedColumnFormula>
    </tableColumn>
    <tableColumn id="62" xr3:uid="{166571A4-EC2A-492E-B27E-F4F8E6D0B7F7}" name="Q5_Comment" dataDxfId="225"/>
    <tableColumn id="63" xr3:uid="{E96D220B-AE6F-473E-B4D9-CC06BE3C4B8B}" name="Q6_Actual" dataDxfId="224"/>
    <tableColumn id="64" xr3:uid="{9CD139C6-F8E6-4F4D-BB84-EE8DCB955323}" name="Q6_Poss" dataDxfId="223"/>
    <tableColumn id="65" xr3:uid="{DE7D2247-FA53-499E-A860-07451CC8BB7D}" name="Q6_Comment" dataDxfId="222"/>
    <tableColumn id="92" xr3:uid="{5B8266D6-44F5-4C7D-9FD0-B9AFD4958350}" name="Vegetation_Actual" dataDxfId="221"/>
    <tableColumn id="91" xr3:uid="{9EDCE439-8675-440C-A1E3-CC676782D689}" name="Vegetation_Poss" dataDxfId="220"/>
    <tableColumn id="90" xr3:uid="{CEC7B5C2-24CC-42C9-A069-4C57E4A2AA4C}" name="Vegetation_Rating" dataDxfId="219">
      <calculatedColumnFormula>IF(BQ2&gt;0,BP2/BQ2,0)</calculatedColumnFormula>
    </tableColumn>
    <tableColumn id="66" xr3:uid="{13C565DA-8D33-48A6-9408-D9CE9FB528EE}" name="Q7_Actual" dataDxfId="218"/>
    <tableColumn id="67" xr3:uid="{24B0287D-FB61-46D3-B10A-91EC2E93B205}" name="Q7_Poss" dataDxfId="217"/>
    <tableColumn id="68" xr3:uid="{A9CAAF65-BD7C-4EF7-9A07-B45F630ADAB9}" name="Q7_Comment" dataDxfId="216"/>
    <tableColumn id="69" xr3:uid="{4584B746-2796-41DC-95D5-9B64DC476816}" name="Q8_Actual" dataDxfId="215"/>
    <tableColumn id="70" xr3:uid="{01653226-8A19-45CB-8136-CF3A8679CFCE}" name="Q8_Poss" dataDxfId="214"/>
    <tableColumn id="71" xr3:uid="{A7D69DE7-A8A8-41DE-AC56-200DB49A8A40}" name="Q8_Comment" dataDxfId="213"/>
    <tableColumn id="72" xr3:uid="{E09FC53F-BF85-46A0-90BE-AEE3B40590C5}" name="Q9_Actual" dataDxfId="212"/>
    <tableColumn id="73" xr3:uid="{7D389B67-F44C-4EC4-9CBD-B25D8FBFB271}" name="Q9_Poss" dataDxfId="211"/>
    <tableColumn id="74" xr3:uid="{565F03A4-430D-4201-9D5C-018BE7248DC3}" name="Q9_Comment" dataDxfId="210"/>
    <tableColumn id="75" xr3:uid="{9BF5B326-B9FE-4427-A411-EFC7754F273E}" name="Q10_Actual" dataDxfId="209"/>
    <tableColumn id="76" xr3:uid="{21A2E6D5-F3B3-44DF-946E-2C07E6A56FA0}" name="Q10_Poss" dataDxfId="208"/>
    <tableColumn id="77" xr3:uid="{B15FF2BC-9E0F-40A0-83EC-DCBDAB73E195}" name="Q10_Comment" dataDxfId="207"/>
    <tableColumn id="78" xr3:uid="{2A3BD435-F2E0-4C66-87E9-8E8CEB04EC8B}" name="Q11_Actual" dataDxfId="206"/>
    <tableColumn id="79" xr3:uid="{D0367DD2-A5DC-4CD1-B9C8-6A53D1EF5523}" name="Q11_Poss" dataDxfId="205"/>
    <tableColumn id="80" xr3:uid="{ACB7D7AD-CB04-4C7E-9FC6-BF09BAA782ED}" name="Q11_Comment" dataDxfId="204"/>
    <tableColumn id="88" xr3:uid="{32B91F35-3480-4530-8AB1-59A73CE6E70F}" name="Hydrology_Actual" dataDxfId="203">
      <calculatedColumnFormula>SUM(BS2,BV2,BY2,CB2,CE2)</calculatedColumnFormula>
    </tableColumn>
    <tableColumn id="87" xr3:uid="{42625DC5-07FD-4854-9162-0B820572BAB0}" name="Hydrology_Poss" dataDxfId="202">
      <calculatedColumnFormula>SUM(BT2,BW2,BZ2,CC2,CF2)</calculatedColumnFormula>
    </tableColumn>
    <tableColumn id="86" xr3:uid="{7EFA9A71-6F2B-4A20-8DE2-4CC52CEF1056}" name="Hydrology_Rating" dataDxfId="201">
      <calculatedColumnFormula>IF(CI2&gt;0,CH2/CI2,0)</calculatedColumnFormula>
    </tableColumn>
    <tableColumn id="81" xr3:uid="{DF9FB4C6-C343-42C7-8D89-F37B8B374770}" name="Overall_Actual" dataDxfId="200">
      <calculatedColumnFormula>SUM(BP2,CH2)</calculatedColumnFormula>
    </tableColumn>
    <tableColumn id="82" xr3:uid="{8641D077-E557-40FD-9989-5C7B39EFB3E6}" name="Overall_Poss" dataDxfId="199">
      <calculatedColumnFormula>SUM(BQ2,CI2)</calculatedColumnFormula>
    </tableColumn>
    <tableColumn id="83" xr3:uid="{48087EBA-0EA7-4758-81C6-9D721EB19F26}" name="Overall_Rating" dataDxfId="198"/>
    <tableColumn id="84" xr3:uid="{4C13A419-C1CD-41AB-8808-F54ACC0B17F4}" name="Health Category" dataDxfId="197"/>
    <tableColumn id="85" xr3:uid="{62BCCE79-494B-4020-AB73-11223FBA5D53}" name="Comments" dataDxfId="196"/>
    <tableColumn id="89" xr3:uid="{BA6F4991-4D6D-43AD-B2E0-841E5987FB2C}" name="Converted.UTM" dataDxfId="195"/>
    <tableColumn id="93" xr3:uid="{77A04DF7-01E1-4CAD-B365-20CBF865C40A}" name="Converted.Upper.Easting" dataDxfId="194"/>
    <tableColumn id="94" xr3:uid="{AABADEBF-7913-4513-AEED-29EB76DA40E7}" name="Converted.Upper.Northing" dataDxfId="193"/>
    <tableColumn id="95" xr3:uid="{8E807699-4A43-4CDA-88F9-66D64FB560E9}" name="Converted.Lower.Easting" dataDxfId="192"/>
    <tableColumn id="96" xr3:uid="{5A6A7CED-FF59-4C7A-B04B-744FBD209996}" name="Converted.Lower.Northing" dataDxfId="191"/>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EF7BB6B-9BEC-48CB-AEA7-6EDCD63AB960}" name="RIVER" displayName="RIVER" ref="A1:DG2" totalsRowShown="0" headerRowDxfId="190" dataDxfId="188" headerRowBorderDxfId="189" tableBorderDxfId="187" totalsRowBorderDxfId="186">
  <autoFilter ref="A1:DG2" xr:uid="{FAFBA0AB-9D8C-4EDC-8305-C9E299F75073}"/>
  <sortState xmlns:xlrd2="http://schemas.microsoft.com/office/spreadsheetml/2017/richdata2" ref="A2:DG2">
    <sortCondition ref="A2"/>
    <sortCondition ref="B2"/>
    <sortCondition ref="D2"/>
    <sortCondition ref="H2"/>
    <sortCondition ref="F2"/>
  </sortState>
  <tableColumns count="111">
    <tableColumn id="114" xr3:uid="{D812E6EC-0403-4778-A9CC-493059477142}" name="Natural.Area" dataDxfId="185"/>
    <tableColumn id="113" xr3:uid="{51B9AE72-1E4D-4DB0-B611-EC81C2567147}" name="Amalgamated.Project" dataDxfId="184"/>
    <tableColumn id="112" xr3:uid="{C0707D0C-CC6F-434D-885A-156FBBFF5DB9}" name="Observer" dataDxfId="183"/>
    <tableColumn id="3" xr3:uid="{2DFB132D-2FC1-4F90-8315-61E583DE2B40}" name="Property" dataDxfId="182"/>
    <tableColumn id="111" xr3:uid="{2E783BC8-F440-4F81-BA7E-C7A5879C14A4}" name="Field" dataDxfId="181"/>
    <tableColumn id="110" xr3:uid="{585DDED1-AC1E-4EC3-8821-B41409E1E48F}" name="Site/Polygon Number" dataDxfId="180"/>
    <tableColumn id="5" xr3:uid="{C3723332-F392-4B98-AD43-07D7583FC02D}" name="Date" dataDxfId="179"/>
    <tableColumn id="6" xr3:uid="{ED07DD64-0BC7-4E90-8349-EA189F019B9B}" name="Year" dataDxfId="178">
      <calculatedColumnFormula>YEAR(G2)</calculatedColumnFormula>
    </tableColumn>
    <tableColumn id="7" xr3:uid="{03DA62DC-C6BE-4400-8FB0-9A44EB9707E1}" name="UTM" dataDxfId="177"/>
    <tableColumn id="8" xr3:uid="{7D44EA94-9196-49B7-9EC8-A0E8F64784E6}" name="Upper.Easting" dataDxfId="176"/>
    <tableColumn id="9" xr3:uid="{6DF13888-9474-4514-A852-21B3CACF1C45}" name="Upper.Northing" dataDxfId="175"/>
    <tableColumn id="10" xr3:uid="{D5FDEF47-DAB0-4D19-B7E4-36CE8A119389}" name="Lower.Easting" dataDxfId="174"/>
    <tableColumn id="11" xr3:uid="{D5B8B747-35C3-41CD-9B8D-CABF04EB082C}" name="Lower.Northing" dataDxfId="173"/>
    <tableColumn id="12" xr3:uid="{92D72F31-CABD-48C2-9F45-F9F11D674995}" name="Site Description" dataDxfId="172"/>
    <tableColumn id="13" xr3:uid="{0D9655B5-0B1B-46F7-A135-392D473171FF}" name="Q1_Actual" dataDxfId="171"/>
    <tableColumn id="14" xr3:uid="{3C4B8ADB-A454-42F9-84C3-209D5D97249F}" name="Q1_Poss" dataDxfId="170"/>
    <tableColumn id="15" xr3:uid="{B33DB11B-3D91-4F2D-B190-B2985B03D201}" name="Q1_Comment" dataDxfId="169"/>
    <tableColumn id="16" xr3:uid="{0716362C-00F9-4B21-81E0-AB0C5063D2AD}" name="Q2_Actual" dataDxfId="168"/>
    <tableColumn id="17" xr3:uid="{5184602A-2123-46F2-9961-1B0B006A5150}" name="Q2_Poss" dataDxfId="167"/>
    <tableColumn id="18" xr3:uid="{A86459A6-9789-449C-8F96-D421DE8AF9BF}" name="Q2_Comment" dataDxfId="166"/>
    <tableColumn id="19" xr3:uid="{3F057809-39EB-491A-90A1-4A0BC583C53E}" name="Q3_Actual" dataDxfId="165"/>
    <tableColumn id="20" xr3:uid="{D30B2665-4A13-413F-8D74-035B39BB3969}" name="Q3_Poss" dataDxfId="164"/>
    <tableColumn id="21" xr3:uid="{0514FD31-1F9A-4043-9A93-B3AB6A773974}" name="Q3_Comment" dataDxfId="163"/>
    <tableColumn id="22" xr3:uid="{B1A82C5C-CE2B-4C56-B3B5-E0408A824CDB}" name="Q4_Actual" dataDxfId="162"/>
    <tableColumn id="23" xr3:uid="{4C74BAF1-4943-44AB-8C47-BFAAE90C2859}" name="Q4_Poss" dataDxfId="161"/>
    <tableColumn id="24" xr3:uid="{FCC13D63-8AB9-4F60-8B7F-A454C365A9FA}" name="Q4_Comment" dataDxfId="160"/>
    <tableColumn id="25" xr3:uid="{2EDCC329-3510-4B80-B4AD-36AD4F242084}" name="Q5a_Actual" dataDxfId="159"/>
    <tableColumn id="26" xr3:uid="{E46E0723-275B-45E8-81D5-3C11A2B10264}" name="Q5a_Poss" dataDxfId="158"/>
    <tableColumn id="27" xr3:uid="{AC94E555-1DF4-4095-A717-5A35A69E0D9E}" name="Q5a_Comment" dataDxfId="157"/>
    <tableColumn id="28" xr3:uid="{AC07F793-39AE-4062-B0C4-E87BA11C0A98}" name="Q5b_Actual" dataDxfId="156"/>
    <tableColumn id="29" xr3:uid="{8E5C538B-0761-450E-8C8B-1E0C4C157628}" name="Q5b_Poss" dataDxfId="155"/>
    <tableColumn id="30" xr3:uid="{E3819885-F1E2-43D0-8BBE-0000D8E513E0}" name="Q5b_Comment" dataDxfId="154"/>
    <tableColumn id="31" xr3:uid="{0EE462E2-4989-4067-BFFF-ECCE0CB7233D}" name="Q5_Actual" dataDxfId="153">
      <calculatedColumnFormula>SUM(AA2,AD2)</calculatedColumnFormula>
    </tableColumn>
    <tableColumn id="32" xr3:uid="{0AE8C0C9-8508-4D4C-A21C-338E6BB0C6B0}" name="Q5_Poss" dataDxfId="152">
      <calculatedColumnFormula>SUM(AB2,AE2)</calculatedColumnFormula>
    </tableColumn>
    <tableColumn id="33" xr3:uid="{D48A66F6-26DB-4DDF-853E-2E3845393F26}" name="Q5_Comment" dataDxfId="151"/>
    <tableColumn id="34" xr3:uid="{72EBBBF5-7EA6-4D3C-B9C5-33740DD51A30}" name="Q6_Actual" dataDxfId="150"/>
    <tableColumn id="35" xr3:uid="{DA87D758-730C-4FB1-93AA-087D843ADB01}" name="Q6_Poss" dataDxfId="149"/>
    <tableColumn id="36" xr3:uid="{32DC2073-0C01-45F4-A419-1D22FE15DD53}" name="Q6_Comment" dataDxfId="148"/>
    <tableColumn id="37" xr3:uid="{1B3B4DDC-716B-4422-B7F3-0EB9C1E473C5}" name="Q7a_Actual" dataDxfId="147"/>
    <tableColumn id="38" xr3:uid="{F55F21BC-F89D-4BE7-89D9-E2F8EAAE1046}" name="Q7a_Poss" dataDxfId="146"/>
    <tableColumn id="39" xr3:uid="{C71042A6-1E80-4B39-A14A-86EAB0F2C3F1}" name="Q7a_Comment" dataDxfId="145"/>
    <tableColumn id="40" xr3:uid="{71E8D180-9844-4DB4-9A53-FB3E3AFE1D15}" name="Q7b_Actual" dataDxfId="144"/>
    <tableColumn id="41" xr3:uid="{09E0CC63-EC0F-434C-86C1-EAE17D4A854A}" name="Q7b_Poss" dataDxfId="143"/>
    <tableColumn id="42" xr3:uid="{61206210-C1D4-4ADC-880D-E95CABD8B3CD}" name="Q7b_Comment" dataDxfId="142"/>
    <tableColumn id="43" xr3:uid="{2AEF8D57-3779-41E3-949A-2BA6B970C0EC}" name="Q7_Actual" dataDxfId="141">
      <calculatedColumnFormula>SUM(AM2,AP2)</calculatedColumnFormula>
    </tableColumn>
    <tableColumn id="44" xr3:uid="{53B5949E-1F73-4D02-AE56-C8AC54B98D9B}" name="Q7_Poss" dataDxfId="140">
      <calculatedColumnFormula>SUM(AN2,AQ2)</calculatedColumnFormula>
    </tableColumn>
    <tableColumn id="45" xr3:uid="{28C7E956-CF46-4A46-A34A-93F43A99D1FC}" name="Q7_Comment" dataDxfId="139"/>
    <tableColumn id="46" xr3:uid="{05642636-FBFF-4B8A-9DF8-92EA9B95E35F}" name="Domi_sp_1" dataDxfId="138"/>
    <tableColumn id="47" xr3:uid="{B1418D1C-3232-4D73-B626-8DF736D32A80}" name="Sp_cover_1" dataDxfId="137"/>
    <tableColumn id="48" xr3:uid="{6993C837-2AD6-4489-ACD7-54256558DC0C}" name="Den_dist_1" dataDxfId="136"/>
    <tableColumn id="49" xr3:uid="{DBAB41EA-B86E-46CE-897C-6482397FDE19}" name="Domi_sp_2" dataDxfId="135"/>
    <tableColumn id="50" xr3:uid="{95D5EC25-09F7-4EAB-82AC-0A45F4BDB752}" name="Sp_cover_2" dataDxfId="134"/>
    <tableColumn id="51" xr3:uid="{D52DE8DF-8397-4FF1-B852-AA60BB7D2C50}" name="Den_dist_2" dataDxfId="133"/>
    <tableColumn id="52" xr3:uid="{B4DE2EB4-88BA-4122-864A-666C6AC0FCC7}" name="Domi_sp_3" dataDxfId="132"/>
    <tableColumn id="53" xr3:uid="{F371A920-5684-4212-9A49-EA81DB8B878A}" name="Sp_cover_3" dataDxfId="131"/>
    <tableColumn id="54" xr3:uid="{790025EB-E289-4610-9E5B-B39435B92656}" name="Den_dist_3" dataDxfId="130"/>
    <tableColumn id="55" xr3:uid="{09757821-649B-4235-BAAA-D0813275DC2E}" name="Domi_sp_4" dataDxfId="129"/>
    <tableColumn id="56" xr3:uid="{E7C9D56A-F3AD-4C94-A285-08359D812047}" name="Sp_cover_4" dataDxfId="128"/>
    <tableColumn id="57" xr3:uid="{F9A89589-6455-496C-86F1-985BF4A18F32}" name="Den_dist_4" dataDxfId="127"/>
    <tableColumn id="58" xr3:uid="{769BC66A-FBB6-4377-83AA-69774A2AB05A}" name="Domi_sp_5" dataDxfId="126"/>
    <tableColumn id="59" xr3:uid="{463599BA-4639-4776-8B6A-2678890DF870}" name="Sp_cover_5" dataDxfId="125"/>
    <tableColumn id="60" xr3:uid="{4EAA3000-AD6A-43F0-A5FA-AA0BAE61BCD9}" name="Den_dist_5" dataDxfId="124"/>
    <tableColumn id="61" xr3:uid="{33783ABD-4767-4F15-877F-EF26391ACC9C}" name="Q7c_Elevated_Sps_1" dataDxfId="123"/>
    <tableColumn id="62" xr3:uid="{23057EBD-B13A-4BCD-9F3D-CA2B3D372AA8}" name="Elev_Sp_cover_1" dataDxfId="122"/>
    <tableColumn id="63" xr3:uid="{70FD4ECF-F728-4A47-A894-617537CA776B}" name="Elev_Den_dist_1" dataDxfId="121"/>
    <tableColumn id="64" xr3:uid="{ADD23A15-F393-4EED-AA60-49916FFE9312}" name="Q7c_Elevated_Sps_2" dataDxfId="120"/>
    <tableColumn id="65" xr3:uid="{8431558E-E03B-4B48-A130-D12F67A52E93}" name="Elev_Sp_cover_2" dataDxfId="119"/>
    <tableColumn id="66" xr3:uid="{8063CA89-1514-4372-966B-A3B5B9818A6E}" name="Elev_Den_dist_2" dataDxfId="118"/>
    <tableColumn id="67" xr3:uid="{65C40FB7-C220-4FB5-8EE0-AFB7A00D9F62}" name="Q7c_Elevated_Sps_3" dataDxfId="117"/>
    <tableColumn id="68" xr3:uid="{E5632987-DE1B-4DB3-A06D-7374066CD550}" name="Elev_Sp_cover_3" dataDxfId="116"/>
    <tableColumn id="69" xr3:uid="{8C4E3755-63D1-485F-BB55-D8E6102B161E}" name="Elev_Den_dist_3" dataDxfId="115"/>
    <tableColumn id="70" xr3:uid="{CC2652AE-B4AB-4C66-8CD2-6A1B0BB8605B}" name="Q8_Actual" dataDxfId="114"/>
    <tableColumn id="71" xr3:uid="{EF27ABE4-B6A3-489A-BCB4-7D23C45E86EA}" name="Q8_Poss" dataDxfId="113"/>
    <tableColumn id="72" xr3:uid="{EFCA428B-F984-417A-8815-8676B41757CA}" name="Q8_Comment" dataDxfId="112"/>
    <tableColumn id="73" xr3:uid="{69B7A7A7-403A-4892-B1A6-0D130EAFD858}" name="Vegetation_Actual" dataDxfId="111"/>
    <tableColumn id="74" xr3:uid="{E6DF68AD-C20E-47B6-BCC3-E33626A00776}" name="Vegetation_Poss" dataDxfId="110"/>
    <tableColumn id="75" xr3:uid="{41589F55-A5A1-4B31-B50A-742B6C3E11A7}" name="Vegetation_Rating" dataDxfId="109">
      <calculatedColumnFormula>IF(BX2&gt;0,BW2/BX2,0)</calculatedColumnFormula>
    </tableColumn>
    <tableColumn id="76" xr3:uid="{5CC087D9-A2BB-48B4-B6DF-2AAB524C327B}" name="Q9_Actual" dataDxfId="108"/>
    <tableColumn id="77" xr3:uid="{4809C37B-2FA0-4494-8FBA-BAB5B26B2E4E}" name="Q9_Poss" dataDxfId="107"/>
    <tableColumn id="78" xr3:uid="{8B71448D-439B-41A0-B6E7-6461474756B3}" name="Q9_Comment" dataDxfId="106"/>
    <tableColumn id="79" xr3:uid="{5AD4CB47-5133-4562-81F0-40D80383B0FB}" name="Q10_Actual" dataDxfId="105"/>
    <tableColumn id="80" xr3:uid="{3F0C8C3C-A0ED-48FF-A38A-1E2028589250}" name="Q10_Poss" dataDxfId="104"/>
    <tableColumn id="81" xr3:uid="{8749953A-2EB0-4D1B-9FF7-6F06572D74F4}" name="Q10_Comment" dataDxfId="103"/>
    <tableColumn id="82" xr3:uid="{A52395D9-E798-47F2-A911-B9CC9B7158F0}" name="Q11_Actual" dataDxfId="102"/>
    <tableColumn id="83" xr3:uid="{22249A40-17D3-41B2-9094-7D7DC3C88645}" name="Q11_Poss" dataDxfId="101"/>
    <tableColumn id="84" xr3:uid="{C7ED0CC8-5255-4CB4-9A48-FCA3C62DE38D}" name="Q11_Comment" dataDxfId="100"/>
    <tableColumn id="85" xr3:uid="{5F8E7B69-EF49-4138-A8E4-895474B9CCF6}" name="Q12_Actual" dataDxfId="99"/>
    <tableColumn id="86" xr3:uid="{CC4C6E27-7283-447B-B197-AD84E7CCD597}" name="Q12_Poss" dataDxfId="98"/>
    <tableColumn id="87" xr3:uid="{D30E9A68-684E-4E0A-AD5A-CFBE85866F74}" name="Q12_Comment" dataDxfId="97"/>
    <tableColumn id="88" xr3:uid="{FF68B0E8-D1F0-43B2-BEFD-5BC1779D5D32}" name="Q13_Actual" dataDxfId="96"/>
    <tableColumn id="89" xr3:uid="{95445FC5-1E43-4199-A8E1-EE767D9CC300}" name="Q13_Poss" dataDxfId="95"/>
    <tableColumn id="90" xr3:uid="{F0209A93-11DF-45A0-B40B-7BD60388F5F8}" name="Q13_Comment" dataDxfId="94"/>
    <tableColumn id="91" xr3:uid="{5D160139-43E5-4464-9021-0D19F6AF099D}" name="Q14_Actual" dataDxfId="93"/>
    <tableColumn id="92" xr3:uid="{0A63E9AB-1F5C-480E-A653-621A0702CCF0}" name="Q14_Poss" dataDxfId="92"/>
    <tableColumn id="93" xr3:uid="{023E838F-6A0C-41C3-8328-15AA70CC61E4}" name="Q14_Comment" dataDxfId="91"/>
    <tableColumn id="94" xr3:uid="{058D8374-7940-43BD-954F-1942DBC2E5F7}" name="Q15_Actual" dataDxfId="90"/>
    <tableColumn id="95" xr3:uid="{CF8ED374-4C74-46C7-B2F8-C165E7B9FAE2}" name="Q15_Poss" dataDxfId="89"/>
    <tableColumn id="96" xr3:uid="{B4DD3152-0646-41BE-B809-C277898A3A8E}" name="Q15_Comment" dataDxfId="88"/>
    <tableColumn id="97" xr3:uid="{CABF46F0-8952-445D-9C91-6AE770524AD5}" name="Hydrology_Actual" dataDxfId="87">
      <calculatedColumnFormula>SUM(BZ2,CC2,CF2,CI2,CL2,CO2,CR2)</calculatedColumnFormula>
    </tableColumn>
    <tableColumn id="98" xr3:uid="{3DF1C090-CF51-494A-8F32-1379C53E0978}" name="Hydrology_Poss" dataDxfId="86">
      <calculatedColumnFormula>SUM(CA2,CD2,CG2,CJ2,CM2,CP2,CS2)</calculatedColumnFormula>
    </tableColumn>
    <tableColumn id="99" xr3:uid="{F0C89CAB-0DAE-458A-9FB5-7640E5C7215B}" name="Hydrology_Rating" dataDxfId="85">
      <calculatedColumnFormula>IF(CV2&gt;0,CU2/CV2,0)</calculatedColumnFormula>
    </tableColumn>
    <tableColumn id="100" xr3:uid="{B9121D8E-DECA-4343-8EEA-9E8265F881FF}" name="Overall_Actual" dataDxfId="84">
      <calculatedColumnFormula>SUM(BW2,CU2)</calculatedColumnFormula>
    </tableColumn>
    <tableColumn id="101" xr3:uid="{208264D2-4607-4BCF-8DFB-612FC3D4F9C5}" name="Overall_Poss" dataDxfId="83">
      <calculatedColumnFormula>SUM(BX2,CV2)</calculatedColumnFormula>
    </tableColumn>
    <tableColumn id="102" xr3:uid="{B690A5D1-A4EF-4688-9F2A-EDB79DEC618B}" name="Overall_Rating" dataDxfId="82"/>
    <tableColumn id="103" xr3:uid="{D91422E0-9E9D-411F-8B4B-CFEF474284BC}" name="Health Category" dataDxfId="81"/>
    <tableColumn id="104" xr3:uid="{07111C44-64AA-40FA-8E49-C3D6C1A51AD5}" name="Comments" dataDxfId="80"/>
    <tableColumn id="105" xr3:uid="{135F4E76-431E-40DB-9045-E8CE72783B62}" name="Converted.UTM" dataDxfId="79"/>
    <tableColumn id="106" xr3:uid="{5B0CE6D9-36EB-4929-9151-7C8466762C3A}" name="Converted.Upper.Easting" dataDxfId="78"/>
    <tableColumn id="107" xr3:uid="{E5340C3F-BD40-422C-A12A-B0B7C47A8DA4}" name="Converted.Upper.Northing" dataDxfId="77"/>
    <tableColumn id="108" xr3:uid="{82EE476C-42F7-43EB-A673-1E42F14012BA}" name="Converted.Lower.Easting" dataDxfId="76"/>
    <tableColumn id="109" xr3:uid="{1628CB35-B6BF-43EA-BB84-84ECB1FD5EF5}" name="Converted.Lower.Northing" dataDxfId="75"/>
  </tableColumns>
  <tableStyleInfo showFirstColumn="0" showLastColumn="0" showRowStripes="0"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20-02-12T17:33:28.36" personId="{1DFB64C4-A38A-4B21-9FA1-30A0588123CE}" id="{A156F7AE-584F-43FA-9704-8E83044629DB}">
    <text>5b. Live Woody Vegetation Removal by Other Than Browsing. 
Scoring
3 = None (0% to 5% of live woody vegetation expected on the site is lacking due to cutting). 
2 = Light (5% to 25% of live woody vegetation expected on the site is lacking due to cutting). 
1 = Moderate (25% to 50% of live woody vegetation expected on the site is lacking due to cutting). 
0 = Heavy (More than 50% of live woody vegetation expected on the site is lacking due to cutting).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CF038-8873-4FF4-8132-11BA3082BECF}">
  <sheetPr>
    <tabColor theme="1"/>
  </sheetPr>
  <dimension ref="A1:B17"/>
  <sheetViews>
    <sheetView showGridLines="0" tabSelected="1" workbookViewId="0">
      <selection activeCell="B2" sqref="B2"/>
    </sheetView>
  </sheetViews>
  <sheetFormatPr defaultColWidth="0" defaultRowHeight="14.4" zeroHeight="1" x14ac:dyDescent="0.3"/>
  <cols>
    <col min="1" max="1" width="8.88671875" customWidth="1"/>
    <col min="2" max="2" width="37.109375" customWidth="1"/>
    <col min="3" max="16384" width="8.88671875" hidden="1"/>
  </cols>
  <sheetData>
    <row r="1" spans="1:2" x14ac:dyDescent="0.3">
      <c r="A1" t="s">
        <v>316</v>
      </c>
      <c r="B1" t="s">
        <v>317</v>
      </c>
    </row>
    <row r="2" spans="1:2" ht="28.8" x14ac:dyDescent="0.3">
      <c r="A2" s="337" t="s">
        <v>320</v>
      </c>
      <c r="B2" s="338" t="s">
        <v>323</v>
      </c>
    </row>
    <row r="3" spans="1:2" ht="28.8" x14ac:dyDescent="0.3">
      <c r="A3" s="337" t="s">
        <v>91</v>
      </c>
      <c r="B3" s="338" t="s">
        <v>324</v>
      </c>
    </row>
    <row r="4" spans="1:2" ht="28.8" x14ac:dyDescent="0.3">
      <c r="A4" s="339" t="s">
        <v>321</v>
      </c>
      <c r="B4" s="338" t="s">
        <v>325</v>
      </c>
    </row>
    <row r="5" spans="1:2" x14ac:dyDescent="0.3">
      <c r="A5" s="340" t="s">
        <v>28</v>
      </c>
      <c r="B5" s="338" t="s">
        <v>326</v>
      </c>
    </row>
    <row r="6" spans="1:2" ht="28.8" x14ac:dyDescent="0.3">
      <c r="A6" s="341" t="s">
        <v>322</v>
      </c>
      <c r="B6" s="338" t="s">
        <v>327</v>
      </c>
    </row>
    <row r="7" spans="1:2" ht="28.8" x14ac:dyDescent="0.3">
      <c r="A7" s="342" t="s">
        <v>67</v>
      </c>
      <c r="B7" s="338" t="s">
        <v>328</v>
      </c>
    </row>
    <row r="8" spans="1:2" ht="28.8" x14ac:dyDescent="0.3">
      <c r="A8" s="343" t="s">
        <v>77</v>
      </c>
      <c r="B8" s="338" t="s">
        <v>329</v>
      </c>
    </row>
    <row r="9" spans="1:2" ht="28.8" x14ac:dyDescent="0.3">
      <c r="A9" s="344" t="s">
        <v>78</v>
      </c>
      <c r="B9" s="338" t="s">
        <v>330</v>
      </c>
    </row>
    <row r="10" spans="1:2" x14ac:dyDescent="0.3">
      <c r="A10" s="345" t="s">
        <v>319</v>
      </c>
      <c r="B10" s="338" t="s">
        <v>332</v>
      </c>
    </row>
    <row r="11" spans="1:2" ht="28.8" x14ac:dyDescent="0.3">
      <c r="A11" s="346" t="s">
        <v>318</v>
      </c>
      <c r="B11" s="338" t="s">
        <v>331</v>
      </c>
    </row>
    <row r="17" customFormat="1" hidden="1" x14ac:dyDescent="0.3"/>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F72B-95C2-4A18-990B-69B86FDED849}">
  <sheetPr>
    <tabColor rgb="FFFFFF00"/>
  </sheetPr>
  <dimension ref="A1"/>
  <sheetViews>
    <sheetView showGridLines="0" zoomScale="130" zoomScaleNormal="130" workbookViewId="0">
      <selection activeCell="C1" sqref="C1:F1"/>
    </sheetView>
  </sheetViews>
  <sheetFormatPr defaultRowHeight="14.4" x14ac:dyDescent="0.3"/>
  <cols>
    <col min="1" max="1" width="13.21875" customWidth="1"/>
  </cols>
  <sheetData>
    <row r="1" spans="1:1" x14ac:dyDescent="0.3">
      <c r="A1" t="s">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4298C-45EE-4A70-9165-67299106DEB7}">
  <sheetPr codeName="Sheet2">
    <tabColor rgb="FFFF0000"/>
  </sheetPr>
  <dimension ref="A1:AE102"/>
  <sheetViews>
    <sheetView showGridLines="0" zoomScale="55" zoomScaleNormal="55" workbookViewId="0">
      <selection activeCell="X34" sqref="X34"/>
    </sheetView>
  </sheetViews>
  <sheetFormatPr defaultColWidth="0" defaultRowHeight="14.55" customHeight="1" zeroHeight="1" x14ac:dyDescent="0.3"/>
  <cols>
    <col min="1" max="1" width="24.88671875" style="141" customWidth="1"/>
    <col min="2" max="3" width="6.109375" style="32" customWidth="1"/>
    <col min="4" max="4" width="8.44140625" style="32" customWidth="1"/>
    <col min="5" max="13" width="6.109375" style="32" customWidth="1"/>
    <col min="14" max="23" width="6.109375" customWidth="1"/>
    <col min="24" max="24" width="19.33203125" style="32" customWidth="1"/>
    <col min="25" max="25" width="16.21875" style="32" customWidth="1"/>
    <col min="26" max="26" width="19.5546875" style="32" customWidth="1"/>
    <col min="27" max="30" width="16.21875" style="32" customWidth="1"/>
    <col min="31" max="31" width="8.88671875" customWidth="1"/>
    <col min="32" max="16384" width="8.88671875" hidden="1"/>
  </cols>
  <sheetData>
    <row r="1" spans="1:30" ht="36.6" x14ac:dyDescent="0.7">
      <c r="A1" s="332" t="s">
        <v>4</v>
      </c>
      <c r="B1" s="333"/>
      <c r="C1" s="333"/>
      <c r="D1" s="333"/>
      <c r="E1" s="333"/>
      <c r="F1" s="333"/>
      <c r="G1" s="333"/>
      <c r="H1" s="333"/>
      <c r="I1" s="333"/>
      <c r="J1" s="333"/>
      <c r="K1" s="333"/>
      <c r="L1" s="333"/>
      <c r="M1" s="333"/>
      <c r="N1" s="333"/>
      <c r="O1" s="333"/>
      <c r="P1" s="333"/>
      <c r="Q1" s="333"/>
      <c r="R1" s="333"/>
      <c r="S1" s="333"/>
      <c r="T1" s="333"/>
      <c r="U1" s="333"/>
      <c r="V1" s="333"/>
      <c r="W1" s="333"/>
      <c r="X1" s="333"/>
      <c r="Y1" s="333"/>
      <c r="Z1" s="333"/>
      <c r="AA1" s="333"/>
      <c r="AB1" s="333"/>
      <c r="AC1" s="333"/>
      <c r="AD1" s="333"/>
    </row>
    <row r="2" spans="1:30" s="6" customFormat="1" ht="30.6" customHeight="1" x14ac:dyDescent="0.3">
      <c r="A2" s="1" t="s">
        <v>315</v>
      </c>
      <c r="B2" s="334">
        <v>1</v>
      </c>
      <c r="C2" s="335"/>
      <c r="D2" s="336"/>
      <c r="E2" s="334">
        <v>2</v>
      </c>
      <c r="F2" s="336"/>
      <c r="G2" s="2">
        <v>3</v>
      </c>
      <c r="H2" s="334">
        <v>4</v>
      </c>
      <c r="I2" s="336"/>
      <c r="J2" s="334">
        <v>5</v>
      </c>
      <c r="K2" s="336"/>
      <c r="L2" s="334">
        <v>6</v>
      </c>
      <c r="M2" s="336"/>
      <c r="N2" s="334">
        <v>7</v>
      </c>
      <c r="O2" s="336"/>
      <c r="P2" s="2">
        <v>8</v>
      </c>
      <c r="Q2" s="2">
        <v>9</v>
      </c>
      <c r="R2" s="2">
        <v>10</v>
      </c>
      <c r="S2" s="2">
        <v>11</v>
      </c>
      <c r="T2" s="2">
        <v>12</v>
      </c>
      <c r="U2" s="2">
        <v>13</v>
      </c>
      <c r="V2" s="2">
        <v>14</v>
      </c>
      <c r="W2" s="2">
        <v>15</v>
      </c>
      <c r="X2" s="3"/>
      <c r="Y2" s="4"/>
      <c r="Z2" s="4"/>
      <c r="AA2" s="4"/>
      <c r="AB2" s="4"/>
      <c r="AC2" s="4"/>
      <c r="AD2" s="5"/>
    </row>
    <row r="3" spans="1:30" ht="14.4" x14ac:dyDescent="0.3">
      <c r="A3" s="7" t="s">
        <v>5</v>
      </c>
      <c r="B3" s="8"/>
      <c r="C3" s="9"/>
      <c r="D3" s="10"/>
      <c r="E3" s="8"/>
      <c r="F3" s="10"/>
      <c r="G3" s="11"/>
      <c r="H3" s="8"/>
      <c r="I3" s="10"/>
      <c r="J3" s="8"/>
      <c r="K3" s="10"/>
      <c r="L3" s="12"/>
      <c r="M3" s="13"/>
      <c r="N3" s="12"/>
      <c r="O3" s="13"/>
      <c r="P3" s="14"/>
      <c r="Q3" s="14"/>
      <c r="R3" s="14"/>
      <c r="S3" s="14"/>
      <c r="T3" s="14"/>
      <c r="U3" s="14"/>
      <c r="V3" s="14"/>
      <c r="W3" s="12"/>
      <c r="X3" s="329" t="s">
        <v>6</v>
      </c>
      <c r="Y3" s="330"/>
      <c r="Z3" s="330"/>
      <c r="AA3" s="330"/>
      <c r="AB3" s="330"/>
      <c r="AC3" s="330"/>
      <c r="AD3" s="331"/>
    </row>
    <row r="4" spans="1:30" ht="14.4" x14ac:dyDescent="0.3">
      <c r="A4" s="15"/>
      <c r="B4" s="16" t="s">
        <v>7</v>
      </c>
      <c r="C4" s="17" t="s">
        <v>8</v>
      </c>
      <c r="D4" s="18"/>
      <c r="E4" s="16">
        <v>2</v>
      </c>
      <c r="F4" s="18"/>
      <c r="G4" s="19">
        <v>3</v>
      </c>
      <c r="H4" s="16" t="s">
        <v>9</v>
      </c>
      <c r="I4" s="18" t="s">
        <v>10</v>
      </c>
      <c r="J4" s="16" t="s">
        <v>11</v>
      </c>
      <c r="K4" s="18" t="s">
        <v>12</v>
      </c>
      <c r="L4" s="20"/>
      <c r="M4" s="21"/>
      <c r="N4" s="20"/>
      <c r="O4" s="21"/>
      <c r="P4" s="22"/>
      <c r="Q4" s="22"/>
      <c r="R4" s="22"/>
      <c r="S4" s="22"/>
      <c r="T4" s="22"/>
      <c r="U4" s="22"/>
      <c r="V4" s="22"/>
      <c r="W4" s="22"/>
      <c r="X4" s="23" t="s">
        <v>13</v>
      </c>
      <c r="Y4" s="23" t="s">
        <v>14</v>
      </c>
      <c r="Z4" s="23" t="s">
        <v>15</v>
      </c>
      <c r="AA4" s="23" t="s">
        <v>16</v>
      </c>
      <c r="AB4" s="23"/>
      <c r="AC4" s="23"/>
      <c r="AD4" s="21"/>
    </row>
    <row r="5" spans="1:30" ht="14.4" x14ac:dyDescent="0.3">
      <c r="A5" s="24"/>
      <c r="B5" s="25">
        <v>40</v>
      </c>
      <c r="C5" s="26">
        <v>15</v>
      </c>
      <c r="D5" s="27"/>
      <c r="E5" s="25">
        <v>10</v>
      </c>
      <c r="F5" s="27"/>
      <c r="G5" s="28">
        <v>25</v>
      </c>
      <c r="H5" s="25">
        <v>10</v>
      </c>
      <c r="I5" s="27">
        <v>5</v>
      </c>
      <c r="J5" s="25">
        <v>5</v>
      </c>
      <c r="K5" s="27">
        <v>5</v>
      </c>
      <c r="L5" s="29"/>
      <c r="M5" s="30"/>
      <c r="N5" s="29"/>
      <c r="O5" s="30"/>
      <c r="P5" s="31"/>
      <c r="Q5" s="31"/>
      <c r="R5" s="31"/>
      <c r="S5" s="31"/>
      <c r="T5" s="31"/>
      <c r="U5" s="31"/>
      <c r="V5" s="31"/>
      <c r="W5" s="31"/>
      <c r="X5" s="32" t="s">
        <v>17</v>
      </c>
      <c r="Y5" s="32" t="s">
        <v>18</v>
      </c>
      <c r="Z5" s="32" t="s">
        <v>19</v>
      </c>
      <c r="AA5" s="32" t="s">
        <v>20</v>
      </c>
      <c r="AD5" s="30"/>
    </row>
    <row r="6" spans="1:30" ht="14.4" x14ac:dyDescent="0.3">
      <c r="A6" s="24"/>
      <c r="B6" s="25">
        <v>27</v>
      </c>
      <c r="C6" s="26">
        <v>8</v>
      </c>
      <c r="D6" s="27"/>
      <c r="E6" s="25">
        <v>7</v>
      </c>
      <c r="F6" s="27"/>
      <c r="G6" s="28">
        <v>13</v>
      </c>
      <c r="H6" s="25">
        <v>7</v>
      </c>
      <c r="I6" s="27">
        <v>3</v>
      </c>
      <c r="J6" s="25">
        <v>3</v>
      </c>
      <c r="K6" s="27">
        <v>3</v>
      </c>
      <c r="L6" s="29"/>
      <c r="M6" s="30"/>
      <c r="N6" s="29"/>
      <c r="O6" s="30"/>
      <c r="P6" s="31"/>
      <c r="Q6" s="31"/>
      <c r="R6" s="31"/>
      <c r="S6" s="31"/>
      <c r="T6" s="31"/>
      <c r="U6" s="31"/>
      <c r="V6" s="31"/>
      <c r="W6" s="31"/>
      <c r="X6" s="32" t="s">
        <v>21</v>
      </c>
      <c r="Y6" s="32" t="s">
        <v>22</v>
      </c>
      <c r="Z6" s="32" t="s">
        <v>23</v>
      </c>
      <c r="AA6" s="32" t="s">
        <v>24</v>
      </c>
      <c r="AD6" s="30"/>
    </row>
    <row r="7" spans="1:30" ht="14.4" x14ac:dyDescent="0.3">
      <c r="A7" s="24"/>
      <c r="B7" s="25">
        <v>20</v>
      </c>
      <c r="C7" s="26">
        <v>0</v>
      </c>
      <c r="D7" s="27"/>
      <c r="E7" s="25">
        <v>3</v>
      </c>
      <c r="F7" s="27"/>
      <c r="G7" s="28">
        <v>0</v>
      </c>
      <c r="H7" s="25">
        <v>3</v>
      </c>
      <c r="I7" s="27">
        <v>1</v>
      </c>
      <c r="J7" s="25">
        <v>1</v>
      </c>
      <c r="K7" s="27">
        <v>1</v>
      </c>
      <c r="L7" s="29"/>
      <c r="M7" s="30"/>
      <c r="N7" s="29"/>
      <c r="O7" s="30"/>
      <c r="P7" s="31"/>
      <c r="Q7" s="31"/>
      <c r="R7" s="31"/>
      <c r="S7" s="31"/>
      <c r="T7" s="31"/>
      <c r="U7" s="31"/>
      <c r="V7" s="31"/>
      <c r="W7" s="31"/>
      <c r="X7" s="32" t="s">
        <v>25</v>
      </c>
      <c r="Y7" s="32" t="s">
        <v>26</v>
      </c>
      <c r="Z7" s="32" t="s">
        <v>27</v>
      </c>
      <c r="AA7" s="32" t="s">
        <v>23</v>
      </c>
      <c r="AD7" s="30"/>
    </row>
    <row r="8" spans="1:30" ht="14.4" x14ac:dyDescent="0.3">
      <c r="A8" s="24"/>
      <c r="B8" s="25">
        <v>15</v>
      </c>
      <c r="C8" s="26">
        <v>5</v>
      </c>
      <c r="D8" s="27"/>
      <c r="E8" s="25">
        <v>0</v>
      </c>
      <c r="F8" s="27"/>
      <c r="G8" s="28">
        <v>8</v>
      </c>
      <c r="H8" s="25">
        <v>0</v>
      </c>
      <c r="I8" s="27">
        <v>0</v>
      </c>
      <c r="J8" s="25">
        <v>0</v>
      </c>
      <c r="K8" s="27">
        <v>0</v>
      </c>
      <c r="L8" s="29"/>
      <c r="M8" s="30"/>
      <c r="N8" s="29"/>
      <c r="O8" s="30"/>
      <c r="P8" s="31"/>
      <c r="Q8" s="31"/>
      <c r="R8" s="31"/>
      <c r="S8" s="31"/>
      <c r="T8" s="31"/>
      <c r="U8" s="31"/>
      <c r="V8" s="31"/>
      <c r="W8" s="31"/>
      <c r="X8" s="32" t="s">
        <v>2</v>
      </c>
      <c r="Y8" s="32" t="s">
        <v>76</v>
      </c>
      <c r="Z8" s="32" t="s">
        <v>2</v>
      </c>
      <c r="AA8" s="32" t="s">
        <v>27</v>
      </c>
      <c r="AD8" s="30"/>
    </row>
    <row r="9" spans="1:30" ht="14.4" x14ac:dyDescent="0.3">
      <c r="A9" s="24"/>
      <c r="B9" s="25">
        <v>0</v>
      </c>
      <c r="C9" s="26">
        <v>9</v>
      </c>
      <c r="D9" s="27"/>
      <c r="E9" s="25">
        <v>2</v>
      </c>
      <c r="F9" s="27"/>
      <c r="G9" s="28">
        <v>15</v>
      </c>
      <c r="H9" s="25">
        <v>2</v>
      </c>
      <c r="I9" s="27">
        <v>1</v>
      </c>
      <c r="J9" s="25">
        <v>1</v>
      </c>
      <c r="K9" s="27">
        <v>1</v>
      </c>
      <c r="L9" s="29"/>
      <c r="M9" s="30"/>
      <c r="N9" s="29"/>
      <c r="O9" s="30"/>
      <c r="P9" s="31"/>
      <c r="Q9" s="31"/>
      <c r="R9" s="31"/>
      <c r="S9" s="31"/>
      <c r="T9" s="31"/>
      <c r="U9" s="31"/>
      <c r="V9" s="31"/>
      <c r="W9" s="31"/>
      <c r="X9" s="32" t="s">
        <v>2</v>
      </c>
      <c r="Y9" s="32" t="s">
        <v>2</v>
      </c>
      <c r="Z9" s="32" t="s">
        <v>2</v>
      </c>
      <c r="AA9" s="32" t="s">
        <v>2</v>
      </c>
      <c r="AD9" s="30"/>
    </row>
    <row r="10" spans="1:30" ht="14.4" x14ac:dyDescent="0.3">
      <c r="A10" s="24"/>
      <c r="B10" s="25">
        <v>8</v>
      </c>
      <c r="C10" s="26" t="s">
        <v>2</v>
      </c>
      <c r="D10" s="27"/>
      <c r="E10" s="25">
        <v>4</v>
      </c>
      <c r="F10" s="27"/>
      <c r="G10" s="28" t="s">
        <v>2</v>
      </c>
      <c r="H10" s="25">
        <v>4</v>
      </c>
      <c r="I10" s="27">
        <v>2</v>
      </c>
      <c r="J10" s="25">
        <v>2</v>
      </c>
      <c r="K10" s="27">
        <v>2</v>
      </c>
      <c r="L10" s="29"/>
      <c r="M10" s="30"/>
      <c r="N10" s="29"/>
      <c r="O10" s="30"/>
      <c r="P10" s="31"/>
      <c r="Q10" s="31"/>
      <c r="R10" s="31"/>
      <c r="S10" s="31"/>
      <c r="T10" s="31"/>
      <c r="U10" s="31"/>
      <c r="V10" s="31"/>
      <c r="W10" s="31"/>
      <c r="X10" s="32" t="s">
        <v>2</v>
      </c>
      <c r="Y10" s="32" t="s">
        <v>2</v>
      </c>
      <c r="Z10" s="32" t="s">
        <v>2</v>
      </c>
      <c r="AA10" s="32" t="s">
        <v>2</v>
      </c>
      <c r="AD10" s="30"/>
    </row>
    <row r="11" spans="1:30" ht="14.4" x14ac:dyDescent="0.3">
      <c r="A11" s="24"/>
      <c r="B11" s="25">
        <v>16</v>
      </c>
      <c r="C11" s="26" t="s">
        <v>2</v>
      </c>
      <c r="D11" s="27"/>
      <c r="E11" s="25">
        <v>6</v>
      </c>
      <c r="F11" s="27"/>
      <c r="G11" s="28" t="s">
        <v>2</v>
      </c>
      <c r="H11" s="25">
        <v>6</v>
      </c>
      <c r="I11" s="27">
        <v>3</v>
      </c>
      <c r="J11" s="25">
        <v>3</v>
      </c>
      <c r="K11" s="27">
        <v>3</v>
      </c>
      <c r="L11" s="29"/>
      <c r="M11" s="30"/>
      <c r="N11" s="29"/>
      <c r="O11" s="30"/>
      <c r="P11" s="31"/>
      <c r="Q11" s="31"/>
      <c r="R11" s="31"/>
      <c r="S11" s="31"/>
      <c r="T11" s="31"/>
      <c r="U11" s="31"/>
      <c r="V11" s="31"/>
      <c r="W11" s="31"/>
      <c r="X11" s="32" t="s">
        <v>2</v>
      </c>
      <c r="Y11" s="32" t="s">
        <v>2</v>
      </c>
      <c r="Z11" s="32" t="s">
        <v>2</v>
      </c>
      <c r="AA11" s="32" t="s">
        <v>2</v>
      </c>
      <c r="AD11" s="30"/>
    </row>
    <row r="12" spans="1:30" ht="14.4" x14ac:dyDescent="0.3">
      <c r="A12" s="33"/>
      <c r="B12" s="34">
        <v>24</v>
      </c>
      <c r="C12" s="35" t="s">
        <v>2</v>
      </c>
      <c r="D12" s="36"/>
      <c r="E12" s="34" t="s">
        <v>2</v>
      </c>
      <c r="F12" s="36"/>
      <c r="G12" s="37" t="s">
        <v>2</v>
      </c>
      <c r="H12" s="34" t="s">
        <v>2</v>
      </c>
      <c r="I12" s="36" t="s">
        <v>2</v>
      </c>
      <c r="J12" s="34" t="s">
        <v>2</v>
      </c>
      <c r="K12" s="36" t="s">
        <v>2</v>
      </c>
      <c r="L12" s="38"/>
      <c r="M12" s="39"/>
      <c r="N12" s="38"/>
      <c r="O12" s="39"/>
      <c r="P12" s="40"/>
      <c r="Q12" s="40"/>
      <c r="R12" s="40"/>
      <c r="S12" s="40"/>
      <c r="T12" s="40"/>
      <c r="U12" s="40"/>
      <c r="V12" s="40"/>
      <c r="W12" s="40"/>
      <c r="X12" s="32" t="s">
        <v>2</v>
      </c>
      <c r="Y12" s="32" t="s">
        <v>2</v>
      </c>
      <c r="Z12" s="32" t="s">
        <v>2</v>
      </c>
      <c r="AA12" s="32" t="s">
        <v>2</v>
      </c>
      <c r="AD12" s="30"/>
    </row>
    <row r="13" spans="1:30" ht="14.4" x14ac:dyDescent="0.3">
      <c r="A13" s="41" t="s">
        <v>28</v>
      </c>
      <c r="B13" s="42"/>
      <c r="C13" s="43"/>
      <c r="D13" s="44"/>
      <c r="E13" s="42"/>
      <c r="F13" s="44"/>
      <c r="G13" s="45"/>
      <c r="H13" s="42"/>
      <c r="I13" s="44"/>
      <c r="J13" s="42"/>
      <c r="K13" s="44"/>
      <c r="L13" s="46"/>
      <c r="M13" s="47"/>
      <c r="N13" s="46"/>
      <c r="O13" s="47"/>
      <c r="P13" s="48"/>
      <c r="Q13" s="48"/>
      <c r="R13" s="48"/>
      <c r="S13" s="48"/>
      <c r="T13" s="48"/>
      <c r="U13" s="48"/>
      <c r="V13" s="48"/>
      <c r="W13" s="46"/>
      <c r="X13" s="329" t="s">
        <v>29</v>
      </c>
      <c r="Y13" s="330"/>
      <c r="Z13" s="330"/>
      <c r="AA13" s="330"/>
      <c r="AB13" s="330"/>
      <c r="AC13" s="330"/>
      <c r="AD13" s="331"/>
    </row>
    <row r="14" spans="1:30" ht="14.4" x14ac:dyDescent="0.3">
      <c r="A14" s="49"/>
      <c r="B14" s="50" t="s">
        <v>7</v>
      </c>
      <c r="C14" s="51" t="s">
        <v>8</v>
      </c>
      <c r="D14" s="52" t="s">
        <v>30</v>
      </c>
      <c r="E14" s="50">
        <v>2</v>
      </c>
      <c r="F14" s="52"/>
      <c r="G14" s="53">
        <v>3</v>
      </c>
      <c r="H14" s="50" t="s">
        <v>9</v>
      </c>
      <c r="I14" s="52" t="s">
        <v>10</v>
      </c>
      <c r="J14" s="50" t="s">
        <v>11</v>
      </c>
      <c r="K14" s="52" t="s">
        <v>12</v>
      </c>
      <c r="L14" s="20"/>
      <c r="M14" s="21"/>
      <c r="N14" s="20"/>
      <c r="O14" s="21"/>
      <c r="P14" s="22"/>
      <c r="Q14" s="22"/>
      <c r="R14" s="22"/>
      <c r="S14" s="22"/>
      <c r="T14" s="22"/>
      <c r="U14" s="22"/>
      <c r="V14" s="22"/>
      <c r="W14" s="20"/>
      <c r="X14" s="20" t="s">
        <v>31</v>
      </c>
      <c r="Y14" s="23" t="s">
        <v>32</v>
      </c>
      <c r="Z14" s="23" t="s">
        <v>33</v>
      </c>
      <c r="AA14" s="23" t="s">
        <v>34</v>
      </c>
      <c r="AB14" s="23" t="s">
        <v>35</v>
      </c>
      <c r="AC14" s="23" t="s">
        <v>36</v>
      </c>
      <c r="AD14" s="21" t="s">
        <v>37</v>
      </c>
    </row>
    <row r="15" spans="1:30" ht="14.4" x14ac:dyDescent="0.3">
      <c r="A15" s="54"/>
      <c r="B15" s="55">
        <v>18</v>
      </c>
      <c r="C15" s="56">
        <v>9</v>
      </c>
      <c r="D15" s="57">
        <v>25</v>
      </c>
      <c r="E15" s="55">
        <v>35</v>
      </c>
      <c r="F15" s="57"/>
      <c r="G15" s="58">
        <v>20</v>
      </c>
      <c r="H15" s="55">
        <v>5</v>
      </c>
      <c r="I15" s="57">
        <v>5</v>
      </c>
      <c r="J15" s="55">
        <v>5</v>
      </c>
      <c r="K15" s="57">
        <v>5</v>
      </c>
      <c r="L15" s="29"/>
      <c r="M15" s="30"/>
      <c r="N15" s="29"/>
      <c r="O15" s="30"/>
      <c r="P15" s="31"/>
      <c r="Q15" s="31"/>
      <c r="R15" s="31"/>
      <c r="S15" s="31"/>
      <c r="T15" s="31"/>
      <c r="U15" s="31"/>
      <c r="V15" s="31"/>
      <c r="W15" s="29"/>
      <c r="X15" s="29" t="s">
        <v>27</v>
      </c>
      <c r="Y15" s="32" t="s">
        <v>38</v>
      </c>
      <c r="Z15" s="32" t="s">
        <v>45</v>
      </c>
      <c r="AA15" s="32" t="s">
        <v>39</v>
      </c>
      <c r="AB15" s="32" t="s">
        <v>40</v>
      </c>
      <c r="AC15" s="32" t="s">
        <v>41</v>
      </c>
      <c r="AD15" s="30" t="s">
        <v>42</v>
      </c>
    </row>
    <row r="16" spans="1:30" ht="14.4" x14ac:dyDescent="0.3">
      <c r="A16" s="54"/>
      <c r="B16" s="55">
        <v>12</v>
      </c>
      <c r="C16" s="56">
        <v>5</v>
      </c>
      <c r="D16" s="57">
        <v>20</v>
      </c>
      <c r="E16" s="55">
        <v>27</v>
      </c>
      <c r="F16" s="57"/>
      <c r="G16" s="58">
        <v>14</v>
      </c>
      <c r="H16" s="55">
        <v>3</v>
      </c>
      <c r="I16" s="57">
        <v>3</v>
      </c>
      <c r="J16" s="55">
        <v>3</v>
      </c>
      <c r="K16" s="57">
        <v>3</v>
      </c>
      <c r="L16" s="29"/>
      <c r="M16" s="30"/>
      <c r="N16" s="29"/>
      <c r="O16" s="30"/>
      <c r="P16" s="31"/>
      <c r="Q16" s="31"/>
      <c r="R16" s="31"/>
      <c r="S16" s="31"/>
      <c r="T16" s="31"/>
      <c r="U16" s="31"/>
      <c r="V16" s="31"/>
      <c r="W16" s="29"/>
      <c r="X16" s="29" t="s">
        <v>43</v>
      </c>
      <c r="Y16" s="32" t="s">
        <v>44</v>
      </c>
      <c r="Z16" s="32" t="s">
        <v>52</v>
      </c>
      <c r="AA16" s="32" t="s">
        <v>46</v>
      </c>
      <c r="AB16" s="32" t="s">
        <v>47</v>
      </c>
      <c r="AC16" s="32" t="s">
        <v>48</v>
      </c>
      <c r="AD16" s="30" t="s">
        <v>49</v>
      </c>
    </row>
    <row r="17" spans="1:30" ht="14.4" x14ac:dyDescent="0.3">
      <c r="A17" s="54"/>
      <c r="B17" s="55">
        <v>6</v>
      </c>
      <c r="C17" s="56">
        <v>0</v>
      </c>
      <c r="D17" s="57">
        <v>15</v>
      </c>
      <c r="E17" s="55">
        <v>18</v>
      </c>
      <c r="F17" s="57"/>
      <c r="G17" s="58">
        <v>8</v>
      </c>
      <c r="H17" s="55">
        <v>1</v>
      </c>
      <c r="I17" s="57">
        <v>1</v>
      </c>
      <c r="J17" s="55">
        <v>1</v>
      </c>
      <c r="K17" s="57">
        <v>1</v>
      </c>
      <c r="L17" s="29"/>
      <c r="M17" s="30"/>
      <c r="N17" s="29"/>
      <c r="O17" s="30"/>
      <c r="P17" s="31"/>
      <c r="Q17" s="31"/>
      <c r="R17" s="31"/>
      <c r="S17" s="31"/>
      <c r="T17" s="31"/>
      <c r="U17" s="31"/>
      <c r="V17" s="31"/>
      <c r="W17" s="29"/>
      <c r="X17" s="29" t="s">
        <v>50</v>
      </c>
      <c r="Y17" s="32" t="s">
        <v>51</v>
      </c>
      <c r="Z17" s="32" t="s">
        <v>56</v>
      </c>
      <c r="AA17" s="32" t="s">
        <v>27</v>
      </c>
      <c r="AB17" s="32" t="s">
        <v>2</v>
      </c>
      <c r="AC17" s="32" t="s">
        <v>53</v>
      </c>
      <c r="AD17" s="30" t="s">
        <v>39</v>
      </c>
    </row>
    <row r="18" spans="1:30" ht="14.4" x14ac:dyDescent="0.3">
      <c r="A18" s="54"/>
      <c r="B18" s="55">
        <v>0</v>
      </c>
      <c r="C18" s="56" t="s">
        <v>2</v>
      </c>
      <c r="D18" s="57">
        <v>10</v>
      </c>
      <c r="E18" s="55">
        <v>9</v>
      </c>
      <c r="F18" s="57"/>
      <c r="G18" s="58">
        <v>0</v>
      </c>
      <c r="H18" s="55">
        <v>0</v>
      </c>
      <c r="I18" s="57">
        <v>0</v>
      </c>
      <c r="J18" s="55">
        <v>0</v>
      </c>
      <c r="K18" s="57">
        <v>0</v>
      </c>
      <c r="L18" s="29"/>
      <c r="M18" s="30"/>
      <c r="N18" s="29"/>
      <c r="O18" s="30"/>
      <c r="P18" s="31"/>
      <c r="Q18" s="31"/>
      <c r="R18" s="31"/>
      <c r="S18" s="31"/>
      <c r="T18" s="31"/>
      <c r="U18" s="31"/>
      <c r="V18" s="31"/>
      <c r="W18" s="29"/>
      <c r="X18" s="29" t="s">
        <v>54</v>
      </c>
      <c r="Y18" s="32" t="s">
        <v>55</v>
      </c>
      <c r="Z18" s="32" t="s">
        <v>27</v>
      </c>
      <c r="AA18" s="32" t="s">
        <v>2</v>
      </c>
      <c r="AB18" s="32" t="s">
        <v>2</v>
      </c>
      <c r="AC18" s="32" t="s">
        <v>2</v>
      </c>
      <c r="AD18" s="30" t="s">
        <v>53</v>
      </c>
    </row>
    <row r="19" spans="1:30" ht="14.4" x14ac:dyDescent="0.3">
      <c r="A19" s="54"/>
      <c r="B19" s="55" t="s">
        <v>2</v>
      </c>
      <c r="C19" s="56"/>
      <c r="D19" s="57">
        <v>5</v>
      </c>
      <c r="E19" s="55">
        <v>0</v>
      </c>
      <c r="F19" s="57"/>
      <c r="G19" s="58">
        <v>3</v>
      </c>
      <c r="H19" s="55">
        <v>1</v>
      </c>
      <c r="I19" s="57">
        <v>2</v>
      </c>
      <c r="J19" s="55">
        <v>1</v>
      </c>
      <c r="K19" s="57">
        <v>1</v>
      </c>
      <c r="L19" s="29"/>
      <c r="M19" s="30"/>
      <c r="N19" s="29"/>
      <c r="O19" s="30"/>
      <c r="P19" s="31"/>
      <c r="Q19" s="31"/>
      <c r="R19" s="31"/>
      <c r="S19" s="31"/>
      <c r="T19" s="31"/>
      <c r="U19" s="31"/>
      <c r="V19" s="31"/>
      <c r="W19" s="29"/>
      <c r="X19" s="29" t="s">
        <v>57</v>
      </c>
      <c r="Y19" s="32" t="s">
        <v>58</v>
      </c>
      <c r="Z19" s="32" t="s">
        <v>2</v>
      </c>
      <c r="AA19" s="32" t="s">
        <v>2</v>
      </c>
      <c r="AB19" s="32" t="s">
        <v>2</v>
      </c>
      <c r="AC19" s="32" t="s">
        <v>2</v>
      </c>
      <c r="AD19" s="30" t="s">
        <v>2</v>
      </c>
    </row>
    <row r="20" spans="1:30" ht="14.4" x14ac:dyDescent="0.3">
      <c r="A20" s="54"/>
      <c r="B20" s="55"/>
      <c r="C20" s="56"/>
      <c r="D20" s="57">
        <v>0</v>
      </c>
      <c r="E20" s="55">
        <v>6</v>
      </c>
      <c r="F20" s="57"/>
      <c r="G20" s="58">
        <v>6</v>
      </c>
      <c r="H20" s="55">
        <v>2</v>
      </c>
      <c r="I20" s="57">
        <v>4</v>
      </c>
      <c r="J20" s="55">
        <v>2</v>
      </c>
      <c r="K20" s="57">
        <v>2</v>
      </c>
      <c r="L20" s="29"/>
      <c r="M20" s="30"/>
      <c r="N20" s="29"/>
      <c r="O20" s="30"/>
      <c r="P20" s="31"/>
      <c r="Q20" s="31"/>
      <c r="R20" s="31"/>
      <c r="S20" s="31"/>
      <c r="T20" s="31"/>
      <c r="U20" s="31"/>
      <c r="V20" s="31"/>
      <c r="W20" s="29"/>
      <c r="X20" s="29" t="s">
        <v>59</v>
      </c>
      <c r="Y20" s="32" t="s">
        <v>60</v>
      </c>
      <c r="AA20" s="32" t="s">
        <v>2</v>
      </c>
      <c r="AB20" s="32" t="s">
        <v>2</v>
      </c>
      <c r="AC20" s="32" t="s">
        <v>2</v>
      </c>
      <c r="AD20" s="30" t="s">
        <v>2</v>
      </c>
    </row>
    <row r="21" spans="1:30" ht="14.4" x14ac:dyDescent="0.3">
      <c r="A21" s="54"/>
      <c r="B21" s="55"/>
      <c r="C21" s="56"/>
      <c r="D21" s="57"/>
      <c r="E21" s="55">
        <v>12</v>
      </c>
      <c r="F21" s="57"/>
      <c r="G21" s="58">
        <v>9</v>
      </c>
      <c r="H21" s="55">
        <v>3</v>
      </c>
      <c r="I21" s="57">
        <v>6</v>
      </c>
      <c r="J21" s="55">
        <v>3</v>
      </c>
      <c r="K21" s="57">
        <v>3</v>
      </c>
      <c r="L21" s="29"/>
      <c r="M21" s="30"/>
      <c r="N21" s="29"/>
      <c r="O21" s="30"/>
      <c r="P21" s="31"/>
      <c r="Q21" s="31"/>
      <c r="R21" s="31"/>
      <c r="S21" s="31"/>
      <c r="T21" s="31"/>
      <c r="U21" s="31"/>
      <c r="V21" s="31"/>
      <c r="W21" s="29"/>
      <c r="X21" s="29" t="s">
        <v>2</v>
      </c>
      <c r="Y21" s="32" t="s">
        <v>61</v>
      </c>
      <c r="Z21" s="32" t="s">
        <v>2</v>
      </c>
      <c r="AA21" s="32" t="s">
        <v>2</v>
      </c>
      <c r="AB21" s="32" t="s">
        <v>2</v>
      </c>
      <c r="AC21" s="32" t="s">
        <v>2</v>
      </c>
      <c r="AD21" s="30" t="s">
        <v>2</v>
      </c>
    </row>
    <row r="22" spans="1:30" ht="14.4" x14ac:dyDescent="0.3">
      <c r="A22" s="54"/>
      <c r="B22" s="55"/>
      <c r="C22" s="56"/>
      <c r="D22" s="57"/>
      <c r="E22" s="55">
        <v>18</v>
      </c>
      <c r="F22" s="57"/>
      <c r="G22" s="58" t="s">
        <v>2</v>
      </c>
      <c r="H22" s="55" t="s">
        <v>2</v>
      </c>
      <c r="I22" s="57" t="s">
        <v>2</v>
      </c>
      <c r="J22" s="55" t="s">
        <v>2</v>
      </c>
      <c r="K22" s="57" t="s">
        <v>2</v>
      </c>
      <c r="L22" s="29"/>
      <c r="M22" s="30"/>
      <c r="N22" s="29"/>
      <c r="O22" s="30"/>
      <c r="P22" s="31"/>
      <c r="Q22" s="31"/>
      <c r="R22" s="31"/>
      <c r="S22" s="31"/>
      <c r="T22" s="31"/>
      <c r="U22" s="31"/>
      <c r="V22" s="31"/>
      <c r="W22" s="29"/>
      <c r="X22" s="38" t="s">
        <v>2</v>
      </c>
      <c r="Y22" s="59" t="s">
        <v>27</v>
      </c>
      <c r="Z22" s="59" t="s">
        <v>2</v>
      </c>
      <c r="AA22" s="59" t="s">
        <v>2</v>
      </c>
      <c r="AB22" s="59" t="s">
        <v>2</v>
      </c>
      <c r="AC22" s="59" t="s">
        <v>2</v>
      </c>
      <c r="AD22" s="39" t="s">
        <v>2</v>
      </c>
    </row>
    <row r="23" spans="1:30" ht="14.4" x14ac:dyDescent="0.3">
      <c r="A23" s="60" t="s">
        <v>62</v>
      </c>
      <c r="B23" s="61"/>
      <c r="C23" s="62"/>
      <c r="D23" s="63"/>
      <c r="E23" s="61"/>
      <c r="F23" s="63"/>
      <c r="G23" s="64"/>
      <c r="H23" s="61"/>
      <c r="I23" s="63"/>
      <c r="J23" s="61"/>
      <c r="K23" s="63"/>
      <c r="L23" s="61"/>
      <c r="M23" s="63"/>
      <c r="N23" s="46"/>
      <c r="O23" s="47"/>
      <c r="P23" s="48"/>
      <c r="Q23" s="48"/>
      <c r="R23" s="48"/>
      <c r="S23" s="48"/>
      <c r="T23" s="48"/>
      <c r="U23" s="48"/>
      <c r="V23" s="48"/>
      <c r="W23" s="48"/>
      <c r="X23" s="65"/>
      <c r="Y23" s="65"/>
      <c r="Z23" s="65"/>
      <c r="AA23" s="65"/>
      <c r="AB23" s="65"/>
      <c r="AC23" s="65"/>
      <c r="AD23" s="47"/>
    </row>
    <row r="24" spans="1:30" ht="14.4" x14ac:dyDescent="0.3">
      <c r="A24" s="66"/>
      <c r="B24" s="67" t="s">
        <v>7</v>
      </c>
      <c r="C24" s="68" t="s">
        <v>8</v>
      </c>
      <c r="D24" s="69"/>
      <c r="E24" s="67" t="s">
        <v>63</v>
      </c>
      <c r="F24" s="69" t="s">
        <v>64</v>
      </c>
      <c r="G24" s="70">
        <v>3</v>
      </c>
      <c r="H24" s="67" t="s">
        <v>9</v>
      </c>
      <c r="I24" s="69" t="s">
        <v>10</v>
      </c>
      <c r="J24" s="67" t="s">
        <v>11</v>
      </c>
      <c r="K24" s="69" t="s">
        <v>12</v>
      </c>
      <c r="L24" s="67" t="s">
        <v>65</v>
      </c>
      <c r="M24" s="69" t="s">
        <v>66</v>
      </c>
      <c r="N24" s="20"/>
      <c r="O24" s="21"/>
      <c r="P24" s="22"/>
      <c r="Q24" s="22"/>
      <c r="R24" s="22"/>
      <c r="S24" s="22"/>
      <c r="T24" s="22"/>
      <c r="U24" s="22"/>
      <c r="V24" s="22"/>
      <c r="W24" s="22"/>
      <c r="X24" s="23"/>
      <c r="Y24" s="23"/>
      <c r="Z24" s="23"/>
      <c r="AA24" s="23"/>
      <c r="AB24" s="23"/>
      <c r="AC24" s="23"/>
      <c r="AD24" s="21"/>
    </row>
    <row r="25" spans="1:30" ht="14.4" x14ac:dyDescent="0.3">
      <c r="A25" s="71"/>
      <c r="B25" s="72">
        <v>12</v>
      </c>
      <c r="C25" s="73">
        <v>9</v>
      </c>
      <c r="D25" s="74"/>
      <c r="E25" s="72">
        <v>14</v>
      </c>
      <c r="F25" s="74">
        <v>14</v>
      </c>
      <c r="G25" s="75">
        <v>25</v>
      </c>
      <c r="H25" s="72">
        <v>10</v>
      </c>
      <c r="I25" s="74">
        <v>5</v>
      </c>
      <c r="J25" s="72">
        <v>5</v>
      </c>
      <c r="K25" s="74">
        <v>5</v>
      </c>
      <c r="L25" s="72">
        <v>6</v>
      </c>
      <c r="M25" s="74">
        <v>4</v>
      </c>
      <c r="N25" s="29"/>
      <c r="O25" s="30"/>
      <c r="P25" s="31"/>
      <c r="Q25" s="31"/>
      <c r="R25" s="31"/>
      <c r="S25" s="31"/>
      <c r="T25" s="31"/>
      <c r="U25" s="31"/>
      <c r="V25" s="31"/>
      <c r="W25" s="31"/>
      <c r="AD25" s="30"/>
    </row>
    <row r="26" spans="1:30" ht="14.4" x14ac:dyDescent="0.3">
      <c r="A26" s="71"/>
      <c r="B26" s="72">
        <v>9</v>
      </c>
      <c r="C26" s="73">
        <v>5</v>
      </c>
      <c r="D26" s="74"/>
      <c r="E26" s="72">
        <v>7</v>
      </c>
      <c r="F26" s="74">
        <v>7</v>
      </c>
      <c r="G26" s="75">
        <v>16</v>
      </c>
      <c r="H26" s="72">
        <v>7</v>
      </c>
      <c r="I26" s="74">
        <v>3</v>
      </c>
      <c r="J26" s="72">
        <v>3</v>
      </c>
      <c r="K26" s="74">
        <v>3</v>
      </c>
      <c r="L26" s="72">
        <v>3</v>
      </c>
      <c r="M26" s="74">
        <v>2</v>
      </c>
      <c r="N26" s="29"/>
      <c r="O26" s="30"/>
      <c r="P26" s="31"/>
      <c r="Q26" s="31"/>
      <c r="R26" s="31"/>
      <c r="S26" s="31"/>
      <c r="T26" s="31"/>
      <c r="U26" s="31"/>
      <c r="V26" s="31"/>
      <c r="W26" s="31"/>
      <c r="AD26" s="30"/>
    </row>
    <row r="27" spans="1:30" ht="14.4" x14ac:dyDescent="0.3">
      <c r="A27" s="71"/>
      <c r="B27" s="72">
        <v>5</v>
      </c>
      <c r="C27" s="73">
        <v>0</v>
      </c>
      <c r="D27" s="74"/>
      <c r="E27" s="72">
        <v>0</v>
      </c>
      <c r="F27" s="74">
        <v>0</v>
      </c>
      <c r="G27" s="75">
        <v>8</v>
      </c>
      <c r="H27" s="72">
        <v>4</v>
      </c>
      <c r="I27" s="74">
        <v>1</v>
      </c>
      <c r="J27" s="72">
        <v>1</v>
      </c>
      <c r="K27" s="74">
        <v>1</v>
      </c>
      <c r="L27" s="72">
        <v>0</v>
      </c>
      <c r="M27" s="74">
        <v>0</v>
      </c>
      <c r="N27" s="29"/>
      <c r="O27" s="30"/>
      <c r="P27" s="31"/>
      <c r="Q27" s="31"/>
      <c r="R27" s="31"/>
      <c r="S27" s="31"/>
      <c r="T27" s="31"/>
      <c r="U27" s="31"/>
      <c r="V27" s="31"/>
      <c r="W27" s="31"/>
      <c r="AD27" s="30"/>
    </row>
    <row r="28" spans="1:30" ht="14.4" x14ac:dyDescent="0.3">
      <c r="A28" s="71"/>
      <c r="B28" s="72">
        <v>3</v>
      </c>
      <c r="C28" s="73">
        <v>3</v>
      </c>
      <c r="D28" s="74"/>
      <c r="E28" s="72">
        <v>4</v>
      </c>
      <c r="F28" s="74">
        <v>4</v>
      </c>
      <c r="G28" s="75">
        <v>0</v>
      </c>
      <c r="H28" s="72">
        <v>0</v>
      </c>
      <c r="I28" s="74">
        <v>0</v>
      </c>
      <c r="J28" s="72">
        <v>0</v>
      </c>
      <c r="K28" s="74">
        <v>0</v>
      </c>
      <c r="L28" s="72">
        <v>2</v>
      </c>
      <c r="M28" s="74">
        <v>1</v>
      </c>
      <c r="N28" s="29"/>
      <c r="O28" s="30"/>
      <c r="P28" s="31"/>
      <c r="Q28" s="31"/>
      <c r="R28" s="31"/>
      <c r="S28" s="31"/>
      <c r="T28" s="31"/>
      <c r="U28" s="31"/>
      <c r="V28" s="31"/>
      <c r="W28" s="31"/>
      <c r="AD28" s="30"/>
    </row>
    <row r="29" spans="1:30" ht="14.4" x14ac:dyDescent="0.3">
      <c r="A29" s="71"/>
      <c r="B29" s="72">
        <v>6</v>
      </c>
      <c r="C29" s="73">
        <v>6</v>
      </c>
      <c r="D29" s="74"/>
      <c r="E29" s="72">
        <v>8</v>
      </c>
      <c r="F29" s="74">
        <v>8</v>
      </c>
      <c r="G29" s="75">
        <v>5</v>
      </c>
      <c r="H29" s="72">
        <v>2</v>
      </c>
      <c r="I29" s="74">
        <v>1</v>
      </c>
      <c r="J29" s="72">
        <v>1</v>
      </c>
      <c r="K29" s="74">
        <v>1</v>
      </c>
      <c r="L29" s="72">
        <v>4</v>
      </c>
      <c r="M29" s="74">
        <v>2</v>
      </c>
      <c r="N29" s="29"/>
      <c r="O29" s="30"/>
      <c r="P29" s="31"/>
      <c r="Q29" s="31"/>
      <c r="R29" s="31"/>
      <c r="S29" s="31"/>
      <c r="T29" s="31"/>
      <c r="U29" s="31"/>
      <c r="V29" s="31"/>
      <c r="W29" s="31"/>
      <c r="AD29" s="30"/>
    </row>
    <row r="30" spans="1:30" ht="14.4" x14ac:dyDescent="0.3">
      <c r="A30" s="71"/>
      <c r="B30" s="72">
        <v>8</v>
      </c>
      <c r="C30" s="73" t="s">
        <v>2</v>
      </c>
      <c r="D30" s="74"/>
      <c r="E30" s="72" t="s">
        <v>2</v>
      </c>
      <c r="F30" s="74" t="s">
        <v>2</v>
      </c>
      <c r="G30" s="75">
        <v>10</v>
      </c>
      <c r="H30" s="72">
        <v>4</v>
      </c>
      <c r="I30" s="74">
        <v>2</v>
      </c>
      <c r="J30" s="72">
        <v>2</v>
      </c>
      <c r="K30" s="74">
        <v>2</v>
      </c>
      <c r="L30" s="72" t="s">
        <v>2</v>
      </c>
      <c r="M30" s="74" t="s">
        <v>2</v>
      </c>
      <c r="N30" s="29"/>
      <c r="O30" s="30"/>
      <c r="P30" s="31"/>
      <c r="Q30" s="31"/>
      <c r="R30" s="31"/>
      <c r="S30" s="31"/>
      <c r="T30" s="31"/>
      <c r="U30" s="31"/>
      <c r="V30" s="31"/>
      <c r="W30" s="31"/>
      <c r="AD30" s="30"/>
    </row>
    <row r="31" spans="1:30" ht="14.4" x14ac:dyDescent="0.3">
      <c r="A31" s="71"/>
      <c r="B31" s="72"/>
      <c r="C31" s="73" t="s">
        <v>2</v>
      </c>
      <c r="D31" s="74"/>
      <c r="E31" s="72" t="s">
        <v>2</v>
      </c>
      <c r="F31" s="74" t="s">
        <v>2</v>
      </c>
      <c r="G31" s="75">
        <v>15</v>
      </c>
      <c r="H31" s="72">
        <v>6</v>
      </c>
      <c r="I31" s="74">
        <v>3</v>
      </c>
      <c r="J31" s="72">
        <v>3</v>
      </c>
      <c r="K31" s="74">
        <v>3</v>
      </c>
      <c r="L31" s="72" t="s">
        <v>2</v>
      </c>
      <c r="M31" s="74" t="s">
        <v>2</v>
      </c>
      <c r="N31" s="29"/>
      <c r="O31" s="30"/>
      <c r="P31" s="31"/>
      <c r="Q31" s="31"/>
      <c r="R31" s="31"/>
      <c r="S31" s="31"/>
      <c r="T31" s="31"/>
      <c r="U31" s="31"/>
      <c r="V31" s="31"/>
      <c r="W31" s="31"/>
      <c r="AD31" s="30"/>
    </row>
    <row r="32" spans="1:30" ht="14.4" x14ac:dyDescent="0.3">
      <c r="A32" s="76"/>
      <c r="B32" s="77" t="s">
        <v>2</v>
      </c>
      <c r="C32" s="78" t="s">
        <v>2</v>
      </c>
      <c r="D32" s="79"/>
      <c r="E32" s="77" t="s">
        <v>2</v>
      </c>
      <c r="F32" s="79" t="s">
        <v>2</v>
      </c>
      <c r="G32" s="80" t="s">
        <v>2</v>
      </c>
      <c r="H32" s="77" t="s">
        <v>2</v>
      </c>
      <c r="I32" s="79" t="s">
        <v>2</v>
      </c>
      <c r="J32" s="77" t="s">
        <v>2</v>
      </c>
      <c r="K32" s="79" t="s">
        <v>2</v>
      </c>
      <c r="L32" s="77" t="s">
        <v>2</v>
      </c>
      <c r="M32" s="79" t="s">
        <v>2</v>
      </c>
      <c r="N32" s="38"/>
      <c r="O32" s="39"/>
      <c r="P32" s="40"/>
      <c r="Q32" s="40"/>
      <c r="R32" s="40"/>
      <c r="S32" s="40"/>
      <c r="T32" s="40"/>
      <c r="U32" s="40"/>
      <c r="V32" s="40"/>
      <c r="W32" s="40"/>
      <c r="X32" s="59"/>
      <c r="Y32" s="59"/>
      <c r="Z32" s="59"/>
      <c r="AA32" s="59"/>
      <c r="AB32" s="59"/>
      <c r="AC32" s="59"/>
      <c r="AD32" s="39"/>
    </row>
    <row r="33" spans="1:30" ht="14.4" x14ac:dyDescent="0.3">
      <c r="A33" s="81" t="s">
        <v>67</v>
      </c>
      <c r="B33" s="82"/>
      <c r="C33" s="83"/>
      <c r="D33" s="84"/>
      <c r="E33" s="82"/>
      <c r="F33" s="84"/>
      <c r="G33" s="85"/>
      <c r="H33" s="82"/>
      <c r="I33" s="84"/>
      <c r="J33" s="82"/>
      <c r="K33" s="84"/>
      <c r="L33" s="82"/>
      <c r="M33" s="84"/>
      <c r="N33" s="82"/>
      <c r="O33" s="84"/>
      <c r="P33" s="85"/>
      <c r="Q33" s="85"/>
      <c r="R33" s="48"/>
      <c r="S33" s="48"/>
      <c r="T33" s="48"/>
      <c r="U33" s="48"/>
      <c r="V33" s="48"/>
      <c r="W33" s="48"/>
      <c r="X33" s="65"/>
      <c r="Y33" s="65"/>
      <c r="Z33" s="65"/>
      <c r="AA33" s="65"/>
      <c r="AB33" s="65"/>
      <c r="AC33" s="65"/>
      <c r="AD33" s="47"/>
    </row>
    <row r="34" spans="1:30" ht="14.4" x14ac:dyDescent="0.3">
      <c r="A34" s="86"/>
      <c r="B34" s="87">
        <v>1</v>
      </c>
      <c r="C34" s="88"/>
      <c r="D34" s="89"/>
      <c r="E34" s="87" t="s">
        <v>68</v>
      </c>
      <c r="F34" s="90" t="s">
        <v>69</v>
      </c>
      <c r="G34" s="91">
        <v>3</v>
      </c>
      <c r="H34" s="87">
        <v>4</v>
      </c>
      <c r="I34" s="89"/>
      <c r="J34" s="87" t="s">
        <v>70</v>
      </c>
      <c r="K34" s="90" t="s">
        <v>71</v>
      </c>
      <c r="L34" s="87">
        <v>6</v>
      </c>
      <c r="M34" s="89"/>
      <c r="N34" s="87" t="s">
        <v>72</v>
      </c>
      <c r="O34" s="90" t="s">
        <v>73</v>
      </c>
      <c r="P34" s="91">
        <v>8</v>
      </c>
      <c r="Q34" s="91">
        <v>9</v>
      </c>
      <c r="R34" s="22"/>
      <c r="S34" s="22"/>
      <c r="T34" s="22"/>
      <c r="U34" s="22"/>
      <c r="V34" s="22"/>
      <c r="W34" s="22"/>
      <c r="X34" s="23" t="s">
        <v>74</v>
      </c>
      <c r="Y34" s="23"/>
      <c r="Z34" s="23"/>
      <c r="AA34" s="23"/>
      <c r="AB34" s="23"/>
      <c r="AC34" s="23"/>
      <c r="AD34" s="21"/>
    </row>
    <row r="35" spans="1:30" ht="14.4" x14ac:dyDescent="0.3">
      <c r="A35" s="92"/>
      <c r="B35" s="93">
        <v>6</v>
      </c>
      <c r="C35" s="88"/>
      <c r="D35" s="89"/>
      <c r="E35" s="93">
        <v>3</v>
      </c>
      <c r="F35" s="89">
        <v>3</v>
      </c>
      <c r="G35" s="94">
        <v>3</v>
      </c>
      <c r="H35" s="93">
        <v>6</v>
      </c>
      <c r="I35" s="89"/>
      <c r="J35" s="93">
        <v>3</v>
      </c>
      <c r="K35" s="89">
        <v>3</v>
      </c>
      <c r="L35" s="93">
        <v>6</v>
      </c>
      <c r="M35" s="89"/>
      <c r="N35" s="93">
        <v>12</v>
      </c>
      <c r="O35" s="89">
        <v>3</v>
      </c>
      <c r="P35" s="94">
        <v>6</v>
      </c>
      <c r="Q35" s="94">
        <v>9</v>
      </c>
      <c r="R35" s="31"/>
      <c r="S35" s="31"/>
      <c r="T35" s="31"/>
      <c r="U35" s="31"/>
      <c r="V35" s="31"/>
      <c r="W35" s="31"/>
      <c r="X35" s="32" t="s">
        <v>310</v>
      </c>
      <c r="AD35" s="30"/>
    </row>
    <row r="36" spans="1:30" ht="14.4" x14ac:dyDescent="0.3">
      <c r="A36" s="92"/>
      <c r="B36" s="93">
        <v>4</v>
      </c>
      <c r="C36" s="88"/>
      <c r="D36" s="89"/>
      <c r="E36" s="93">
        <v>2</v>
      </c>
      <c r="F36" s="89">
        <v>2</v>
      </c>
      <c r="G36" s="94">
        <v>2</v>
      </c>
      <c r="H36" s="93">
        <v>4</v>
      </c>
      <c r="I36" s="89"/>
      <c r="J36" s="93">
        <v>2</v>
      </c>
      <c r="K36" s="89">
        <v>2</v>
      </c>
      <c r="L36" s="93">
        <v>4</v>
      </c>
      <c r="M36" s="89"/>
      <c r="N36" s="93">
        <v>8</v>
      </c>
      <c r="O36" s="89">
        <v>2</v>
      </c>
      <c r="P36" s="94">
        <v>4</v>
      </c>
      <c r="Q36" s="94">
        <v>6</v>
      </c>
      <c r="R36" s="31"/>
      <c r="S36" s="31"/>
      <c r="T36" s="31"/>
      <c r="U36" s="31"/>
      <c r="V36" s="31"/>
      <c r="W36" s="31"/>
      <c r="X36" s="32" t="s">
        <v>308</v>
      </c>
      <c r="AD36" s="30"/>
    </row>
    <row r="37" spans="1:30" ht="14.4" x14ac:dyDescent="0.3">
      <c r="A37" s="92"/>
      <c r="B37" s="93">
        <v>2</v>
      </c>
      <c r="C37" s="88"/>
      <c r="D37" s="89"/>
      <c r="E37" s="93">
        <v>1</v>
      </c>
      <c r="F37" s="89">
        <v>1</v>
      </c>
      <c r="G37" s="94">
        <v>1</v>
      </c>
      <c r="H37" s="93">
        <v>2</v>
      </c>
      <c r="I37" s="89"/>
      <c r="J37" s="93">
        <v>1</v>
      </c>
      <c r="K37" s="89">
        <v>1</v>
      </c>
      <c r="L37" s="93">
        <v>2</v>
      </c>
      <c r="M37" s="89"/>
      <c r="N37" s="93">
        <v>4</v>
      </c>
      <c r="O37" s="89">
        <v>1</v>
      </c>
      <c r="P37" s="94">
        <v>2</v>
      </c>
      <c r="Q37" s="94">
        <v>3</v>
      </c>
      <c r="R37" s="31"/>
      <c r="S37" s="31"/>
      <c r="T37" s="31"/>
      <c r="U37" s="31"/>
      <c r="V37" s="31"/>
      <c r="W37" s="31"/>
      <c r="X37" s="32" t="s">
        <v>75</v>
      </c>
      <c r="AD37" s="30"/>
    </row>
    <row r="38" spans="1:30" ht="14.4" x14ac:dyDescent="0.3">
      <c r="A38" s="92"/>
      <c r="B38" s="93">
        <v>0</v>
      </c>
      <c r="C38" s="88"/>
      <c r="D38" s="89"/>
      <c r="E38" s="93">
        <v>0</v>
      </c>
      <c r="F38" s="89">
        <v>0</v>
      </c>
      <c r="G38" s="94">
        <v>0</v>
      </c>
      <c r="H38" s="93">
        <v>0</v>
      </c>
      <c r="I38" s="89"/>
      <c r="J38" s="93">
        <v>0</v>
      </c>
      <c r="K38" s="89">
        <v>0</v>
      </c>
      <c r="L38" s="93">
        <v>0</v>
      </c>
      <c r="M38" s="89"/>
      <c r="N38" s="93">
        <v>0</v>
      </c>
      <c r="O38" s="89">
        <v>0</v>
      </c>
      <c r="P38" s="94">
        <v>0</v>
      </c>
      <c r="Q38" s="94">
        <v>0</v>
      </c>
      <c r="R38" s="31"/>
      <c r="S38" s="31"/>
      <c r="T38" s="31"/>
      <c r="U38" s="31"/>
      <c r="V38" s="31"/>
      <c r="W38" s="31"/>
      <c r="X38" s="32" t="s">
        <v>3</v>
      </c>
      <c r="AD38" s="30"/>
    </row>
    <row r="39" spans="1:30" ht="14.4" x14ac:dyDescent="0.3">
      <c r="A39" s="92"/>
      <c r="B39" s="93"/>
      <c r="C39" s="88"/>
      <c r="D39" s="89"/>
      <c r="E39" s="93"/>
      <c r="F39" s="89"/>
      <c r="G39" s="94"/>
      <c r="H39" s="93"/>
      <c r="I39" s="89"/>
      <c r="J39" s="93"/>
      <c r="K39" s="89"/>
      <c r="L39" s="93"/>
      <c r="M39" s="89"/>
      <c r="N39" s="93"/>
      <c r="O39" s="89"/>
      <c r="P39" s="94"/>
      <c r="Q39" s="94"/>
      <c r="R39" s="31"/>
      <c r="S39" s="31"/>
      <c r="T39" s="31"/>
      <c r="U39" s="31"/>
      <c r="V39" s="31"/>
      <c r="W39" s="31"/>
      <c r="X39" s="32" t="s">
        <v>306</v>
      </c>
      <c r="AD39" s="30"/>
    </row>
    <row r="40" spans="1:30" ht="14.4" x14ac:dyDescent="0.3">
      <c r="A40" s="92"/>
      <c r="B40" s="93"/>
      <c r="C40" s="88"/>
      <c r="D40" s="89"/>
      <c r="E40" s="93"/>
      <c r="F40" s="89"/>
      <c r="G40" s="94"/>
      <c r="H40" s="93"/>
      <c r="I40" s="89"/>
      <c r="J40" s="93"/>
      <c r="K40" s="89"/>
      <c r="L40" s="93"/>
      <c r="M40" s="89"/>
      <c r="N40" s="93"/>
      <c r="O40" s="89"/>
      <c r="P40" s="94"/>
      <c r="Q40" s="94"/>
      <c r="R40" s="31"/>
      <c r="S40" s="31"/>
      <c r="T40" s="31"/>
      <c r="U40" s="31"/>
      <c r="V40" s="31"/>
      <c r="W40" s="31"/>
      <c r="X40" s="32" t="s">
        <v>307</v>
      </c>
      <c r="AD40" s="30"/>
    </row>
    <row r="41" spans="1:30" ht="14.4" x14ac:dyDescent="0.3">
      <c r="A41" s="92"/>
      <c r="B41" s="93"/>
      <c r="C41" s="88"/>
      <c r="D41" s="89"/>
      <c r="E41" s="93"/>
      <c r="F41" s="89"/>
      <c r="G41" s="94"/>
      <c r="H41" s="93"/>
      <c r="I41" s="89"/>
      <c r="J41" s="93"/>
      <c r="K41" s="89"/>
      <c r="L41" s="93"/>
      <c r="M41" s="89"/>
      <c r="N41" s="93"/>
      <c r="O41" s="89"/>
      <c r="P41" s="94"/>
      <c r="Q41" s="94"/>
      <c r="R41" s="31"/>
      <c r="S41" s="31"/>
      <c r="T41" s="31"/>
      <c r="U41" s="31"/>
      <c r="V41" s="31"/>
      <c r="W41" s="31"/>
      <c r="X41" s="32" t="s">
        <v>309</v>
      </c>
      <c r="AD41" s="30"/>
    </row>
    <row r="42" spans="1:30" ht="14.4" x14ac:dyDescent="0.3">
      <c r="A42" s="95"/>
      <c r="B42" s="96"/>
      <c r="C42" s="97"/>
      <c r="D42" s="98"/>
      <c r="E42" s="96"/>
      <c r="F42" s="98"/>
      <c r="G42" s="99"/>
      <c r="H42" s="96"/>
      <c r="I42" s="98"/>
      <c r="J42" s="96"/>
      <c r="K42" s="98"/>
      <c r="L42" s="96"/>
      <c r="M42" s="98"/>
      <c r="N42" s="96"/>
      <c r="O42" s="98"/>
      <c r="P42" s="99"/>
      <c r="Q42" s="99"/>
      <c r="R42" s="40"/>
      <c r="S42" s="40"/>
      <c r="T42" s="40"/>
      <c r="U42" s="40"/>
      <c r="V42" s="40"/>
      <c r="W42" s="40"/>
      <c r="X42" s="32" t="s">
        <v>311</v>
      </c>
      <c r="Y42" s="59"/>
      <c r="Z42" s="59"/>
      <c r="AA42" s="59"/>
      <c r="AB42" s="59"/>
      <c r="AC42" s="59"/>
      <c r="AD42" s="39"/>
    </row>
    <row r="43" spans="1:30" ht="14.4" x14ac:dyDescent="0.3">
      <c r="A43" s="100" t="s">
        <v>77</v>
      </c>
      <c r="B43" s="101"/>
      <c r="C43" s="102"/>
      <c r="D43" s="103"/>
      <c r="E43" s="101"/>
      <c r="F43" s="103"/>
      <c r="G43" s="104"/>
      <c r="H43" s="101"/>
      <c r="I43" s="103"/>
      <c r="J43" s="101"/>
      <c r="K43" s="103"/>
      <c r="L43" s="101"/>
      <c r="M43" s="103"/>
      <c r="N43" s="101"/>
      <c r="O43" s="103"/>
      <c r="P43" s="104"/>
      <c r="Q43" s="104"/>
      <c r="R43" s="104"/>
      <c r="S43" s="104"/>
      <c r="T43" s="48"/>
      <c r="U43" s="48"/>
      <c r="V43" s="48"/>
      <c r="W43" s="48"/>
      <c r="X43" s="65"/>
      <c r="Y43" s="65"/>
      <c r="Z43" s="65"/>
      <c r="AA43" s="65"/>
      <c r="AB43" s="65"/>
      <c r="AC43" s="65"/>
      <c r="AD43" s="47"/>
    </row>
    <row r="44" spans="1:30" ht="14.4" x14ac:dyDescent="0.3">
      <c r="A44" s="105"/>
      <c r="B44" s="106">
        <v>1</v>
      </c>
      <c r="C44" s="107"/>
      <c r="D44" s="108"/>
      <c r="E44" s="106" t="s">
        <v>68</v>
      </c>
      <c r="F44" s="108" t="s">
        <v>69</v>
      </c>
      <c r="G44" s="109">
        <v>3</v>
      </c>
      <c r="H44" s="106">
        <v>4</v>
      </c>
      <c r="I44" s="108"/>
      <c r="J44" s="106" t="s">
        <v>70</v>
      </c>
      <c r="K44" s="108" t="s">
        <v>71</v>
      </c>
      <c r="L44" s="106">
        <v>6</v>
      </c>
      <c r="M44" s="108"/>
      <c r="N44" s="106">
        <v>7</v>
      </c>
      <c r="O44" s="108"/>
      <c r="P44" s="109">
        <v>8</v>
      </c>
      <c r="Q44" s="109">
        <v>9</v>
      </c>
      <c r="R44" s="109">
        <v>10</v>
      </c>
      <c r="S44" s="109">
        <v>11</v>
      </c>
      <c r="T44" s="22"/>
      <c r="U44" s="22"/>
      <c r="V44" s="22"/>
      <c r="W44" s="22"/>
      <c r="X44" s="23"/>
      <c r="Y44" s="23"/>
      <c r="Z44" s="23"/>
      <c r="AA44" s="23"/>
      <c r="AB44" s="23"/>
      <c r="AC44" s="23"/>
      <c r="AD44" s="21"/>
    </row>
    <row r="45" spans="1:30" ht="14.4" x14ac:dyDescent="0.3">
      <c r="A45" s="110"/>
      <c r="B45" s="111">
        <v>6</v>
      </c>
      <c r="C45" s="112"/>
      <c r="D45" s="113"/>
      <c r="E45" s="111">
        <v>3</v>
      </c>
      <c r="F45" s="113">
        <v>3</v>
      </c>
      <c r="G45" s="114">
        <v>3</v>
      </c>
      <c r="H45" s="111">
        <v>6</v>
      </c>
      <c r="I45" s="113"/>
      <c r="J45" s="111">
        <v>3</v>
      </c>
      <c r="K45" s="113">
        <v>3</v>
      </c>
      <c r="L45" s="111">
        <v>3</v>
      </c>
      <c r="M45" s="113"/>
      <c r="N45" s="111">
        <v>6</v>
      </c>
      <c r="O45" s="113"/>
      <c r="P45" s="114">
        <v>6</v>
      </c>
      <c r="Q45" s="114">
        <v>6</v>
      </c>
      <c r="R45" s="114">
        <v>3</v>
      </c>
      <c r="S45" s="114">
        <v>9</v>
      </c>
      <c r="T45" s="31"/>
      <c r="U45" s="31"/>
      <c r="V45" s="31"/>
      <c r="W45" s="31"/>
      <c r="AD45" s="30"/>
    </row>
    <row r="46" spans="1:30" ht="14.4" x14ac:dyDescent="0.3">
      <c r="A46" s="110"/>
      <c r="B46" s="111">
        <v>4</v>
      </c>
      <c r="C46" s="112"/>
      <c r="D46" s="113"/>
      <c r="E46" s="111">
        <v>2</v>
      </c>
      <c r="F46" s="113">
        <v>2</v>
      </c>
      <c r="G46" s="114">
        <v>2</v>
      </c>
      <c r="H46" s="111">
        <v>4</v>
      </c>
      <c r="I46" s="113"/>
      <c r="J46" s="111">
        <v>2</v>
      </c>
      <c r="K46" s="113">
        <v>2</v>
      </c>
      <c r="L46" s="111">
        <v>2</v>
      </c>
      <c r="M46" s="113"/>
      <c r="N46" s="111">
        <v>4</v>
      </c>
      <c r="O46" s="113"/>
      <c r="P46" s="114">
        <v>4</v>
      </c>
      <c r="Q46" s="114">
        <v>4</v>
      </c>
      <c r="R46" s="114">
        <v>2</v>
      </c>
      <c r="S46" s="114">
        <v>6</v>
      </c>
      <c r="T46" s="31"/>
      <c r="U46" s="31"/>
      <c r="V46" s="31"/>
      <c r="W46" s="31"/>
      <c r="AD46" s="30"/>
    </row>
    <row r="47" spans="1:30" ht="14.4" x14ac:dyDescent="0.3">
      <c r="A47" s="110"/>
      <c r="B47" s="111">
        <v>2</v>
      </c>
      <c r="C47" s="112"/>
      <c r="D47" s="113"/>
      <c r="E47" s="111">
        <v>1</v>
      </c>
      <c r="F47" s="113">
        <v>1</v>
      </c>
      <c r="G47" s="114">
        <v>1</v>
      </c>
      <c r="H47" s="111">
        <v>2</v>
      </c>
      <c r="I47" s="113"/>
      <c r="J47" s="111">
        <v>1</v>
      </c>
      <c r="K47" s="113">
        <v>1</v>
      </c>
      <c r="L47" s="111">
        <v>1</v>
      </c>
      <c r="M47" s="113"/>
      <c r="N47" s="111">
        <v>2</v>
      </c>
      <c r="O47" s="113"/>
      <c r="P47" s="114">
        <v>2</v>
      </c>
      <c r="Q47" s="114">
        <v>2</v>
      </c>
      <c r="R47" s="114">
        <v>1</v>
      </c>
      <c r="S47" s="114">
        <v>3</v>
      </c>
      <c r="T47" s="31"/>
      <c r="U47" s="31"/>
      <c r="V47" s="31"/>
      <c r="W47" s="31"/>
      <c r="AD47" s="30"/>
    </row>
    <row r="48" spans="1:30" ht="14.4" x14ac:dyDescent="0.3">
      <c r="A48" s="110"/>
      <c r="B48" s="111">
        <v>0</v>
      </c>
      <c r="C48" s="112"/>
      <c r="D48" s="113"/>
      <c r="E48" s="111">
        <v>0</v>
      </c>
      <c r="F48" s="113">
        <v>0</v>
      </c>
      <c r="G48" s="114">
        <v>0</v>
      </c>
      <c r="H48" s="111">
        <v>0</v>
      </c>
      <c r="I48" s="113"/>
      <c r="J48" s="111">
        <v>0</v>
      </c>
      <c r="K48" s="113">
        <v>0</v>
      </c>
      <c r="L48" s="111">
        <v>0</v>
      </c>
      <c r="M48" s="113"/>
      <c r="N48" s="111">
        <v>0</v>
      </c>
      <c r="O48" s="113"/>
      <c r="P48" s="114">
        <v>0</v>
      </c>
      <c r="Q48" s="114">
        <v>0</v>
      </c>
      <c r="R48" s="114">
        <v>0</v>
      </c>
      <c r="S48" s="114">
        <v>0</v>
      </c>
      <c r="T48" s="31"/>
      <c r="U48" s="31"/>
      <c r="V48" s="31"/>
      <c r="W48" s="31"/>
      <c r="AD48" s="30"/>
    </row>
    <row r="49" spans="1:30" ht="14.4" x14ac:dyDescent="0.3">
      <c r="A49" s="110"/>
      <c r="B49" s="111"/>
      <c r="C49" s="112"/>
      <c r="D49" s="113"/>
      <c r="E49" s="111"/>
      <c r="F49" s="113"/>
      <c r="G49" s="114"/>
      <c r="H49" s="111"/>
      <c r="I49" s="113"/>
      <c r="J49" s="111"/>
      <c r="K49" s="113"/>
      <c r="L49" s="111"/>
      <c r="M49" s="113"/>
      <c r="N49" s="111"/>
      <c r="O49" s="113"/>
      <c r="P49" s="114"/>
      <c r="Q49" s="114"/>
      <c r="R49" s="114"/>
      <c r="S49" s="114"/>
      <c r="T49" s="31"/>
      <c r="U49" s="31"/>
      <c r="V49" s="31"/>
      <c r="W49" s="31"/>
      <c r="AD49" s="30"/>
    </row>
    <row r="50" spans="1:30" ht="14.4" x14ac:dyDescent="0.3">
      <c r="A50" s="110"/>
      <c r="B50" s="111"/>
      <c r="C50" s="112"/>
      <c r="D50" s="113"/>
      <c r="E50" s="111"/>
      <c r="F50" s="113"/>
      <c r="G50" s="114"/>
      <c r="H50" s="111"/>
      <c r="I50" s="113"/>
      <c r="J50" s="111"/>
      <c r="K50" s="113"/>
      <c r="L50" s="111"/>
      <c r="M50" s="113"/>
      <c r="N50" s="111"/>
      <c r="O50" s="113"/>
      <c r="P50" s="114"/>
      <c r="Q50" s="114"/>
      <c r="R50" s="114"/>
      <c r="S50" s="114"/>
      <c r="T50" s="31"/>
      <c r="U50" s="31"/>
      <c r="V50" s="31"/>
      <c r="W50" s="31"/>
      <c r="AD50" s="30"/>
    </row>
    <row r="51" spans="1:30" ht="14.4" x14ac:dyDescent="0.3">
      <c r="A51" s="110"/>
      <c r="B51" s="111"/>
      <c r="C51" s="112"/>
      <c r="D51" s="113"/>
      <c r="E51" s="111"/>
      <c r="F51" s="113"/>
      <c r="G51" s="114"/>
      <c r="H51" s="111"/>
      <c r="I51" s="113"/>
      <c r="J51" s="111"/>
      <c r="K51" s="113"/>
      <c r="L51" s="111"/>
      <c r="M51" s="113"/>
      <c r="N51" s="111"/>
      <c r="O51" s="113"/>
      <c r="P51" s="114"/>
      <c r="Q51" s="114"/>
      <c r="R51" s="114"/>
      <c r="S51" s="114"/>
      <c r="T51" s="31"/>
      <c r="U51" s="31"/>
      <c r="V51" s="31"/>
      <c r="W51" s="31"/>
      <c r="AD51" s="30"/>
    </row>
    <row r="52" spans="1:30" ht="14.4" x14ac:dyDescent="0.3">
      <c r="A52" s="115"/>
      <c r="B52" s="116"/>
      <c r="C52" s="117"/>
      <c r="D52" s="118"/>
      <c r="E52" s="116"/>
      <c r="F52" s="118"/>
      <c r="G52" s="119"/>
      <c r="H52" s="116"/>
      <c r="I52" s="118"/>
      <c r="J52" s="116"/>
      <c r="K52" s="118"/>
      <c r="L52" s="116"/>
      <c r="M52" s="118"/>
      <c r="N52" s="116"/>
      <c r="O52" s="118"/>
      <c r="P52" s="119"/>
      <c r="Q52" s="119"/>
      <c r="R52" s="119"/>
      <c r="S52" s="119"/>
      <c r="T52" s="40"/>
      <c r="U52" s="40"/>
      <c r="V52" s="40"/>
      <c r="W52" s="40"/>
      <c r="X52" s="59"/>
      <c r="Y52" s="59"/>
      <c r="Z52" s="59"/>
      <c r="AA52" s="59"/>
      <c r="AB52" s="59"/>
      <c r="AC52" s="59"/>
      <c r="AD52" s="39"/>
    </row>
    <row r="53" spans="1:30" ht="14.4" x14ac:dyDescent="0.3">
      <c r="A53" s="120" t="s">
        <v>78</v>
      </c>
      <c r="B53" s="121"/>
      <c r="C53" s="122"/>
      <c r="D53" s="123"/>
      <c r="E53" s="121"/>
      <c r="F53" s="123"/>
      <c r="G53" s="124"/>
      <c r="H53" s="121"/>
      <c r="I53" s="123"/>
      <c r="J53" s="121"/>
      <c r="K53" s="123"/>
      <c r="L53" s="121"/>
      <c r="M53" s="123"/>
      <c r="N53" s="121"/>
      <c r="O53" s="123"/>
      <c r="P53" s="124"/>
      <c r="Q53" s="124"/>
      <c r="R53" s="124"/>
      <c r="S53" s="124"/>
      <c r="T53" s="124"/>
      <c r="U53" s="124"/>
      <c r="V53" s="124"/>
      <c r="W53" s="124"/>
      <c r="X53" s="65"/>
      <c r="Y53" s="65"/>
      <c r="Z53" s="65"/>
      <c r="AA53" s="65"/>
      <c r="AB53" s="65"/>
      <c r="AC53" s="65"/>
      <c r="AD53" s="47"/>
    </row>
    <row r="54" spans="1:30" ht="14.4" x14ac:dyDescent="0.3">
      <c r="A54" s="125"/>
      <c r="B54" s="126">
        <v>1</v>
      </c>
      <c r="C54" s="127"/>
      <c r="D54" s="128"/>
      <c r="E54" s="126">
        <v>2</v>
      </c>
      <c r="F54" s="128"/>
      <c r="G54" s="129">
        <v>3</v>
      </c>
      <c r="H54" s="126">
        <v>4</v>
      </c>
      <c r="I54" s="128"/>
      <c r="J54" s="126" t="s">
        <v>70</v>
      </c>
      <c r="K54" s="128" t="s">
        <v>71</v>
      </c>
      <c r="L54" s="126">
        <v>6</v>
      </c>
      <c r="M54" s="128"/>
      <c r="N54" s="126" t="s">
        <v>72</v>
      </c>
      <c r="O54" s="128" t="s">
        <v>73</v>
      </c>
      <c r="P54" s="129">
        <v>8</v>
      </c>
      <c r="Q54" s="129">
        <v>9</v>
      </c>
      <c r="R54" s="129">
        <v>10</v>
      </c>
      <c r="S54" s="129">
        <v>11</v>
      </c>
      <c r="T54" s="129">
        <v>12</v>
      </c>
      <c r="U54" s="129">
        <v>13</v>
      </c>
      <c r="V54" s="129">
        <v>14</v>
      </c>
      <c r="W54" s="129">
        <v>15</v>
      </c>
      <c r="X54" s="130"/>
      <c r="Y54" s="23"/>
      <c r="Z54" s="130"/>
      <c r="AA54" s="23"/>
      <c r="AB54" s="23"/>
      <c r="AC54" s="23"/>
      <c r="AD54" s="21"/>
    </row>
    <row r="55" spans="1:30" ht="14.4" x14ac:dyDescent="0.3">
      <c r="A55" s="131"/>
      <c r="B55" s="132">
        <v>6</v>
      </c>
      <c r="C55" s="133"/>
      <c r="D55" s="134"/>
      <c r="E55" s="132">
        <v>3</v>
      </c>
      <c r="F55" s="134"/>
      <c r="G55" s="135">
        <v>6</v>
      </c>
      <c r="H55" s="132">
        <v>3</v>
      </c>
      <c r="I55" s="134"/>
      <c r="J55" s="132">
        <v>3</v>
      </c>
      <c r="K55" s="134">
        <v>3</v>
      </c>
      <c r="L55" s="132">
        <v>3</v>
      </c>
      <c r="M55" s="134"/>
      <c r="N55" s="132">
        <v>3</v>
      </c>
      <c r="O55" s="134">
        <v>3</v>
      </c>
      <c r="P55" s="135">
        <v>3</v>
      </c>
      <c r="Q55" s="135">
        <v>6</v>
      </c>
      <c r="R55" s="135">
        <v>6</v>
      </c>
      <c r="S55" s="135">
        <v>9</v>
      </c>
      <c r="T55" s="135">
        <v>9</v>
      </c>
      <c r="U55" s="135">
        <v>6</v>
      </c>
      <c r="V55" s="135">
        <v>6</v>
      </c>
      <c r="W55" s="135">
        <v>6</v>
      </c>
      <c r="AD55" s="30"/>
    </row>
    <row r="56" spans="1:30" ht="14.4" x14ac:dyDescent="0.3">
      <c r="A56" s="131"/>
      <c r="B56" s="132">
        <v>4</v>
      </c>
      <c r="C56" s="133"/>
      <c r="D56" s="134"/>
      <c r="E56" s="132">
        <v>2</v>
      </c>
      <c r="F56" s="134"/>
      <c r="G56" s="135">
        <v>4</v>
      </c>
      <c r="H56" s="132">
        <v>2</v>
      </c>
      <c r="I56" s="134"/>
      <c r="J56" s="132">
        <v>2</v>
      </c>
      <c r="K56" s="134">
        <v>2</v>
      </c>
      <c r="L56" s="132">
        <v>2</v>
      </c>
      <c r="M56" s="134"/>
      <c r="N56" s="132">
        <v>2</v>
      </c>
      <c r="O56" s="134">
        <v>2</v>
      </c>
      <c r="P56" s="135">
        <v>2</v>
      </c>
      <c r="Q56" s="135">
        <v>4</v>
      </c>
      <c r="R56" s="135">
        <v>4</v>
      </c>
      <c r="S56" s="135">
        <v>6</v>
      </c>
      <c r="T56" s="135">
        <v>6</v>
      </c>
      <c r="U56" s="135">
        <v>4</v>
      </c>
      <c r="V56" s="135">
        <v>4</v>
      </c>
      <c r="W56" s="135">
        <v>4</v>
      </c>
      <c r="AD56" s="30"/>
    </row>
    <row r="57" spans="1:30" ht="14.4" x14ac:dyDescent="0.3">
      <c r="A57" s="131"/>
      <c r="B57" s="132">
        <v>2</v>
      </c>
      <c r="C57" s="133"/>
      <c r="D57" s="134"/>
      <c r="E57" s="132">
        <v>1</v>
      </c>
      <c r="F57" s="134"/>
      <c r="G57" s="135">
        <v>2</v>
      </c>
      <c r="H57" s="132">
        <v>1</v>
      </c>
      <c r="I57" s="134"/>
      <c r="J57" s="132">
        <v>1</v>
      </c>
      <c r="K57" s="134">
        <v>1</v>
      </c>
      <c r="L57" s="132">
        <v>1</v>
      </c>
      <c r="M57" s="134"/>
      <c r="N57" s="132">
        <v>1</v>
      </c>
      <c r="O57" s="134">
        <v>1</v>
      </c>
      <c r="P57" s="135">
        <v>1</v>
      </c>
      <c r="Q57" s="135">
        <v>2</v>
      </c>
      <c r="R57" s="135">
        <v>2</v>
      </c>
      <c r="S57" s="135">
        <v>3</v>
      </c>
      <c r="T57" s="135">
        <v>3</v>
      </c>
      <c r="U57" s="135">
        <v>2</v>
      </c>
      <c r="V57" s="135">
        <v>2</v>
      </c>
      <c r="W57" s="135">
        <v>2</v>
      </c>
      <c r="AD57" s="30"/>
    </row>
    <row r="58" spans="1:30" ht="14.4" x14ac:dyDescent="0.3">
      <c r="A58" s="131"/>
      <c r="B58" s="132">
        <v>0</v>
      </c>
      <c r="C58" s="133"/>
      <c r="D58" s="134"/>
      <c r="E58" s="132">
        <v>0</v>
      </c>
      <c r="F58" s="134"/>
      <c r="G58" s="135">
        <v>0</v>
      </c>
      <c r="H58" s="132">
        <v>0</v>
      </c>
      <c r="I58" s="134"/>
      <c r="J58" s="132">
        <v>0</v>
      </c>
      <c r="K58" s="134">
        <v>0</v>
      </c>
      <c r="L58" s="132">
        <v>0</v>
      </c>
      <c r="M58" s="134"/>
      <c r="N58" s="132">
        <v>0</v>
      </c>
      <c r="O58" s="134">
        <v>0</v>
      </c>
      <c r="P58" s="135">
        <v>0</v>
      </c>
      <c r="Q58" s="135">
        <v>0</v>
      </c>
      <c r="R58" s="135">
        <v>0</v>
      </c>
      <c r="S58" s="135">
        <v>0</v>
      </c>
      <c r="T58" s="135">
        <v>0</v>
      </c>
      <c r="U58" s="135">
        <v>0</v>
      </c>
      <c r="V58" s="135">
        <v>0</v>
      </c>
      <c r="W58" s="135">
        <v>0</v>
      </c>
      <c r="AD58" s="30"/>
    </row>
    <row r="59" spans="1:30" ht="14.4" x14ac:dyDescent="0.3">
      <c r="A59" s="131"/>
      <c r="B59" s="132" t="s">
        <v>2</v>
      </c>
      <c r="C59" s="133"/>
      <c r="D59" s="134"/>
      <c r="E59" s="132" t="s">
        <v>2</v>
      </c>
      <c r="F59" s="134"/>
      <c r="G59" s="135" t="s">
        <v>2</v>
      </c>
      <c r="H59" s="132" t="s">
        <v>2</v>
      </c>
      <c r="I59" s="134"/>
      <c r="J59" s="132" t="s">
        <v>2</v>
      </c>
      <c r="K59" s="134" t="s">
        <v>2</v>
      </c>
      <c r="L59" s="132" t="s">
        <v>2</v>
      </c>
      <c r="M59" s="134"/>
      <c r="N59" s="132">
        <v>2</v>
      </c>
      <c r="O59" s="134" t="s">
        <v>2</v>
      </c>
      <c r="P59" s="135" t="s">
        <v>2</v>
      </c>
      <c r="Q59" s="135" t="s">
        <v>2</v>
      </c>
      <c r="R59" s="135" t="s">
        <v>2</v>
      </c>
      <c r="S59" s="135" t="s">
        <v>2</v>
      </c>
      <c r="T59" s="135" t="s">
        <v>2</v>
      </c>
      <c r="U59" s="135" t="s">
        <v>2</v>
      </c>
      <c r="V59" s="135" t="s">
        <v>2</v>
      </c>
      <c r="W59" s="135" t="s">
        <v>2</v>
      </c>
      <c r="AD59" s="30"/>
    </row>
    <row r="60" spans="1:30" ht="14.4" x14ac:dyDescent="0.3">
      <c r="A60" s="131"/>
      <c r="B60" s="132" t="s">
        <v>2</v>
      </c>
      <c r="C60" s="133"/>
      <c r="D60" s="134"/>
      <c r="E60" s="132" t="s">
        <v>2</v>
      </c>
      <c r="F60" s="134"/>
      <c r="G60" s="135" t="s">
        <v>2</v>
      </c>
      <c r="H60" s="132" t="s">
        <v>2</v>
      </c>
      <c r="I60" s="134"/>
      <c r="J60" s="132" t="s">
        <v>2</v>
      </c>
      <c r="K60" s="134" t="s">
        <v>2</v>
      </c>
      <c r="L60" s="132" t="s">
        <v>2</v>
      </c>
      <c r="M60" s="134"/>
      <c r="N60" s="132">
        <v>4</v>
      </c>
      <c r="O60" s="134" t="s">
        <v>2</v>
      </c>
      <c r="P60" s="135" t="s">
        <v>2</v>
      </c>
      <c r="Q60" s="135" t="s">
        <v>2</v>
      </c>
      <c r="R60" s="135" t="s">
        <v>2</v>
      </c>
      <c r="S60" s="135" t="s">
        <v>2</v>
      </c>
      <c r="T60" s="135" t="s">
        <v>2</v>
      </c>
      <c r="U60" s="135" t="s">
        <v>2</v>
      </c>
      <c r="V60" s="135" t="s">
        <v>2</v>
      </c>
      <c r="W60" s="135" t="s">
        <v>2</v>
      </c>
      <c r="AD60" s="30"/>
    </row>
    <row r="61" spans="1:30" ht="14.4" x14ac:dyDescent="0.3">
      <c r="A61" s="131"/>
      <c r="B61" s="132" t="s">
        <v>2</v>
      </c>
      <c r="C61" s="133"/>
      <c r="D61" s="134"/>
      <c r="E61" s="132" t="s">
        <v>2</v>
      </c>
      <c r="F61" s="134"/>
      <c r="G61" s="135" t="s">
        <v>2</v>
      </c>
      <c r="H61" s="132" t="s">
        <v>2</v>
      </c>
      <c r="I61" s="134"/>
      <c r="J61" s="132" t="s">
        <v>2</v>
      </c>
      <c r="K61" s="134" t="s">
        <v>2</v>
      </c>
      <c r="L61" s="132" t="s">
        <v>2</v>
      </c>
      <c r="M61" s="134"/>
      <c r="N61" s="132">
        <v>6</v>
      </c>
      <c r="O61" s="134" t="s">
        <v>2</v>
      </c>
      <c r="P61" s="135" t="s">
        <v>2</v>
      </c>
      <c r="Q61" s="135" t="s">
        <v>2</v>
      </c>
      <c r="R61" s="135" t="s">
        <v>2</v>
      </c>
      <c r="S61" s="135" t="s">
        <v>2</v>
      </c>
      <c r="T61" s="135" t="s">
        <v>2</v>
      </c>
      <c r="U61" s="135" t="s">
        <v>2</v>
      </c>
      <c r="V61" s="135" t="s">
        <v>2</v>
      </c>
      <c r="W61" s="135" t="s">
        <v>2</v>
      </c>
      <c r="AD61" s="30"/>
    </row>
    <row r="62" spans="1:30" ht="14.4" x14ac:dyDescent="0.3">
      <c r="A62" s="136"/>
      <c r="B62" s="137" t="s">
        <v>2</v>
      </c>
      <c r="C62" s="138"/>
      <c r="D62" s="139"/>
      <c r="E62" s="137" t="s">
        <v>2</v>
      </c>
      <c r="F62" s="139"/>
      <c r="G62" s="140" t="s">
        <v>2</v>
      </c>
      <c r="H62" s="137" t="s">
        <v>2</v>
      </c>
      <c r="I62" s="139"/>
      <c r="J62" s="137" t="s">
        <v>2</v>
      </c>
      <c r="K62" s="139" t="s">
        <v>2</v>
      </c>
      <c r="L62" s="137" t="s">
        <v>2</v>
      </c>
      <c r="M62" s="139"/>
      <c r="N62" s="137" t="s">
        <v>2</v>
      </c>
      <c r="O62" s="139" t="s">
        <v>2</v>
      </c>
      <c r="P62" s="140" t="s">
        <v>2</v>
      </c>
      <c r="Q62" s="140" t="s">
        <v>2</v>
      </c>
      <c r="R62" s="140" t="s">
        <v>2</v>
      </c>
      <c r="S62" s="140" t="s">
        <v>2</v>
      </c>
      <c r="T62" s="140" t="s">
        <v>2</v>
      </c>
      <c r="U62" s="140" t="s">
        <v>2</v>
      </c>
      <c r="V62" s="140" t="s">
        <v>2</v>
      </c>
      <c r="W62" s="140" t="s">
        <v>2</v>
      </c>
      <c r="X62" s="59"/>
      <c r="Y62" s="59"/>
      <c r="Z62" s="59"/>
      <c r="AA62" s="59"/>
      <c r="AB62" s="59"/>
      <c r="AC62" s="59"/>
      <c r="AD62" s="39"/>
    </row>
    <row r="63" spans="1:30" ht="14.4" hidden="1" x14ac:dyDescent="0.3">
      <c r="C63"/>
      <c r="D63"/>
      <c r="E63"/>
      <c r="F63"/>
      <c r="G63"/>
      <c r="H63"/>
      <c r="I63"/>
      <c r="J63"/>
      <c r="K63"/>
      <c r="L63"/>
      <c r="M63"/>
    </row>
    <row r="64" spans="1:30" ht="14.4" hidden="1" x14ac:dyDescent="0.3">
      <c r="C64"/>
      <c r="D64"/>
      <c r="E64"/>
      <c r="F64"/>
      <c r="G64"/>
      <c r="H64"/>
      <c r="I64"/>
      <c r="J64"/>
      <c r="K64"/>
      <c r="L64"/>
      <c r="M64"/>
    </row>
    <row r="65" spans="3:13" ht="14.4" hidden="1" x14ac:dyDescent="0.3">
      <c r="C65"/>
      <c r="D65"/>
      <c r="E65"/>
      <c r="F65"/>
      <c r="G65"/>
      <c r="H65"/>
      <c r="I65"/>
      <c r="J65"/>
      <c r="K65"/>
      <c r="L65"/>
      <c r="M65"/>
    </row>
    <row r="66" spans="3:13" ht="14.4" hidden="1" x14ac:dyDescent="0.3">
      <c r="C66"/>
      <c r="D66"/>
      <c r="E66"/>
      <c r="F66"/>
      <c r="G66"/>
      <c r="H66"/>
      <c r="I66"/>
      <c r="J66"/>
      <c r="K66"/>
      <c r="L66"/>
      <c r="M66"/>
    </row>
    <row r="67" spans="3:13" ht="14.4" hidden="1" x14ac:dyDescent="0.3">
      <c r="C67"/>
      <c r="D67"/>
      <c r="E67"/>
      <c r="F67"/>
      <c r="G67"/>
      <c r="H67"/>
      <c r="I67"/>
      <c r="J67"/>
      <c r="K67"/>
      <c r="L67"/>
      <c r="M67"/>
    </row>
    <row r="68" spans="3:13" ht="14.4" hidden="1" x14ac:dyDescent="0.3">
      <c r="C68"/>
      <c r="D68"/>
      <c r="E68"/>
      <c r="F68"/>
      <c r="G68"/>
      <c r="H68"/>
      <c r="I68"/>
      <c r="J68"/>
      <c r="K68"/>
      <c r="L68"/>
      <c r="M68"/>
    </row>
    <row r="69" spans="3:13" ht="14.4" hidden="1" x14ac:dyDescent="0.3">
      <c r="C69"/>
      <c r="D69"/>
      <c r="E69"/>
      <c r="F69"/>
      <c r="G69"/>
      <c r="H69"/>
      <c r="I69"/>
      <c r="J69"/>
      <c r="K69"/>
      <c r="L69"/>
      <c r="M69"/>
    </row>
    <row r="70" spans="3:13" ht="14.4" hidden="1" x14ac:dyDescent="0.3">
      <c r="C70"/>
      <c r="D70"/>
      <c r="E70"/>
      <c r="F70"/>
      <c r="G70"/>
      <c r="H70"/>
      <c r="I70"/>
      <c r="J70"/>
      <c r="K70"/>
      <c r="L70"/>
      <c r="M70"/>
    </row>
    <row r="71" spans="3:13" ht="14.4" hidden="1" x14ac:dyDescent="0.3">
      <c r="C71"/>
      <c r="D71"/>
      <c r="E71"/>
      <c r="F71"/>
      <c r="G71"/>
      <c r="H71"/>
      <c r="I71"/>
      <c r="J71"/>
      <c r="K71"/>
      <c r="L71"/>
      <c r="M71"/>
    </row>
    <row r="72" spans="3:13" ht="14.4" hidden="1" x14ac:dyDescent="0.3">
      <c r="C72"/>
      <c r="D72"/>
      <c r="E72"/>
      <c r="F72"/>
      <c r="G72"/>
      <c r="H72"/>
      <c r="I72"/>
      <c r="J72"/>
      <c r="K72"/>
      <c r="L72"/>
      <c r="M72"/>
    </row>
    <row r="73" spans="3:13" ht="14.4" hidden="1" x14ac:dyDescent="0.3">
      <c r="C73"/>
      <c r="D73"/>
      <c r="E73"/>
      <c r="F73"/>
      <c r="G73"/>
      <c r="H73"/>
      <c r="I73"/>
      <c r="J73"/>
      <c r="K73"/>
      <c r="L73"/>
      <c r="M73"/>
    </row>
    <row r="74" spans="3:13" ht="14.4" hidden="1" x14ac:dyDescent="0.3">
      <c r="C74"/>
      <c r="D74"/>
      <c r="E74"/>
      <c r="F74"/>
      <c r="G74"/>
      <c r="H74"/>
      <c r="I74"/>
      <c r="J74"/>
      <c r="K74"/>
      <c r="L74"/>
      <c r="M74"/>
    </row>
    <row r="75" spans="3:13" ht="14.4" hidden="1" x14ac:dyDescent="0.3">
      <c r="C75"/>
      <c r="D75"/>
      <c r="E75"/>
      <c r="F75"/>
      <c r="G75"/>
      <c r="H75"/>
      <c r="I75"/>
      <c r="J75"/>
      <c r="K75"/>
      <c r="L75"/>
      <c r="M75"/>
    </row>
    <row r="76" spans="3:13" ht="14.4" hidden="1" x14ac:dyDescent="0.3">
      <c r="C76"/>
      <c r="D76"/>
      <c r="E76"/>
      <c r="F76"/>
      <c r="G76"/>
      <c r="H76"/>
      <c r="I76"/>
      <c r="J76"/>
      <c r="K76"/>
      <c r="L76"/>
      <c r="M76"/>
    </row>
    <row r="77" spans="3:13" ht="14.4" hidden="1" x14ac:dyDescent="0.3">
      <c r="C77"/>
      <c r="D77"/>
      <c r="E77"/>
      <c r="F77"/>
      <c r="G77"/>
      <c r="H77"/>
      <c r="I77"/>
      <c r="J77"/>
      <c r="K77"/>
      <c r="L77"/>
      <c r="M77"/>
    </row>
    <row r="78" spans="3:13" ht="14.4" hidden="1" x14ac:dyDescent="0.3">
      <c r="C78"/>
      <c r="D78"/>
      <c r="E78"/>
      <c r="F78"/>
      <c r="G78"/>
      <c r="H78"/>
      <c r="I78"/>
      <c r="J78"/>
      <c r="K78"/>
      <c r="L78"/>
      <c r="M78"/>
    </row>
    <row r="79" spans="3:13" ht="14.4" hidden="1" x14ac:dyDescent="0.3">
      <c r="C79"/>
      <c r="D79"/>
      <c r="E79"/>
      <c r="F79"/>
      <c r="G79"/>
      <c r="H79"/>
      <c r="I79"/>
      <c r="J79"/>
      <c r="K79"/>
      <c r="L79"/>
      <c r="M79"/>
    </row>
    <row r="80" spans="3:13" ht="14.4" hidden="1" x14ac:dyDescent="0.3">
      <c r="C80"/>
      <c r="D80"/>
      <c r="E80"/>
      <c r="F80"/>
      <c r="G80"/>
      <c r="H80"/>
      <c r="I80"/>
      <c r="J80"/>
      <c r="K80"/>
      <c r="L80"/>
      <c r="M80"/>
    </row>
    <row r="81" spans="3:13" ht="14.4" hidden="1" x14ac:dyDescent="0.3">
      <c r="C81"/>
      <c r="D81"/>
      <c r="E81"/>
      <c r="F81"/>
      <c r="G81"/>
      <c r="H81"/>
      <c r="I81"/>
      <c r="J81"/>
      <c r="K81"/>
      <c r="L81"/>
      <c r="M81"/>
    </row>
    <row r="82" spans="3:13" ht="14.4" hidden="1" x14ac:dyDescent="0.3">
      <c r="C82"/>
      <c r="D82"/>
      <c r="E82"/>
      <c r="F82"/>
      <c r="G82"/>
      <c r="H82"/>
      <c r="I82"/>
      <c r="J82"/>
      <c r="K82"/>
      <c r="L82"/>
      <c r="M82"/>
    </row>
    <row r="83" spans="3:13" ht="14.4" hidden="1" x14ac:dyDescent="0.3">
      <c r="C83"/>
      <c r="D83"/>
      <c r="E83"/>
      <c r="F83"/>
      <c r="G83"/>
      <c r="H83"/>
      <c r="I83"/>
      <c r="J83"/>
      <c r="K83"/>
      <c r="L83"/>
      <c r="M83"/>
    </row>
    <row r="84" spans="3:13" ht="14.4" hidden="1" x14ac:dyDescent="0.3">
      <c r="C84"/>
      <c r="D84"/>
      <c r="E84"/>
      <c r="F84"/>
      <c r="G84"/>
      <c r="H84"/>
      <c r="I84"/>
      <c r="J84"/>
      <c r="K84"/>
      <c r="L84"/>
      <c r="M84"/>
    </row>
    <row r="85" spans="3:13" ht="14.4" hidden="1" x14ac:dyDescent="0.3">
      <c r="C85"/>
      <c r="D85"/>
      <c r="E85"/>
      <c r="F85"/>
      <c r="G85"/>
      <c r="H85"/>
      <c r="I85"/>
      <c r="J85"/>
      <c r="K85"/>
      <c r="L85"/>
      <c r="M85"/>
    </row>
    <row r="86" spans="3:13" ht="14.4" hidden="1" x14ac:dyDescent="0.3">
      <c r="C86"/>
      <c r="D86"/>
      <c r="E86"/>
      <c r="F86"/>
      <c r="G86"/>
      <c r="H86"/>
      <c r="I86"/>
      <c r="J86"/>
      <c r="K86"/>
      <c r="L86"/>
      <c r="M86"/>
    </row>
    <row r="87" spans="3:13" ht="14.4" hidden="1" x14ac:dyDescent="0.3">
      <c r="C87"/>
      <c r="D87"/>
      <c r="E87"/>
      <c r="F87"/>
      <c r="G87"/>
      <c r="H87"/>
      <c r="I87"/>
      <c r="J87"/>
      <c r="K87"/>
      <c r="L87"/>
      <c r="M87"/>
    </row>
    <row r="88" spans="3:13" ht="14.4" hidden="1" x14ac:dyDescent="0.3">
      <c r="C88"/>
      <c r="D88"/>
      <c r="E88"/>
      <c r="F88"/>
      <c r="G88"/>
      <c r="H88"/>
      <c r="I88"/>
      <c r="J88"/>
      <c r="K88"/>
      <c r="L88"/>
      <c r="M88"/>
    </row>
    <row r="89" spans="3:13" ht="14.4" hidden="1" x14ac:dyDescent="0.3">
      <c r="C89"/>
      <c r="D89"/>
      <c r="E89"/>
      <c r="F89"/>
      <c r="G89"/>
      <c r="H89"/>
      <c r="I89"/>
      <c r="J89"/>
      <c r="K89"/>
      <c r="L89"/>
      <c r="M89"/>
    </row>
    <row r="90" spans="3:13" ht="14.4" hidden="1" x14ac:dyDescent="0.3">
      <c r="C90"/>
      <c r="D90"/>
      <c r="E90"/>
      <c r="F90"/>
      <c r="G90"/>
      <c r="H90"/>
      <c r="I90"/>
      <c r="J90"/>
      <c r="K90"/>
      <c r="L90"/>
      <c r="M90"/>
    </row>
    <row r="91" spans="3:13" ht="14.4" hidden="1" x14ac:dyDescent="0.3">
      <c r="C91"/>
      <c r="D91"/>
      <c r="E91"/>
      <c r="F91"/>
      <c r="G91"/>
      <c r="H91"/>
      <c r="I91"/>
      <c r="J91"/>
      <c r="K91"/>
      <c r="L91"/>
      <c r="M91"/>
    </row>
    <row r="92" spans="3:13" ht="14.4" hidden="1" x14ac:dyDescent="0.3"/>
    <row r="93" spans="3:13" ht="14.4" hidden="1" x14ac:dyDescent="0.3"/>
    <row r="94" spans="3:13" ht="14.4" hidden="1" x14ac:dyDescent="0.3"/>
    <row r="95" spans="3:13" ht="14.4" hidden="1" x14ac:dyDescent="0.3"/>
    <row r="96" spans="3:13" ht="14.4" hidden="1" x14ac:dyDescent="0.3"/>
    <row r="97" spans="2:30" s="141" customFormat="1" ht="14.4" hidden="1" x14ac:dyDescent="0.3">
      <c r="B97" s="32"/>
      <c r="C97" s="32"/>
      <c r="D97" s="32"/>
      <c r="E97" s="32"/>
      <c r="F97" s="32"/>
      <c r="G97" s="32"/>
      <c r="H97" s="32"/>
      <c r="I97" s="32"/>
      <c r="J97" s="32"/>
      <c r="K97" s="32"/>
      <c r="L97" s="32"/>
      <c r="M97" s="32"/>
      <c r="N97"/>
      <c r="O97"/>
      <c r="P97"/>
      <c r="Q97"/>
      <c r="R97"/>
      <c r="S97"/>
      <c r="T97"/>
      <c r="U97"/>
      <c r="V97"/>
      <c r="W97"/>
      <c r="X97" s="32"/>
      <c r="Y97" s="32"/>
      <c r="Z97" s="32"/>
      <c r="AA97" s="32"/>
      <c r="AB97" s="32"/>
      <c r="AC97" s="32"/>
      <c r="AD97" s="32"/>
    </row>
    <row r="98" spans="2:30" s="141" customFormat="1" ht="14.4" hidden="1" x14ac:dyDescent="0.3">
      <c r="B98" s="32"/>
      <c r="C98" s="32"/>
      <c r="D98" s="32"/>
      <c r="E98" s="32"/>
      <c r="F98" s="32"/>
      <c r="G98" s="32"/>
      <c r="H98" s="32"/>
      <c r="I98" s="32"/>
      <c r="J98" s="32"/>
      <c r="K98" s="32"/>
      <c r="L98" s="32"/>
      <c r="M98" s="32"/>
      <c r="N98"/>
      <c r="O98"/>
      <c r="P98"/>
      <c r="Q98"/>
      <c r="R98"/>
      <c r="S98"/>
      <c r="T98"/>
      <c r="U98"/>
      <c r="V98"/>
      <c r="W98"/>
      <c r="X98" s="32"/>
      <c r="Y98" s="32"/>
      <c r="Z98" s="32"/>
      <c r="AA98" s="32"/>
      <c r="AB98" s="32"/>
      <c r="AC98" s="32"/>
      <c r="AD98" s="32"/>
    </row>
    <row r="99" spans="2:30" s="141" customFormat="1" ht="14.4" hidden="1" x14ac:dyDescent="0.3">
      <c r="B99" s="32"/>
      <c r="C99" s="32"/>
      <c r="D99" s="32"/>
      <c r="E99" s="32"/>
      <c r="F99" s="32"/>
      <c r="G99" s="32"/>
      <c r="H99" s="32"/>
      <c r="I99" s="32"/>
      <c r="J99" s="32"/>
      <c r="K99" s="32"/>
      <c r="L99" s="32"/>
      <c r="M99" s="32"/>
      <c r="N99"/>
      <c r="O99"/>
      <c r="P99"/>
      <c r="Q99"/>
      <c r="R99"/>
      <c r="S99"/>
      <c r="T99"/>
      <c r="U99"/>
      <c r="V99"/>
      <c r="W99"/>
      <c r="X99" s="32"/>
      <c r="Y99" s="32"/>
      <c r="Z99" s="32"/>
      <c r="AA99" s="32"/>
      <c r="AB99" s="32"/>
      <c r="AC99" s="32"/>
      <c r="AD99" s="32"/>
    </row>
    <row r="100" spans="2:30" s="141" customFormat="1" ht="14.4" hidden="1" x14ac:dyDescent="0.3">
      <c r="B100" s="32"/>
      <c r="C100" s="32"/>
      <c r="D100" s="32"/>
      <c r="E100" s="32"/>
      <c r="F100" s="32"/>
      <c r="G100" s="32"/>
      <c r="H100" s="32"/>
      <c r="I100" s="32"/>
      <c r="J100" s="32"/>
      <c r="K100" s="32"/>
      <c r="L100" s="32"/>
      <c r="M100" s="32"/>
      <c r="N100"/>
      <c r="O100"/>
      <c r="P100"/>
      <c r="Q100"/>
      <c r="R100"/>
      <c r="S100"/>
      <c r="T100"/>
      <c r="U100"/>
      <c r="V100"/>
      <c r="W100"/>
      <c r="X100" s="32"/>
      <c r="Y100" s="32"/>
      <c r="Z100" s="32"/>
      <c r="AA100" s="32"/>
      <c r="AB100" s="32"/>
      <c r="AC100" s="32"/>
      <c r="AD100" s="32"/>
    </row>
    <row r="101" spans="2:30" s="141" customFormat="1" ht="14.4" hidden="1" x14ac:dyDescent="0.3">
      <c r="B101" s="32"/>
      <c r="C101" s="32"/>
      <c r="D101" s="32"/>
      <c r="E101" s="32"/>
      <c r="F101" s="32"/>
      <c r="G101" s="32"/>
      <c r="H101" s="32"/>
      <c r="I101" s="32"/>
      <c r="J101" s="32"/>
      <c r="K101" s="32"/>
      <c r="L101" s="32"/>
      <c r="M101" s="32"/>
      <c r="N101"/>
      <c r="O101"/>
      <c r="P101"/>
      <c r="Q101"/>
      <c r="R101"/>
      <c r="S101"/>
      <c r="T101"/>
      <c r="U101"/>
      <c r="V101"/>
      <c r="W101"/>
      <c r="X101" s="32"/>
      <c r="Y101" s="32"/>
      <c r="Z101" s="32"/>
      <c r="AA101" s="32"/>
      <c r="AB101" s="32"/>
      <c r="AC101" s="32"/>
      <c r="AD101" s="32"/>
    </row>
    <row r="102" spans="2:30" s="141" customFormat="1" ht="14.4" hidden="1" x14ac:dyDescent="0.3">
      <c r="B102" s="32"/>
      <c r="C102" s="32"/>
      <c r="D102" s="32"/>
      <c r="E102" s="32"/>
      <c r="F102" s="32"/>
      <c r="G102" s="32"/>
      <c r="H102" s="32"/>
      <c r="I102" s="32"/>
      <c r="J102" s="32"/>
      <c r="K102" s="32"/>
      <c r="L102" s="32"/>
      <c r="M102" s="32"/>
      <c r="N102"/>
      <c r="O102"/>
      <c r="P102"/>
      <c r="Q102"/>
      <c r="R102"/>
      <c r="S102"/>
      <c r="T102"/>
      <c r="U102"/>
      <c r="V102"/>
      <c r="W102"/>
      <c r="X102" s="32"/>
      <c r="Y102" s="32"/>
      <c r="Z102" s="32"/>
      <c r="AA102" s="32"/>
      <c r="AB102" s="32"/>
      <c r="AC102" s="32"/>
      <c r="AD102" s="32"/>
    </row>
  </sheetData>
  <mergeCells count="9">
    <mergeCell ref="X3:AD3"/>
    <mergeCell ref="X13:AD13"/>
    <mergeCell ref="A1:AD1"/>
    <mergeCell ref="B2:D2"/>
    <mergeCell ref="E2:F2"/>
    <mergeCell ref="H2:I2"/>
    <mergeCell ref="J2:K2"/>
    <mergeCell ref="L2:M2"/>
    <mergeCell ref="N2:O2"/>
  </mergeCells>
  <dataValidations count="1">
    <dataValidation allowBlank="1" showInputMessage="1" showErrorMessage="1" prompt="These lists are referenced throughout the rest of the database to ensure data is entered correctly. Changing these values will result in data validation errors throughout the rest of the book. Space has been left in most lists to add values if needed." sqref="A1:AD1" xr:uid="{EFCB6BF1-2C11-4638-BD9C-C1153C9B196D}"/>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6E03-069B-40EA-91D7-57C3545F2B24}">
  <sheetPr codeName="Sheet3">
    <tabColor theme="1"/>
  </sheetPr>
  <dimension ref="A1:O2"/>
  <sheetViews>
    <sheetView showGridLines="0" zoomScale="70" zoomScaleNormal="70" workbookViewId="0">
      <selection activeCell="A2" sqref="A2"/>
    </sheetView>
  </sheetViews>
  <sheetFormatPr defaultColWidth="0" defaultRowHeight="14.4" x14ac:dyDescent="0.3"/>
  <cols>
    <col min="1" max="1" width="19.33203125" style="142" customWidth="1"/>
    <col min="2" max="2" width="20.5546875" style="150" customWidth="1"/>
    <col min="3" max="3" width="20.5546875" style="149" customWidth="1"/>
    <col min="4" max="4" width="13" style="148" customWidth="1"/>
    <col min="5" max="5" width="13" style="144" customWidth="1"/>
    <col min="6" max="6" width="12.33203125" style="147" customWidth="1"/>
    <col min="7" max="7" width="12.5546875" style="146" customWidth="1"/>
    <col min="8" max="8" width="11.5546875" style="145" customWidth="1"/>
    <col min="9" max="9" width="16" style="144" customWidth="1"/>
    <col min="10" max="12" width="11.5546875" style="144" customWidth="1"/>
    <col min="13" max="13" width="37.109375" style="143" customWidth="1"/>
    <col min="14" max="14" width="32.77734375" style="143" customWidth="1"/>
    <col min="15" max="15" width="3.88671875" hidden="1" customWidth="1"/>
    <col min="16" max="16384" width="9.21875" style="142" hidden="1"/>
  </cols>
  <sheetData>
    <row r="1" spans="1:14" s="151" customFormat="1" ht="28.8" x14ac:dyDescent="0.3">
      <c r="A1" s="299" t="s">
        <v>1</v>
      </c>
      <c r="B1" s="299" t="s">
        <v>89</v>
      </c>
      <c r="C1" s="300" t="s">
        <v>88</v>
      </c>
      <c r="D1" s="300" t="s">
        <v>87</v>
      </c>
      <c r="E1" s="155" t="s">
        <v>86</v>
      </c>
      <c r="F1" s="299" t="s">
        <v>0</v>
      </c>
      <c r="G1" s="300" t="s">
        <v>31</v>
      </c>
      <c r="H1" s="153" t="s">
        <v>85</v>
      </c>
      <c r="I1" s="153" t="s">
        <v>84</v>
      </c>
      <c r="J1" s="153" t="s">
        <v>83</v>
      </c>
      <c r="K1" s="153" t="s">
        <v>82</v>
      </c>
      <c r="L1" s="154" t="s">
        <v>81</v>
      </c>
      <c r="M1" s="153" t="s">
        <v>80</v>
      </c>
      <c r="N1" s="152" t="s">
        <v>79</v>
      </c>
    </row>
    <row r="2" spans="1:14" x14ac:dyDescent="0.3">
      <c r="A2" s="313"/>
      <c r="B2" s="314"/>
      <c r="C2" s="315"/>
      <c r="D2" s="316"/>
      <c r="E2" s="317"/>
      <c r="F2" s="318"/>
      <c r="G2" s="319"/>
      <c r="H2" s="317"/>
      <c r="I2" s="317"/>
      <c r="J2" s="317"/>
      <c r="K2" s="317"/>
      <c r="L2" s="319"/>
      <c r="M2" s="320"/>
      <c r="N2" s="321"/>
    </row>
  </sheetData>
  <conditionalFormatting sqref="I1:I1048576">
    <cfRule type="cellIs" dxfId="74" priority="13" operator="equal">
      <formula>"riparian"</formula>
    </cfRule>
  </conditionalFormatting>
  <conditionalFormatting sqref="J1:L1048576">
    <cfRule type="cellIs" dxfId="73" priority="12" operator="equal">
      <formula>"N/A"</formula>
    </cfRule>
  </conditionalFormatting>
  <conditionalFormatting sqref="H1:H1048576">
    <cfRule type="cellIs" dxfId="72" priority="10" operator="equal">
      <formula>"Incomplete"</formula>
    </cfRule>
    <cfRule type="cellIs" dxfId="71" priority="11" operator="equal">
      <formula>"Partially Complete"</formula>
    </cfRule>
  </conditionalFormatting>
  <conditionalFormatting sqref="D1:D1048576">
    <cfRule type="colorScale" priority="14">
      <colorScale>
        <cfvo type="min"/>
        <cfvo type="percentile" val="50"/>
        <cfvo type="max"/>
        <color rgb="FFC00000"/>
        <color rgb="FF00B050"/>
        <color rgb="FF7030A0"/>
      </colorScale>
    </cfRule>
  </conditionalFormatting>
  <conditionalFormatting sqref="D1:E1048576">
    <cfRule type="cellIs" dxfId="70" priority="6" operator="lessThan">
      <formula>1990</formula>
    </cfRule>
  </conditionalFormatting>
  <conditionalFormatting sqref="B1:B1048576">
    <cfRule type="cellIs" dxfId="69" priority="1" operator="equal">
      <formula>"Pine Lake Moraine Conservation Area"</formula>
    </cfRule>
    <cfRule type="cellIs" dxfId="68" priority="2" operator="equal">
      <formula>"Buffalo Lake Moraine Conservation Area"</formula>
    </cfRule>
    <cfRule type="cellIs" dxfId="67" priority="3" operator="equal">
      <formula>"Dungarvan Parkland"</formula>
    </cfRule>
    <cfRule type="cellIs" dxfId="66" priority="4" operator="equal">
      <formula>"Birdseye Parkland"</formula>
    </cfRule>
    <cfRule type="cellIs" dxfId="65" priority="5" operator="equal">
      <formula>"Waterton Grasslands"</formula>
    </cfRule>
  </conditionalFormatting>
  <conditionalFormatting sqref="G1:G1048576">
    <cfRule type="cellIs" dxfId="64" priority="7" operator="equal">
      <formula>"DD"</formula>
    </cfRule>
    <cfRule type="cellIs" dxfId="63" priority="8" operator="equal">
      <formula>"10TM AEP Resource"</formula>
    </cfRule>
    <cfRule type="cellIs" dxfId="62" priority="9" operator="equal">
      <formula>"NAD 27 12U"</formula>
    </cfRule>
  </conditionalFormatting>
  <dataValidations count="24">
    <dataValidation allowBlank="1" showInputMessage="1" showErrorMessage="1" prompt="FACTOR_x000a_Which natural area was the RRHA conducted in?_x000a_Dropdown from Natural.Area LIST" sqref="A1" xr:uid="{17E10DAE-A111-4658-8BA2-14FA67480786}"/>
    <dataValidation allowBlank="1" showInputMessage="1" showErrorMessage="1" prompt="FACTOR_x000a_Of which, if any, amalgamated stewardship project is the property a part?_x000a_Dropdown based on LIST for natural area selected." sqref="B1" xr:uid="{5A2306F7-9D3D-453D-AC68-38C31D98B652}"/>
    <dataValidation allowBlank="1" showInputMessage="1" showErrorMessage="1" prompt="FACTOR_x000a_What organization, not individual, conducted the RRHA?_x000a_Dropdown from Observer LIST" sqref="F1" xr:uid="{BA40CFCD-EB35-4083-9936-4C8AAD315FE6}"/>
    <dataValidation allowBlank="1" showInputMessage="1" showErrorMessage="1" prompt="FACTOR_x000a_On which property was the RRHA conducted? _x000a_Dropdown based on LIST for natural area selected._x000a_" sqref="C1" xr:uid="{3A101097-5D84-4E6A-95B7-AF554B8011AA}"/>
    <dataValidation allowBlank="1" showInputMessage="1" showErrorMessage="1" prompt="NUMERIC_x000a_When was the assessment conducted?_x000a_Usually year before report year." sqref="D1" xr:uid="{9DAFDA9F-FAAA-4F6E-B113-7A9081A06457}"/>
    <dataValidation allowBlank="1" showInputMessage="1" showErrorMessage="1" prompt="NUMERIC_x000a_When was the report given to NCC?_x000a_Usually year after assessment, LIS record year. " sqref="E1" xr:uid="{D2F2ED27-3AF0-4A58-8F9D-C324531D6076}"/>
    <dataValidation allowBlank="1" showInputMessage="1" showErrorMessage="1" prompt="FACTOR_x000a_What is the UTM datum and projection?_x000a_*Include note/comment if coordinates are not available, if location from another assessment is used, or if typos in coordinates are corrected." sqref="G1" xr:uid="{36FA7242-E928-4A6A-B57C-78D7E9512DC1}"/>
    <dataValidation allowBlank="1" showInputMessage="1" showErrorMessage="1" prompt="FACTOR_x000a_Is the digitizing of this report complete, partially complete, or incomplete?" sqref="H1" xr:uid="{5C01FB49-06E0-47EE-A6EC-74271126214B}"/>
    <dataValidation allowBlank="1" showInputMessage="1" showErrorMessage="1" prompt="FACTOR_x000a_Is this report for an initial assessment, a reassessment, or a riparian only assessment?" sqref="I1" xr:uid="{1D2B8968-E6A1-402B-B364-EEC9929C74D0}"/>
    <dataValidation allowBlank="1" showInputMessage="1" showErrorMessage="1" prompt="FACTOR_x000a_Are the score sheets available, moot (not available but unnecessary given other information provided), or not available (N/A)?_x000a_Provides most detailed information about assessments. " sqref="J1" xr:uid="{68AE97FD-E880-4E17-AB4A-1CC67D143A95}"/>
    <dataValidation allowBlank="1" showInputMessage="1" showErrorMessage="1" prompt="FACTOR_x000a_Is a question summary available, moot (not available but unnecessary given other information provided), or not available (N/A)?_x000a_Provides answers to questions without some aspects of score sheets. " sqref="K1" xr:uid="{99ACD7C8-99A7-4DB7-8924-0FA3ADD9F137}"/>
    <dataValidation allowBlank="1" showInputMessage="1" showErrorMessage="1" prompt="FACTOR_x000a_Is the GVI Table entry from a table in the REPORT, from a file in the R-DRIVE, or is an entry not available (N/A)?" sqref="L1" xr:uid="{28ED2935-0974-4767-B57A-D0378E035226}"/>
    <dataValidation allowBlank="1" showInputMessage="1" showErrorMessage="1" prompt="CHARACTER_x000a_Any comments about the reports or assessment data entry. " sqref="M1" xr:uid="{25044C0F-76A2-482C-8C1F-A78654E81E9E}"/>
    <dataValidation allowBlank="1" showInputMessage="1" showErrorMessage="1" prompt="CHARACTER_x000a_Any comments about the GVI Table entry. " sqref="N1" xr:uid="{04BEF43C-F318-40C1-B031-3FF53DE4FDD0}"/>
    <dataValidation type="list" allowBlank="1" showInputMessage="1" showErrorMessage="1" sqref="A2" xr:uid="{9343A23C-C498-48B9-B9D6-8F327E5C5F94}">
      <formula1>Natural.Area</formula1>
    </dataValidation>
    <dataValidation type="list" allowBlank="1" showInputMessage="1" showErrorMessage="1" sqref="F2" xr:uid="{D2D082F7-D974-4F01-996D-2AE23115F10C}">
      <formula1>Observer</formula1>
    </dataValidation>
    <dataValidation type="list" allowBlank="1" showInputMessage="1" showErrorMessage="1" sqref="L2" xr:uid="{B62F04AD-7E66-4B47-B282-1E90C21C0B48}">
      <formula1>GVI.Table</formula1>
    </dataValidation>
    <dataValidation type="list" allowBlank="1" showInputMessage="1" showErrorMessage="1" sqref="J2:K2" xr:uid="{3EF47570-5239-414A-867E-167F8DB75E55}">
      <formula1>Availability</formula1>
    </dataValidation>
    <dataValidation type="list" allowBlank="1" showInputMessage="1" showErrorMessage="1" sqref="I2" xr:uid="{D35713C2-1943-4ADA-832B-DE71E83D23F6}">
      <formula1>Type</formula1>
    </dataValidation>
    <dataValidation type="list" allowBlank="1" showInputMessage="1" showErrorMessage="1" sqref="H2" xr:uid="{9CB80449-FC3A-498E-B796-FEB988D0F3C9}">
      <formula1>Entry.Status</formula1>
    </dataValidation>
    <dataValidation type="list" allowBlank="1" showInputMessage="1" showErrorMessage="1" sqref="G2" xr:uid="{132C6BB7-59FB-4CC9-B734-1E7803728722}">
      <formula1>UTM</formula1>
    </dataValidation>
    <dataValidation type="whole" allowBlank="1" showInputMessage="1" showErrorMessage="1" sqref="D2:E2" xr:uid="{A17CA239-D000-4FF6-9672-9F064AABD154}">
      <formula1>1900</formula1>
      <formula2>2100</formula2>
    </dataValidation>
    <dataValidation type="list" allowBlank="1" showInputMessage="1" showErrorMessage="1" sqref="C2" xr:uid="{40881D9F-E825-42E2-9801-43C18404BE5B}">
      <formula1>INDIRECT(A2)</formula1>
    </dataValidation>
    <dataValidation type="list" allowBlank="1" showInputMessage="1" showErrorMessage="1" sqref="B2" xr:uid="{1BFF5554-1F0F-4407-9278-8AD89A04067C}">
      <formula1>INDIRECT(A2)</formula1>
    </dataValidation>
  </dataValidations>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C975-7B1A-42EF-8F44-96B50005A0E3}">
  <sheetPr codeName="Sheet4">
    <tabColor theme="1"/>
  </sheetPr>
  <dimension ref="A1:AC2"/>
  <sheetViews>
    <sheetView showGridLines="0" zoomScale="55" zoomScaleNormal="55" workbookViewId="0">
      <pane xSplit="7" ySplit="1" topLeftCell="H2" activePane="bottomRight" state="frozen"/>
      <selection pane="topRight" activeCell="H1" sqref="H1"/>
      <selection pane="bottomLeft" activeCell="A2" sqref="A2"/>
      <selection pane="bottomRight" activeCell="W2" sqref="W2"/>
    </sheetView>
  </sheetViews>
  <sheetFormatPr defaultRowHeight="14.4" x14ac:dyDescent="0.3"/>
  <cols>
    <col min="1" max="3" width="14" customWidth="1"/>
    <col min="8" max="8" width="13.44140625" customWidth="1"/>
    <col min="9" max="11" width="15.88671875" customWidth="1"/>
    <col min="13" max="28" width="11.44140625" customWidth="1"/>
    <col min="29" max="29" width="14.5546875" customWidth="1"/>
  </cols>
  <sheetData>
    <row r="1" spans="1:29" s="298" customFormat="1" ht="27" customHeight="1" x14ac:dyDescent="0.3">
      <c r="A1" s="304" t="s">
        <v>1</v>
      </c>
      <c r="B1" s="304" t="s">
        <v>89</v>
      </c>
      <c r="C1" s="305" t="s">
        <v>88</v>
      </c>
      <c r="D1" s="305" t="s">
        <v>94</v>
      </c>
      <c r="E1" s="306" t="s">
        <v>275</v>
      </c>
      <c r="F1" s="305" t="s">
        <v>90</v>
      </c>
      <c r="G1" s="304" t="s">
        <v>276</v>
      </c>
      <c r="H1" s="307" t="s">
        <v>277</v>
      </c>
      <c r="I1" s="307" t="s">
        <v>278</v>
      </c>
      <c r="J1" s="307" t="s">
        <v>279</v>
      </c>
      <c r="K1" s="307" t="s">
        <v>280</v>
      </c>
      <c r="L1" s="308" t="s">
        <v>281</v>
      </c>
      <c r="M1" s="309" t="s">
        <v>282</v>
      </c>
      <c r="N1" s="309" t="s">
        <v>283</v>
      </c>
      <c r="O1" s="309" t="s">
        <v>284</v>
      </c>
      <c r="P1" s="309" t="s">
        <v>285</v>
      </c>
      <c r="Q1" s="310" t="s">
        <v>286</v>
      </c>
      <c r="R1" s="310" t="s">
        <v>287</v>
      </c>
      <c r="S1" s="310" t="s">
        <v>288</v>
      </c>
      <c r="T1" s="310" t="s">
        <v>289</v>
      </c>
      <c r="U1" s="309" t="s">
        <v>290</v>
      </c>
      <c r="V1" s="309" t="s">
        <v>291</v>
      </c>
      <c r="W1" s="309" t="s">
        <v>292</v>
      </c>
      <c r="X1" s="309" t="s">
        <v>293</v>
      </c>
      <c r="Y1" s="310" t="s">
        <v>294</v>
      </c>
      <c r="Z1" s="310" t="s">
        <v>295</v>
      </c>
      <c r="AA1" s="310" t="s">
        <v>296</v>
      </c>
      <c r="AB1" s="310" t="s">
        <v>297</v>
      </c>
      <c r="AC1" s="311" t="s">
        <v>298</v>
      </c>
    </row>
    <row r="2" spans="1:29" x14ac:dyDescent="0.3">
      <c r="A2" s="322"/>
      <c r="B2" s="322"/>
      <c r="C2" s="289"/>
      <c r="D2" s="290"/>
      <c r="E2" s="187"/>
      <c r="F2" s="322"/>
      <c r="G2" s="291"/>
      <c r="H2" s="292"/>
      <c r="I2" s="292"/>
      <c r="J2" s="292"/>
      <c r="K2" s="292"/>
      <c r="L2" s="293"/>
      <c r="M2" s="294"/>
      <c r="N2" s="294"/>
      <c r="O2" s="295"/>
      <c r="P2" s="294"/>
      <c r="Q2" s="296"/>
      <c r="R2" s="296"/>
      <c r="S2" s="297"/>
      <c r="T2" s="296"/>
      <c r="U2" s="294"/>
      <c r="V2" s="294"/>
      <c r="W2" s="295"/>
      <c r="X2" s="294"/>
      <c r="Y2" s="296"/>
      <c r="Z2" s="296"/>
      <c r="AA2" s="297"/>
      <c r="AB2" s="296"/>
      <c r="AC2" s="187"/>
    </row>
  </sheetData>
  <conditionalFormatting sqref="D1:D1048576">
    <cfRule type="colorScale" priority="6">
      <colorScale>
        <cfvo type="min"/>
        <cfvo type="percentile" val="50"/>
        <cfvo type="max"/>
        <color rgb="FFC00000"/>
        <color rgb="FF00B050"/>
        <color rgb="FF7030A0"/>
      </colorScale>
    </cfRule>
  </conditionalFormatting>
  <conditionalFormatting sqref="I1:I1048576">
    <cfRule type="cellIs" dxfId="61" priority="1" operator="equal">
      <formula>"healthy with problems"</formula>
    </cfRule>
    <cfRule type="cellIs" dxfId="60" priority="2" operator="equal">
      <formula>"healthy  "</formula>
    </cfRule>
    <cfRule type="cellIs" dxfId="59" priority="3" operator="equal">
      <formula>"Unhealthy"</formula>
    </cfRule>
  </conditionalFormatting>
  <dataValidations count="23">
    <dataValidation allowBlank="1" showInputMessage="1" showErrorMessage="1" prompt="FACTOR_x000a_Of which, if any, amalgamated stewardship project is the property a part?_x000a_Dropdown based on LIST for natural area selected." sqref="B1" xr:uid="{E5B15D23-24E0-4F3D-8EF5-B425F46A06C4}"/>
    <dataValidation allowBlank="1" showInputMessage="1" showErrorMessage="1" prompt="FACTOR_x000a_Which natural area was the RRHA conducted in?_x000a_Dropdown from Natural.Area LIST" sqref="A1" xr:uid="{800AD6E0-6E49-45EF-883D-C6266D51FBCE}"/>
    <dataValidation allowBlank="1" showInputMessage="1" showErrorMessage="1" prompt="FACTOR_x000a_On which property was the RRHA conducted? _x000a_Dropdown based on LIST for natural area selected._x000a_" sqref="C1" xr:uid="{6937EDEC-1572-4D6D-ADA8-D0EBBB7EF9E4}"/>
    <dataValidation allowBlank="1" showInputMessage="1" showErrorMessage="1" prompt="NUMERIC_x000a_The year the assessment was conducted._x000a_Autopopulates from DATE field." sqref="D1" xr:uid="{620B8E50-4603-4ECD-AC3D-09D5865C77A6}"/>
    <dataValidation allowBlank="1" showInputMessage="1" showErrorMessage="1" prompt="FACTOR_x000a_Is the GVI Table entry from a table in the REPORT, or from a file in the R-DRIVE?" sqref="E1" xr:uid="{81E1B4C2-C1B7-48B4-9FB8-1868D3234003}"/>
    <dataValidation allowBlank="1" showInputMessage="1" showErrorMessage="1" prompt="FACTOR_x000a_In which, if noted, field or pasture is the plot located?_x000a_Should, but doesn't necessarily, match between assessment years." sqref="F1" xr:uid="{C10610D5-0705-44D9-9B39-7706A811A691}"/>
    <dataValidation allowBlank="1" showInputMessage="1" showErrorMessage="1" prompt="NUMERIC_x000a_What is the polygon number?_x000a_*If no unque numbers are provided in..._x000a_A table from a REPORT: use arbitrary numbers according to order in the table_x000a_A file in the R-Drive: use the FID numbers_x000a_AND track comments in the REPORTS Table of this database. " sqref="G1" xr:uid="{DB178AD7-203B-4B52-BDE1-701C253EE7BE}"/>
    <dataValidation allowBlank="1" showInputMessage="1" showErrorMessage="1" prompt="CHARACTER:_x000a_GVI Range View: a summary of the range site categories and percent cover_x000a_Stocking Rate Tables: a polygon/assessment site name, if available. _x000a_*BLANK = none available. " sqref="H1" xr:uid="{69411D26-C33D-41B4-B5B0-6FF7B37A3A4B}"/>
    <dataValidation allowBlank="1" showInputMessage="1" showErrorMessage="1" prompt="FACTOR_x000a_What is the health category for the polygon?_x000a_For Stocking Rate Tables, usually based on the average health score for the polygon. _x000a_*BLANK = not available." sqref="I1" xr:uid="{F3ADA891-B544-4792-BF36-BFDD570FD65D}"/>
    <dataValidation allowBlank="1" showInputMessage="1" showErrorMessage="1" prompt="CHARACTER_x000a_What is the range plant community code for the polygon?_x000a_Separate multiple entries with &quot;;&quot;" sqref="J1" xr:uid="{328AB423-A586-4739-9122-A3B3DFE25FE8}"/>
    <dataValidation allowBlank="1" showInputMessage="1" showErrorMessage="1" prompt="CHARACTER_x000a_What is the written description of the plant or range community?" sqref="K1" xr:uid="{0D9C3B9A-B53F-42F6-916D-C4F56D52D36E}"/>
    <dataValidation allowBlank="1" showInputMessage="1" showErrorMessage="1" prompt="NUMERIC_x000a_What is the size of the polygon in acres?" sqref="L1" xr:uid="{84249352-3088-47EE-B100-B8404000024C}"/>
    <dataValidation allowBlank="1" showInputMessage="1" showErrorMessage="1" prompt="CHARACTER_x000a_The code for the dominant range site type." sqref="M1" xr:uid="{E97570C2-3CC1-4F0F-B8AB-07E0F5560B1C}"/>
    <dataValidation allowBlank="1" showInputMessage="1" showErrorMessage="1" prompt="CHARACTER_x000a_GVI Rangeland View: the written description of the dominant range site type._x000a_Stocking Rate Tables: Any description of the type of habitat in the polygon available (ex. native forest, modified grassland, riparian, etc.)" sqref="N1" xr:uid="{C384FE5A-9889-4C77-BCAF-8ACEBA768E37}"/>
    <dataValidation allowBlank="1" showInputMessage="1" showErrorMessage="1" prompt="CHARACTER_x000a_The percent cover of the dominant range site type" sqref="O1" xr:uid="{41732AAE-3DBD-41C1-A44F-07DFED05EACE}"/>
    <dataValidation allowBlank="1" showInputMessage="1" showErrorMessage="1" prompt="CHARACTER_x000a_The distribution of the dominant range site type across the polygon. " sqref="P1" xr:uid="{8009B51B-4CE3-46D4-8148-CC1B6CCC0000}"/>
    <dataValidation allowBlank="1" showInputMessage="1" showErrorMessage="1" prompt="See ST1 descriptions for secondary, tertiary, and quaternary range site type entries. " sqref="Q1:AB1" xr:uid="{DEB578ED-DC2C-4EC4-B78A-897F8717ACCD}"/>
    <dataValidation allowBlank="1" showInputMessage="1" showErrorMessage="1" prompt="CHARACTER_x000a_Any entry comments. " sqref="AC1" xr:uid="{AA3D99D9-BC2A-4A91-8F0E-4B79511A9F3A}"/>
    <dataValidation type="list" allowBlank="1" showInputMessage="1" showErrorMessage="1" sqref="I2" xr:uid="{481A54B8-A6C3-43F2-868A-3F4CDB9C7AD9}">
      <formula1>Health.Category</formula1>
    </dataValidation>
    <dataValidation type="list" allowBlank="1" showInputMessage="1" showErrorMessage="1" sqref="A2" xr:uid="{EF51944A-0A1D-4B5D-BF2E-D25CC2BB10A8}">
      <formula1>Natural.Area</formula1>
    </dataValidation>
    <dataValidation type="list" allowBlank="1" showInputMessage="1" showErrorMessage="1" sqref="E2" xr:uid="{8B741FC4-BA37-46BB-B363-3C5E377A7C60}">
      <formula1>GVI.Table</formula1>
    </dataValidation>
    <dataValidation type="list" allowBlank="1" showInputMessage="1" showErrorMessage="1" sqref="B2" xr:uid="{216D914F-5A5B-40F2-855F-205BE2DDDB87}">
      <formula1>INDIRECT(A2)</formula1>
    </dataValidation>
    <dataValidation type="list" allowBlank="1" showInputMessage="1" showErrorMessage="1" sqref="C2" xr:uid="{B2BDC845-FC7E-454C-AE2A-F7918D4A3149}">
      <formula1>INDIRECT(A2)</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64512-3D36-4618-BB64-50BDCB69D54E}">
  <sheetPr codeName="Sheet5">
    <tabColor theme="6" tint="0.39997558519241921"/>
  </sheetPr>
  <dimension ref="A1:CL2"/>
  <sheetViews>
    <sheetView showGridLines="0" zoomScaleNormal="100" workbookViewId="0">
      <selection activeCell="B2" sqref="B2:F2"/>
    </sheetView>
  </sheetViews>
  <sheetFormatPr defaultColWidth="9.21875" defaultRowHeight="14.4" x14ac:dyDescent="0.3"/>
  <cols>
    <col min="1" max="1" width="14.33203125" customWidth="1"/>
    <col min="2" max="3" width="8.6640625" customWidth="1"/>
    <col min="4" max="4" width="16.88671875" customWidth="1"/>
    <col min="5" max="5" width="8.6640625" customWidth="1"/>
    <col min="6" max="6" width="6.109375" style="32" customWidth="1"/>
    <col min="7" max="7" width="11.77734375" customWidth="1"/>
    <col min="8" max="8" width="15.44140625" style="217" customWidth="1"/>
    <col min="9" max="9" width="10.33203125" style="218" customWidth="1"/>
    <col min="10" max="10" width="10.33203125" customWidth="1"/>
    <col min="11" max="11" width="12" customWidth="1"/>
    <col min="12" max="12" width="12" style="219" customWidth="1"/>
    <col min="13" max="13" width="10.33203125" style="220" customWidth="1"/>
    <col min="14" max="14" width="35.33203125" customWidth="1"/>
    <col min="15" max="15" width="9.21875" style="221" customWidth="1"/>
    <col min="16" max="16" width="9.21875" customWidth="1"/>
    <col min="17" max="17" width="9.21875" style="221" customWidth="1"/>
    <col min="18" max="18" width="9.21875" customWidth="1"/>
    <col min="19" max="19" width="9.21875" style="221" customWidth="1"/>
    <col min="20" max="20" width="9.21875" customWidth="1"/>
    <col min="21" max="21" width="9.21875" style="221" customWidth="1"/>
    <col min="22" max="22" width="9.21875" customWidth="1"/>
    <col min="23" max="23" width="9.21875" style="221" customWidth="1"/>
    <col min="24" max="24" width="9.21875" customWidth="1"/>
    <col min="25" max="25" width="9.21875" style="221" customWidth="1"/>
    <col min="26" max="26" width="9.21875" customWidth="1"/>
    <col min="27" max="27" width="9.21875" style="221" customWidth="1"/>
    <col min="28" max="28" width="9.21875" customWidth="1"/>
    <col min="29" max="29" width="9.21875" style="221" customWidth="1"/>
    <col min="30" max="30" width="9.21875" customWidth="1"/>
    <col min="31" max="31" width="9.21875" style="221" customWidth="1"/>
    <col min="32" max="32" width="9.21875" customWidth="1"/>
    <col min="33" max="33" width="9.21875" style="221" customWidth="1"/>
    <col min="34" max="34" width="9.21875" customWidth="1"/>
    <col min="35" max="35" width="9.21875" style="221" customWidth="1"/>
    <col min="36" max="36" width="9.21875" customWidth="1"/>
    <col min="37" max="37" width="9.21875" style="221" customWidth="1"/>
    <col min="38" max="38" width="9.21875" customWidth="1"/>
    <col min="39" max="39" width="9.21875" style="221" customWidth="1"/>
    <col min="40" max="40" width="9.21875" customWidth="1"/>
    <col min="41" max="41" width="9.21875" style="221" customWidth="1"/>
    <col min="42" max="42" width="9.21875" customWidth="1"/>
    <col min="43" max="43" width="9.21875" style="221" customWidth="1"/>
    <col min="44" max="44" width="9.21875" customWidth="1"/>
    <col min="45" max="45" width="9.21875" style="221" customWidth="1"/>
    <col min="46" max="46" width="9.21875" style="222" customWidth="1"/>
    <col min="47" max="47" width="9.21875" style="220" customWidth="1"/>
    <col min="48" max="48" width="17.44140625" customWidth="1"/>
    <col min="49" max="49" width="4.5546875" style="223" customWidth="1"/>
    <col min="50" max="50" width="4.5546875" customWidth="1"/>
    <col min="51" max="51" width="5.88671875" customWidth="1"/>
    <col min="52" max="52" width="9.44140625" style="223" customWidth="1"/>
    <col min="53" max="53" width="4.44140625" customWidth="1"/>
    <col min="54" max="54" width="9.88671875" style="223" customWidth="1"/>
    <col min="55" max="55" width="4.5546875" customWidth="1"/>
    <col min="56" max="56" width="10.44140625" customWidth="1"/>
    <col min="57" max="57" width="8.6640625" customWidth="1"/>
    <col min="58" max="58" width="4.5546875" customWidth="1"/>
    <col min="59" max="59" width="4.5546875" style="223" customWidth="1"/>
    <col min="60" max="60" width="4" style="224" customWidth="1"/>
    <col min="61" max="61" width="5.5546875" style="225" customWidth="1"/>
    <col min="62" max="62" width="6.21875" customWidth="1"/>
    <col min="63" max="63" width="10.33203125" customWidth="1"/>
    <col min="64" max="64" width="4.5546875" customWidth="1"/>
    <col min="65" max="65" width="4.5546875" style="223" customWidth="1"/>
    <col min="66" max="66" width="5.5546875" customWidth="1"/>
    <col min="67" max="67" width="6.44140625" style="224" customWidth="1"/>
    <col min="68" max="68" width="6.44140625" style="225" customWidth="1"/>
    <col min="69" max="69" width="6.5546875" customWidth="1"/>
    <col min="70" max="70" width="6.44140625" style="221" customWidth="1"/>
    <col min="71" max="71" width="6.44140625" style="223" customWidth="1"/>
    <col min="72" max="72" width="7.5546875" customWidth="1"/>
    <col min="73" max="73" width="9.44140625" style="221" customWidth="1"/>
    <col min="74" max="74" width="6.44140625" style="223" customWidth="1"/>
    <col min="75" max="75" width="6.109375" style="223" customWidth="1"/>
    <col min="76" max="76" width="10.33203125" customWidth="1"/>
    <col min="77" max="77" width="20.5546875" customWidth="1"/>
    <col min="78" max="78" width="14.33203125" customWidth="1"/>
    <col min="79" max="81" width="9.6640625" customWidth="1"/>
    <col min="82" max="82" width="6.77734375" customWidth="1"/>
    <col min="83" max="83" width="5.5546875" customWidth="1"/>
    <col min="84" max="84" width="5.6640625" style="226" bestFit="1" customWidth="1"/>
    <col min="85" max="85" width="6.5546875" customWidth="1"/>
    <col min="86" max="86" width="21.33203125" customWidth="1"/>
    <col min="87" max="87" width="11.5546875" customWidth="1"/>
    <col min="88" max="88" width="9.6640625" customWidth="1"/>
    <col min="89" max="89" width="10.6640625" customWidth="1"/>
    <col min="90" max="90" width="9.88671875" customWidth="1"/>
  </cols>
  <sheetData>
    <row r="1" spans="1:90" s="180" customFormat="1" ht="33" customHeight="1" x14ac:dyDescent="0.3">
      <c r="A1" s="156" t="s">
        <v>1</v>
      </c>
      <c r="B1" s="156" t="s">
        <v>89</v>
      </c>
      <c r="C1" s="156" t="s">
        <v>0</v>
      </c>
      <c r="D1" s="157" t="s">
        <v>88</v>
      </c>
      <c r="E1" s="157" t="s">
        <v>90</v>
      </c>
      <c r="F1" s="157" t="s">
        <v>91</v>
      </c>
      <c r="G1" s="158" t="s">
        <v>92</v>
      </c>
      <c r="H1" s="157" t="s">
        <v>93</v>
      </c>
      <c r="I1" s="157" t="s">
        <v>94</v>
      </c>
      <c r="J1" s="301" t="s">
        <v>31</v>
      </c>
      <c r="K1" s="159" t="s">
        <v>95</v>
      </c>
      <c r="L1" s="159" t="s">
        <v>96</v>
      </c>
      <c r="M1" s="160" t="s">
        <v>97</v>
      </c>
      <c r="N1" s="157" t="s">
        <v>98</v>
      </c>
      <c r="O1" s="159" t="s">
        <v>99</v>
      </c>
      <c r="P1" s="161" t="s">
        <v>100</v>
      </c>
      <c r="Q1" s="159" t="s">
        <v>101</v>
      </c>
      <c r="R1" s="161" t="s">
        <v>102</v>
      </c>
      <c r="S1" s="159" t="s">
        <v>103</v>
      </c>
      <c r="T1" s="161" t="s">
        <v>104</v>
      </c>
      <c r="U1" s="159" t="s">
        <v>105</v>
      </c>
      <c r="V1" s="161" t="s">
        <v>106</v>
      </c>
      <c r="W1" s="157" t="s">
        <v>107</v>
      </c>
      <c r="X1" s="162" t="s">
        <v>108</v>
      </c>
      <c r="Y1" s="157" t="s">
        <v>109</v>
      </c>
      <c r="Z1" s="162" t="s">
        <v>110</v>
      </c>
      <c r="AA1" s="157" t="s">
        <v>111</v>
      </c>
      <c r="AB1" s="162" t="s">
        <v>112</v>
      </c>
      <c r="AC1" s="157" t="s">
        <v>113</v>
      </c>
      <c r="AD1" s="162" t="s">
        <v>114</v>
      </c>
      <c r="AE1" s="159" t="s">
        <v>115</v>
      </c>
      <c r="AF1" s="161" t="s">
        <v>116</v>
      </c>
      <c r="AG1" s="159" t="s">
        <v>117</v>
      </c>
      <c r="AH1" s="161" t="s">
        <v>118</v>
      </c>
      <c r="AI1" s="159" t="s">
        <v>119</v>
      </c>
      <c r="AJ1" s="161" t="s">
        <v>120</v>
      </c>
      <c r="AK1" s="159" t="s">
        <v>121</v>
      </c>
      <c r="AL1" s="161" t="s">
        <v>122</v>
      </c>
      <c r="AM1" s="157" t="s">
        <v>123</v>
      </c>
      <c r="AN1" s="162" t="s">
        <v>124</v>
      </c>
      <c r="AO1" s="157" t="s">
        <v>125</v>
      </c>
      <c r="AP1" s="162" t="s">
        <v>126</v>
      </c>
      <c r="AQ1" s="157" t="s">
        <v>127</v>
      </c>
      <c r="AR1" s="162" t="s">
        <v>128</v>
      </c>
      <c r="AS1" s="157" t="s">
        <v>129</v>
      </c>
      <c r="AT1" s="162" t="s">
        <v>130</v>
      </c>
      <c r="AU1" s="163" t="s">
        <v>131</v>
      </c>
      <c r="AV1" s="164" t="s">
        <v>132</v>
      </c>
      <c r="AW1" s="165" t="s">
        <v>133</v>
      </c>
      <c r="AX1" s="166" t="s">
        <v>134</v>
      </c>
      <c r="AY1" s="167" t="s">
        <v>135</v>
      </c>
      <c r="AZ1" s="167" t="s">
        <v>136</v>
      </c>
      <c r="BA1" s="168" t="s">
        <v>137</v>
      </c>
      <c r="BB1" s="159" t="s">
        <v>138</v>
      </c>
      <c r="BC1" s="168" t="s">
        <v>139</v>
      </c>
      <c r="BD1" s="159" t="s">
        <v>140</v>
      </c>
      <c r="BE1" s="165" t="s">
        <v>141</v>
      </c>
      <c r="BF1" s="165" t="s">
        <v>142</v>
      </c>
      <c r="BG1" s="165" t="s">
        <v>143</v>
      </c>
      <c r="BH1" s="169" t="s">
        <v>144</v>
      </c>
      <c r="BI1" s="170" t="s">
        <v>145</v>
      </c>
      <c r="BJ1" s="171" t="s">
        <v>146</v>
      </c>
      <c r="BK1" s="167" t="s">
        <v>147</v>
      </c>
      <c r="BL1" s="172" t="s">
        <v>148</v>
      </c>
      <c r="BM1" s="172" t="s">
        <v>149</v>
      </c>
      <c r="BN1" s="173" t="s">
        <v>150</v>
      </c>
      <c r="BO1" s="164" t="s">
        <v>151</v>
      </c>
      <c r="BP1" s="174" t="s">
        <v>152</v>
      </c>
      <c r="BQ1" s="175" t="s">
        <v>153</v>
      </c>
      <c r="BR1" s="164" t="s">
        <v>154</v>
      </c>
      <c r="BS1" s="163" t="s">
        <v>155</v>
      </c>
      <c r="BT1" s="172" t="s">
        <v>156</v>
      </c>
      <c r="BU1" s="164" t="s">
        <v>157</v>
      </c>
      <c r="BV1" s="163" t="s">
        <v>158</v>
      </c>
      <c r="BW1" s="172" t="s">
        <v>159</v>
      </c>
      <c r="BX1" s="172" t="s">
        <v>160</v>
      </c>
      <c r="BY1" s="164" t="s">
        <v>161</v>
      </c>
      <c r="BZ1" s="164" t="s">
        <v>162</v>
      </c>
      <c r="CA1" s="164" t="s">
        <v>36</v>
      </c>
      <c r="CB1" s="157" t="s">
        <v>163</v>
      </c>
      <c r="CC1" s="157" t="s">
        <v>37</v>
      </c>
      <c r="CD1" s="157" t="s">
        <v>164</v>
      </c>
      <c r="CE1" s="159" t="s">
        <v>165</v>
      </c>
      <c r="CF1" s="159" t="s">
        <v>166</v>
      </c>
      <c r="CG1" s="176" t="s">
        <v>167</v>
      </c>
      <c r="CH1" s="159" t="s">
        <v>168</v>
      </c>
      <c r="CI1" s="177" t="s">
        <v>169</v>
      </c>
      <c r="CJ1" s="178" t="s">
        <v>170</v>
      </c>
      <c r="CK1" s="179" t="s">
        <v>171</v>
      </c>
      <c r="CL1" s="179" t="s">
        <v>172</v>
      </c>
    </row>
    <row r="2" spans="1:90" ht="16.5" customHeight="1" x14ac:dyDescent="0.3">
      <c r="A2" s="181"/>
      <c r="B2" s="181"/>
      <c r="C2" s="181"/>
      <c r="D2" s="182"/>
      <c r="E2" s="181"/>
      <c r="F2" s="183"/>
      <c r="G2" s="184"/>
      <c r="H2" s="185"/>
      <c r="I2" s="186">
        <f t="shared" ref="I2" si="0">YEAR(H2)</f>
        <v>1900</v>
      </c>
      <c r="J2" s="187"/>
      <c r="K2" s="188"/>
      <c r="L2" s="189"/>
      <c r="M2" s="190"/>
      <c r="N2" s="191"/>
      <c r="O2" s="192"/>
      <c r="P2" s="193"/>
      <c r="Q2" s="192"/>
      <c r="R2" s="193"/>
      <c r="S2" s="192"/>
      <c r="T2" s="193"/>
      <c r="U2" s="192"/>
      <c r="V2" s="193"/>
      <c r="W2" s="194"/>
      <c r="X2" s="195"/>
      <c r="Y2" s="194"/>
      <c r="Z2" s="195"/>
      <c r="AA2" s="194"/>
      <c r="AB2" s="195"/>
      <c r="AC2" s="194"/>
      <c r="AD2" s="195"/>
      <c r="AE2" s="192"/>
      <c r="AF2" s="193"/>
      <c r="AG2" s="192"/>
      <c r="AH2" s="193"/>
      <c r="AI2" s="192"/>
      <c r="AJ2" s="193"/>
      <c r="AK2" s="192"/>
      <c r="AL2" s="193"/>
      <c r="AM2" s="194"/>
      <c r="AN2" s="195"/>
      <c r="AO2" s="194"/>
      <c r="AP2" s="195"/>
      <c r="AQ2" s="194"/>
      <c r="AR2" s="195"/>
      <c r="AS2" s="194"/>
      <c r="AT2" s="195"/>
      <c r="AU2" s="196"/>
      <c r="AV2" s="197"/>
      <c r="AW2" s="198"/>
      <c r="AX2" s="199"/>
      <c r="AY2" s="200">
        <f t="shared" ref="AY2" si="1">SUM(AW2,AX2)</f>
        <v>0</v>
      </c>
      <c r="AZ2" s="201"/>
      <c r="BA2" s="189"/>
      <c r="BB2" s="192"/>
      <c r="BC2" s="189"/>
      <c r="BD2" s="192"/>
      <c r="BE2" s="202"/>
      <c r="BF2" s="203"/>
      <c r="BG2" s="203"/>
      <c r="BH2" s="204">
        <f t="shared" ref="BH2" si="2">SUM(BF2,BG2)</f>
        <v>0</v>
      </c>
      <c r="BI2" s="205"/>
      <c r="BJ2" s="205"/>
      <c r="BK2" s="201"/>
      <c r="BL2" s="206"/>
      <c r="BM2" s="207"/>
      <c r="BN2" s="208">
        <f t="shared" ref="BN2" si="3">SUM(BL2,BM2)</f>
        <v>0</v>
      </c>
      <c r="BO2" s="209"/>
      <c r="BP2" s="210"/>
      <c r="BQ2" s="207"/>
      <c r="BR2" s="209"/>
      <c r="BS2" s="211"/>
      <c r="BT2" s="206"/>
      <c r="BU2" s="209"/>
      <c r="BV2" s="211"/>
      <c r="BW2" s="212"/>
      <c r="BX2" s="212"/>
      <c r="BY2" s="196"/>
      <c r="BZ2" s="209"/>
      <c r="CA2" s="209"/>
      <c r="CB2" s="194"/>
      <c r="CC2" s="194"/>
      <c r="CD2" s="195"/>
      <c r="CE2" s="189">
        <f t="shared" ref="CE2" si="4">SUM(AY2,BA2,BC2,BH2,BN2)</f>
        <v>0</v>
      </c>
      <c r="CF2" s="188"/>
      <c r="CG2" s="213">
        <f>IF(GRASSLAND[[#This Row],[Potential Maximum Score]]&gt;0,GRASSLAND[[#This Row],[Site Score Total]],0)</f>
        <v>0</v>
      </c>
      <c r="CH2" s="192"/>
      <c r="CI2" s="214"/>
      <c r="CJ2" s="215"/>
      <c r="CK2" s="216"/>
      <c r="CL2" s="216"/>
    </row>
  </sheetData>
  <conditionalFormatting sqref="I1:I1048576">
    <cfRule type="colorScale" priority="5">
      <colorScale>
        <cfvo type="min"/>
        <cfvo type="percentile" val="50"/>
        <cfvo type="max"/>
        <color rgb="FFC00000"/>
        <color rgb="FF00B050"/>
        <color rgb="FF7030A0"/>
      </colorScale>
    </cfRule>
  </conditionalFormatting>
  <conditionalFormatting sqref="CG1:CG1048576">
    <cfRule type="cellIs" dxfId="58" priority="2" operator="between">
      <formula>0.75</formula>
      <formula>1</formula>
    </cfRule>
    <cfRule type="cellIs" dxfId="57" priority="3" operator="between">
      <formula>0.5</formula>
      <formula>0.749</formula>
    </cfRule>
    <cfRule type="cellIs" dxfId="56" priority="4" operator="between">
      <formula>0</formula>
      <formula>0.499</formula>
    </cfRule>
  </conditionalFormatting>
  <conditionalFormatting sqref="CH1:CH1048576">
    <cfRule type="containsText" dxfId="55" priority="7" operator="containsText" text="Healthy  ">
      <formula>NOT(ISERROR(SEARCH("Healthy  ",CH1)))</formula>
    </cfRule>
    <cfRule type="containsText" dxfId="54" priority="8" operator="containsText" text="Healthy With Problems">
      <formula>NOT(ISERROR(SEARCH("Healthy With Problems",CH1)))</formula>
    </cfRule>
    <cfRule type="containsText" dxfId="53" priority="9" operator="containsText" text="unhealthy">
      <formula>NOT(ISERROR(SEARCH("unhealthy",CH1)))</formula>
    </cfRule>
  </conditionalFormatting>
  <dataValidations count="70">
    <dataValidation type="list" allowBlank="1" showInputMessage="1" showErrorMessage="1" sqref="BM2" xr:uid="{38D6260B-00DF-4315-8C7A-100B797CED82}">
      <formula1>GL_5_2</formula1>
    </dataValidation>
    <dataValidation type="list" allowBlank="1" showInputMessage="1" showErrorMessage="1" sqref="BL2" xr:uid="{5E7A567A-D752-4593-9EB6-1B3B083723AC}">
      <formula1>GL_5_1</formula1>
    </dataValidation>
    <dataValidation type="list" allowBlank="1" showInputMessage="1" showErrorMessage="1" sqref="BG2" xr:uid="{CCDDDBA6-80BB-4AC7-9093-280EDDA2F025}">
      <formula1>GL_4_2</formula1>
    </dataValidation>
    <dataValidation type="list" allowBlank="1" showInputMessage="1" showErrorMessage="1" sqref="BF2" xr:uid="{A081E7DE-1952-4690-811A-F7E83CD3DB4A}">
      <formula1>GL_4_1</formula1>
    </dataValidation>
    <dataValidation type="list" allowBlank="1" showInputMessage="1" showErrorMessage="1" sqref="BC2" xr:uid="{B5AD689C-F626-4F96-B5B5-E018B4FE0CAB}">
      <formula1>GL_3</formula1>
    </dataValidation>
    <dataValidation type="list" allowBlank="1" showInputMessage="1" showErrorMessage="1" sqref="BA2" xr:uid="{32A02DE8-BD17-4AFC-BDD0-20E7DC94B9DB}">
      <formula1>GL_2</formula1>
    </dataValidation>
    <dataValidation type="list" allowBlank="1" showInputMessage="1" showErrorMessage="1" sqref="AX2" xr:uid="{57822131-9D74-4DFF-9D50-38ABA684D099}">
      <formula1>GL_1b</formula1>
    </dataValidation>
    <dataValidation type="list" allowBlank="1" showInputMessage="1" showErrorMessage="1" sqref="AW2" xr:uid="{B1C68B28-CD60-41FE-9F8C-0C621FFBAA06}">
      <formula1>GL_1a</formula1>
    </dataValidation>
    <dataValidation type="list" allowBlank="1" showInputMessage="1" showErrorMessage="1" sqref="A2" xr:uid="{2687005B-9981-4BAE-9CE2-7B0080FB8F18}">
      <formula1>Natural.Area</formula1>
    </dataValidation>
    <dataValidation type="decimal" allowBlank="1" showInputMessage="1" showErrorMessage="1" sqref="CG2" xr:uid="{327CE580-5FCA-44FA-9B1D-BC1D26653585}">
      <formula1>0</formula1>
      <formula2>1</formula2>
    </dataValidation>
    <dataValidation type="list" allowBlank="1" showInputMessage="1" showErrorMessage="1" sqref="J2" xr:uid="{86A20275-015E-40D4-BDC0-0AE9AFF8185B}">
      <formula1>UTM</formula1>
    </dataValidation>
    <dataValidation type="list" allowBlank="1" showInputMessage="1" showErrorMessage="1" sqref="CA2" xr:uid="{6F50A4B6-71E2-4189-86DB-623568FDBE95}">
      <formula1>Treated</formula1>
    </dataValidation>
    <dataValidation type="list" allowBlank="1" showInputMessage="1" showErrorMessage="1" sqref="BY2" xr:uid="{4C61889E-5AC5-41C2-9832-24F407CADF7C}">
      <formula1>Unit</formula1>
    </dataValidation>
    <dataValidation allowBlank="1" showInputMessage="1" sqref="AY2" xr:uid="{80D42E62-6A67-4179-A12B-78FF034EBB09}"/>
    <dataValidation type="list" allowBlank="1" showInputMessage="1" showErrorMessage="1" sqref="CB2" xr:uid="{8EB267CD-8217-4243-B26D-CF671F9F5F8B}">
      <formula1>Grz.Int</formula1>
    </dataValidation>
    <dataValidation type="list" allowBlank="1" showInputMessage="1" showErrorMessage="1" sqref="CC2" xr:uid="{4591CF42-1303-4A25-A24D-5A75789B323C}">
      <formula1>Trend</formula1>
    </dataValidation>
    <dataValidation type="list" allowBlank="1" showInputMessage="1" showErrorMessage="1" sqref="BE2" xr:uid="{F552C003-BA73-4852-B9F0-1481722C06F2}">
      <formula1>Question_4</formula1>
    </dataValidation>
    <dataValidation type="list" allowBlank="1" showInputMessage="1" showErrorMessage="1" sqref="CH2" xr:uid="{03F40440-7C07-4F80-9995-84C0CC09F776}">
      <formula1>Health.Category</formula1>
    </dataValidation>
    <dataValidation allowBlank="1" showInputMessage="1" showErrorMessage="1" prompt="FACTOR_x000a_Which natural area was the RRHA conducted in?_x000a_Dropdown from Natural.Area LIST" sqref="A1" xr:uid="{46921F7B-16BA-47C6-AF75-970DD1B80440}"/>
    <dataValidation allowBlank="1" showInputMessage="1" showErrorMessage="1" prompt="FACTOR_x000a_Of which, if any, amalgamated stewardship project is the property a part?_x000a_Dropdown based on LIST for natural area selected." sqref="B1" xr:uid="{F0F6A369-F617-4894-BF25-2DBF4C120863}"/>
    <dataValidation allowBlank="1" showInputMessage="1" showErrorMessage="1" prompt="FACTOR_x000a_What organization, not individual, conducted the RRHA?_x000a_Dropdown from Observer LIST" sqref="C1" xr:uid="{13B32C06-58BD-4C30-8C10-17F3746C5C5A}"/>
    <dataValidation allowBlank="1" showInputMessage="1" showErrorMessage="1" prompt="FACTOR_x000a_On which property was the RRHA conducted? _x000a_Dropdown based on LIST for natural area selected._x000a_" sqref="D1" xr:uid="{1B5505AA-0E2C-4610-9858-632108F34F5B}"/>
    <dataValidation allowBlank="1" showInputMessage="1" showErrorMessage="1" prompt="FACTOR_x000a_In which, if noted, field or pasture is the plot located?_x000a_Should, but doesn't necessarily, match between assessment years." sqref="E1" xr:uid="{E822644D-6917-4725-8A77-5203C3BF27AC}"/>
    <dataValidation allowBlank="1" showInputMessage="1" showErrorMessage="1" prompt="NUMERIC_x000a_In which community polygon described in the GVI Table is this plot?_x000a_&quot;N/A&quot; = GVI polygons available, none noted for this plot._x000a_*BLANK = No GVI polygons available. " sqref="F1" xr:uid="{D0920B1F-E591-40E9-ACB0-8682FF066569}"/>
    <dataValidation allowBlank="1" showInputMessage="1" showErrorMessage="1" prompt="FACTOR_x000a_What is the plot named?_x000a_Names must match between years for analysis. Older names should be changed to match most recent naming convention. Note old name in COMMENTS field. " sqref="G1" xr:uid="{2F1AD331-FF6D-4013-97B4-B32C44CDC30C}"/>
    <dataValidation allowBlank="1" showInputMessage="1" showErrorMessage="1" prompt="DATE_x000a_When was the RRHA conducted?_x000a_Entry tip: 1jun20 formats to 06/01/2020" sqref="H1" xr:uid="{CACD873E-830F-480E-93AB-5E1C36F4E5AE}"/>
    <dataValidation allowBlank="1" showInputMessage="1" showErrorMessage="1" prompt="NUMERIC_x000a_The year the assessment was conducted._x000a_Autopopulates from DATE field." sqref="I1" xr:uid="{4E0B626E-2AE0-476D-9452-714F0B99FE71}"/>
    <dataValidation allowBlank="1" showInputMessage="1" showErrorMessage="1" prompt="NUMERIC_x000a_What are the X coordinates?" sqref="K1" xr:uid="{470EF1D6-E886-43A6-950D-0797F9F24D20}"/>
    <dataValidation allowBlank="1" showInputMessage="1" showErrorMessage="1" prompt="NUMERIC_x000a_What are the Y coordinates?" sqref="L1" xr:uid="{5BDD374E-7E85-43DF-A542-FC705FC38919}"/>
    <dataValidation allowBlank="1" showInputMessage="1" showErrorMessage="1" prompt="NUMERIC_x000a_What is the estimated litter cover for the area in lb/ac?_x000a_Only provided on score sheets. " sqref="M1" xr:uid="{8011E280-1480-451E-A326-5AB851DFF3C8}"/>
    <dataValidation allowBlank="1" showInputMessage="1" showErrorMessage="1" prompt="CHARACTER_x000a_Did the observer provide any special notes on the area?_x000a_Only available on score sheets. _x000a_Enter any summary comments here if score sheets are not available. " sqref="N1" xr:uid="{C5CA07C8-02E7-40A5-B17A-87D06EF487C7}"/>
    <dataValidation allowBlank="1" showInputMessage="1" showErrorMessage="1" prompt="CHARACTER_x000a_What is the range plant community code?_x000a_Separate multiple entries with &quot;;&quot;" sqref="AU1" xr:uid="{10AF18EE-1D1B-4D43-B39B-A32E30212875}"/>
    <dataValidation allowBlank="1" showInputMessage="1" showErrorMessage="1" prompt="CHARACTER_x000a_What is the written description of the plant or range community?_x000a_Entry dependent on availability in report. " sqref="AV1" xr:uid="{80E2BC0C-07C3-47A7-8346-C1897AD39864}"/>
    <dataValidation allowBlank="1" showInputMessage="1" showErrorMessage="1" prompt="NUMERIC_x000a_Q1: Does the PC resemble the RPC?_x000a_Autopopulates as sum of Q1 fields_x000a_1A = Native_x000a_1B = Modified (&gt;70% non-native)" sqref="AY1" xr:uid="{27929480-4B0B-41E0-BB11-891384CF7B95}"/>
    <dataValidation allowBlank="1" showInputMessage="1" showErrorMessage="1" prompt="NUMERIC_x000a_Q1: Does the PC resemble the RPC? 1A = Native _x000a_40 - closely resembles reference_x000a_27 - minor alteration_x000a_20 - intermediate successional stage_x000a_15 - moderate alteration_x000a_0 - significant alteration_x000a_Old = [24, 16, 8, 0]" sqref="AW1" xr:uid="{ACEE621B-4337-41B2-BDD5-1E5EC841989B}"/>
    <dataValidation allowBlank="1" showInputMessage="1" showErrorMessage="1" prompt="NUMERIC_x000a_Q1: Does the PC resemble the RPC? 1B = Modified; &gt;70% non-native_x000a_15 - Dominated by palatable and productive non-natives_x000a_8 - Mixture of palatable/weedy non-natives_x000a_0 - Dominated by weedy and disturbance induced non-natives_x000a_Old = [9, 5, 0]" sqref="AX1" xr:uid="{ACA4B32D-6508-4E26-AEB5-9129A49BB2B9}"/>
    <dataValidation allowBlank="1" showInputMessage="1" showErrorMessage="1" prompt="CHARACTER_x000a_Q1: Does the PC resemble the RPC?_x000a_Any comments provided." sqref="AZ1" xr:uid="{977E1C4A-6A28-4D46-9A25-39DC2CEEF955}"/>
    <dataValidation allowBlank="1" showInputMessage="1" showErrorMessage="1" prompt="NUMERIC_x000a_Q2: Are the expected plant layers present?_x000a_10 - Layers closely resemble the RPC_x000a_7 - 1 layer absent/reduced_x000a_3 - 2 layers absent/reduced_x000a_0 - 3 layers absent/reduced_x000a_Old = [6, 4, 2, 0]" sqref="BA1" xr:uid="{CC3AF958-4538-467C-90A1-B71DF23780BD}"/>
    <dataValidation allowBlank="1" showInputMessage="1" showErrorMessage="1" prompt="CHARACTER_x000a_Q2: Are the expected plant laters present?_x000a_Any comments provided. " sqref="BB1" xr:uid="{BE2E97A3-2396-454F-A26C-D33FDB48CE0D}"/>
    <dataValidation allowBlank="1" showInputMessage="1" showErrorMessage="1" prompt="NUMERIC_x000a_Q3: Is the expected amount of litter present?_x000a_25 - Litter ~uniform, 65-100% of expected_x000a_13 - Litter reduced or patchy, 35-65% of expected_x000a_0 - Litter greatly reduced or absent, 0-35% of expected_x000a_Old=[15,8,0]" sqref="BC1" xr:uid="{1B4E9B5E-42A9-4AEA-851F-759A92CFB903}"/>
    <dataValidation allowBlank="1" showInputMessage="1" showErrorMessage="1" prompt="CHARACTER_x000a_Q3: Does the site retain moisture? Is the expected amount of litter present?_x000a_Any comments provided." sqref="BD1" xr:uid="{E55F22F4-8872-4F75-942F-AD0FE1D383D1}"/>
    <dataValidation allowBlank="1" showInputMessage="1" showErrorMessage="1" prompt="FACTOR_x000a_Q4: Site stability_x000a_Is the site normally stable or unstable?_x000a_&quot;N/A&quot; = question not applicable_x000a_*BLANK = not answered on sheet_x000a_Only available on score sheet." sqref="BE1" xr:uid="{6223A275-3C4A-4991-A747-697D981BB18D}"/>
    <dataValidation allowBlank="1" showInputMessage="1" showErrorMessage="1" prompt="NUMERIC_x000a_Q4.1: Is the site subject to accelerated erosion?_x000a_10 - No evidence_x000a_7 - Some evidence_x000a_3 - Moderate soil movement_x000a_0 - Extreme soil movement_x000a_Old = [6, 4, 2, 0]" sqref="BF1" xr:uid="{18F9339F-CA6F-4010-B174-A144D6663C9E}"/>
    <dataValidation allowBlank="1" showInputMessage="1" showErrorMessage="1" prompt="NUMERIC_x000a_Q4.2: Is there human-caused bare ground?_x000a_5 - &lt;10% of exposed soil is human caused_x000a_3 - 10-20%_x000a_1 - 20-50%_x000a_0 - &gt;50%_x000a_Old = [3,2,1,0]" sqref="BG1" xr:uid="{EDCEF214-CDD6-477E-A327-1AAE44D33469}"/>
    <dataValidation allowBlank="1" showInputMessage="1" showErrorMessage="1" prompt="NUMERIC_x000a_Q4: Site stability_x000a_Autopopulated as sum of Q4 fields._x000a_Q4.1 = Erosion_x000a_Q4.2 = Human-caused bare ground" sqref="BH1" xr:uid="{E913CF46-C89E-4BEF-8624-FFE4880E260B}"/>
    <dataValidation allowBlank="1" showInputMessage="1" showErrorMessage="1" prompt="PERCENT_x000a_Q4: Site stability_x000a_What is the percent cover of bare ground caused by humans?_x000a_Value is distinct from the total percent cover of exposed soil. " sqref="BI1" xr:uid="{51D88182-3549-489E-A5FC-0AA709370837}"/>
    <dataValidation allowBlank="1" showInputMessage="1" showErrorMessage="1" prompt="PERCENT_x000a_Q4: Site stability_x000a_What is the percent cover of mosses and lichens?" sqref="BJ1" xr:uid="{9A9726C7-BEF1-4013-85C2-054508499AC3}"/>
    <dataValidation allowBlank="1" showInputMessage="1" showErrorMessage="1" prompt="CHARACTER_x000a_Q4: Site Stability_x000a_Any comments provided. " sqref="BK1" xr:uid="{F839CB9D-3CCE-4C69-B1D2-CC14717B9953}"/>
    <dataValidation allowBlank="1" showInputMessage="1" showErrorMessage="1" prompt="NUMERIC_x000a_Q5: (Prohibited) Noxious Weeds_x000a_Q5.1: What is the cumulative cover of noxious weeds?_x000a_5 - No noxious weeds_x000a_3 - &lt;1% cover_x000a_1 - 1-15% cover_x000a_0 - &gt;15% cover_x000a_Old = [3, 2, 1, 0]" sqref="BL1" xr:uid="{56364569-E836-4A9E-A5E7-561F62160065}"/>
    <dataValidation allowBlank="1" showInputMessage="1" showErrorMessage="1" prompt="NUMERIC_x000a_Q5: (Prohibited) Noxious Weeds_x000a_Q5.2: What is the cumulative density distrubution class of noxious weeds?_x000a_5 - No noxious weeds_x000a_3 - Low (1-3)_x000a_1 - Moderate (4-7)_x000a_0 - Heavy (8-13)_x000a_Old = [3, 2, 1, 0]" sqref="BM1" xr:uid="{3EAF91C7-20B6-4123-9221-6DF096070D01}"/>
    <dataValidation allowBlank="1" showInputMessage="1" showErrorMessage="1" prompt="NUMERIC_x000a_Q5: (Prohibited) Noxious Weeds_x000a_Autopopulates as sum of Q5 fields." sqref="BN1" xr:uid="{969DCAFE-7402-48FA-9CA8-678417D54EB7}"/>
    <dataValidation allowBlank="1" showInputMessage="1" showErrorMessage="1" prompt="Q5: (Prohibited) Noxious Weeds; CHARACTER: 7 letter species code (4 genus, 3 species) OR common name; PERCENT: Estimated percent cover in plot; NUMERIC: Density distribution [1-13]" sqref="BO1:BW1" xr:uid="{AE55FAE8-4590-4397-90FD-6AED71ADCCAB}"/>
    <dataValidation allowBlank="1" showInputMessage="1" showErrorMessage="1" prompt="NUMERIC_x000a_Q5: (Prohibited) Noxious Weeds_x000a_What is the area infested with (prohibited) noxious weeds?_x000a_Not usually provided. " sqref="BX1" xr:uid="{56955F3D-8158-4E94-B77C-7A1420FB6D2C}"/>
    <dataValidation allowBlank="1" showInputMessage="1" showErrorMessage="1" prompt="FACTOR_x000a_Q5: (Prohibited) Noxious Weeds_x000a_What is the unit for the area provided in INFESTATION SIZE?_x000a_Not usually provided. " sqref="BY1" xr:uid="{D10D961A-F52A-461B-8042-630A210AE694}"/>
    <dataValidation allowBlank="1" showInputMessage="1" showErrorMessage="1" prompt="CHARACTER_x000a_Q5: (Prohibited) Noxious Weeds_x000a_Any comments provided. " sqref="BZ1" xr:uid="{6C3A41BE-4387-4B42-A695-950A02EFA165}"/>
    <dataValidation allowBlank="1" showInputMessage="1" showErrorMessage="1" prompt="FACTOR_x000a_Q5: (Prohibited) Noxious Weeds_x000a_Were any (prohibited) noxious weeds chemically treated during the RRHA?_x000a_Not usually done/provided." sqref="CA1" xr:uid="{E25DF91C-6DD6-4BF6-B9DF-EBBE7E45CB44}"/>
    <dataValidation allowBlank="1" showInputMessage="1" showErrorMessage="1" prompt="FACTOR_x000a_What is the estimated long-term intensity of grazing in the area?_x000a_U - Ungrazed; L - Low; M - Moderate; H - High; (*combinations between categorical levels)_x000a_&quot;N/A&quot; = Not applicable in area_x000a_*BLANK = Not provided" sqref="CB1" xr:uid="{786196E7-BE24-456F-B102-6CD0D98D9D93}"/>
    <dataValidation allowBlank="1" showInputMessage="1" showErrorMessage="1" prompt="FACTOR_x000a_What is the apparent trend in the site relative to previous assessments?" sqref="CC1" xr:uid="{83E43C36-C1A3-4AFE-9F23-B7856EF2405F}"/>
    <dataValidation allowBlank="1" showInputMessage="1" showErrorMessage="1" prompt="PERCENT_x000a_How much of the area has been grazed?" sqref="CD1" xr:uid="{8CD2D5AC-CC1B-4B7D-B78A-12F8555056FF}"/>
    <dataValidation allowBlank="1" showInputMessage="1" showErrorMessage="1" prompt="NUMERIC_x000a_What is the total score for the assessment?_x000a_Autopopulates as sum of all Q1-Q5 TOTALS" sqref="CE1" xr:uid="{CDF6CC7D-2DA3-4653-830F-767F7764BD88}"/>
    <dataValidation allowBlank="1" showInputMessage="1" showErrorMessage="1" prompt="NUMERIC_x000a_What is the total possible score?_x000a_New = 100_x000a_Old = 60_x000a_Sometimes intermediate values are given resulting from omitted questions. " sqref="CF1" xr:uid="{D168A4F2-62B7-4041-B18B-6E39A8299CC0}"/>
    <dataValidation allowBlank="1" showInputMessage="1" showErrorMessage="1" prompt="DECIMAL_x000a_What is the total site score as a decimal?_x000a_Autopopulates as quotient of SITE SCORE and POSSIBLE MAXIMUM SCORE._x000a_*Enter score here if no score sheet/question summary is available. " sqref="CG1" xr:uid="{613C9768-620C-4C58-BD90-E7CDC8AEEBDC}"/>
    <dataValidation allowBlank="1" showInputMessage="1" showErrorMessage="1" prompt="FACTOR_x000a_What is the health category for the respective site score?_x000a_High Healthy - 90-100%_x000a_Healthy - 75-89%_x000a_Healthy With Problems - 50-74%_x000a_Unhealthy - 0-49%_x000a_*Conditional formatting colours between score and category should match, except for rounding errors." sqref="CH1" xr:uid="{CE00658F-F960-41C6-A2B8-2D00E5818DA5}"/>
    <dataValidation allowBlank="1" showInputMessage="1" showErrorMessage="1" prompt="CHARACTER_x000a_Any entry comments._x000a_Include score sheet type changes between assessments, name changes, etc." sqref="CI1" xr:uid="{671B9570-DF1B-4C12-BD77-79608FC99A41}"/>
    <dataValidation allowBlank="1" showInputMessage="1" showErrorMessage="1" prompt="Dominant plant species._x000a_CHARACTER: 7 letter species code (4 genus, 3 species)._x000a_PERCENT: Estimated percent cover in plot._x000a_Only available on score sheets. " sqref="O1:AT1" xr:uid="{A7CC66C3-80D0-4991-BF7C-0B4225CCD13A}"/>
    <dataValidation allowBlank="1" showInputMessage="1" showErrorMessage="1" prompt="FACTOR_x000a_What is the projection for the converted coordinates?_x000a_*To be completed by GIS department." sqref="CJ1" xr:uid="{04AD3826-DCC3-48F0-AFDA-E7773ACBE120}"/>
    <dataValidation allowBlank="1" showInputMessage="1" showErrorMessage="1" prompt="NUMERIC_x000a_What is the converted X coordinate?_x000a_*To be completed by GIS department." sqref="CK1:CL1" xr:uid="{41D4CE5E-AB02-4D6F-AD50-1E3B7E755317}"/>
    <dataValidation allowBlank="1" showInputMessage="1" showErrorMessage="1" prompt="FACTOR_x000a_What is the UTM datum and projection?_x000a_*Include note/comment if coordinates are not available, if location from another assessment is used, or if typos in coordinates are corrected." sqref="J1" xr:uid="{2A4B6BBA-7A2D-4821-8CAD-9D7FD13F2E0A}"/>
    <dataValidation type="list" allowBlank="1" showInputMessage="1" showErrorMessage="1" sqref="BW2 BT2" xr:uid="{8EA4C54E-8451-459A-BAF6-904FAF3EF8AF}">
      <formula1>Density.Distribution</formula1>
    </dataValidation>
    <dataValidation type="list" allowBlank="1" showInputMessage="1" sqref="BQ2" xr:uid="{852F85B8-7733-4C20-A016-DF0EE8A6511B}">
      <formula1>Density.Distribution</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254D5-68BD-42F1-9D08-14B2220CCFF9}">
  <sheetPr codeName="Sheet6">
    <tabColor theme="6" tint="-0.249977111117893"/>
  </sheetPr>
  <dimension ref="A1:CM2"/>
  <sheetViews>
    <sheetView showGridLines="0" zoomScale="55" zoomScaleNormal="55" workbookViewId="0">
      <pane xSplit="9" ySplit="1" topLeftCell="J2" activePane="bottomRight" state="frozen"/>
      <selection pane="topRight" activeCell="J1" sqref="J1"/>
      <selection pane="bottomLeft" activeCell="A2" sqref="A2"/>
      <selection pane="bottomRight" activeCell="B2" sqref="B2:G2"/>
    </sheetView>
  </sheetViews>
  <sheetFormatPr defaultColWidth="9.21875" defaultRowHeight="14.4" x14ac:dyDescent="0.3"/>
  <cols>
    <col min="1" max="1" width="12.5546875" customWidth="1"/>
    <col min="2" max="2" width="4.21875" customWidth="1"/>
    <col min="3" max="3" width="5.33203125" customWidth="1"/>
    <col min="4" max="4" width="19" customWidth="1"/>
    <col min="5" max="5" width="7.6640625" customWidth="1"/>
    <col min="6" max="6" width="5.88671875" customWidth="1"/>
    <col min="7" max="7" width="12.109375" style="32" customWidth="1"/>
    <col min="8" max="8" width="17.21875" style="249" customWidth="1"/>
    <col min="9" max="9" width="8.44140625" style="217" customWidth="1"/>
    <col min="10" max="10" width="13" customWidth="1"/>
    <col min="11" max="11" width="11.44140625" customWidth="1"/>
    <col min="12" max="13" width="10.44140625" customWidth="1"/>
    <col min="14" max="14" width="37.33203125" customWidth="1"/>
    <col min="15" max="15" width="9.88671875" customWidth="1"/>
    <col min="16" max="16" width="6.44140625" customWidth="1"/>
    <col min="17" max="17" width="10.33203125" customWidth="1"/>
    <col min="18" max="18" width="6.44140625" customWidth="1"/>
    <col min="19" max="19" width="10.44140625" customWidth="1"/>
    <col min="20" max="20" width="6.44140625" customWidth="1"/>
    <col min="21" max="21" width="10.88671875" customWidth="1"/>
    <col min="22" max="22" width="6.44140625" customWidth="1"/>
    <col min="23" max="23" width="11.77734375" customWidth="1"/>
    <col min="24" max="24" width="6.44140625" customWidth="1"/>
    <col min="25" max="25" width="11" customWidth="1"/>
    <col min="26" max="26" width="6.44140625" customWidth="1"/>
    <col min="27" max="27" width="11" customWidth="1"/>
    <col min="28" max="28" width="6.44140625" customWidth="1"/>
    <col min="29" max="29" width="11" customWidth="1"/>
    <col min="30" max="30" width="6.44140625" customWidth="1"/>
    <col min="31" max="31" width="11.5546875" customWidth="1"/>
    <col min="32" max="32" width="6.44140625" customWidth="1"/>
    <col min="33" max="33" width="10.88671875" customWidth="1"/>
    <col min="34" max="34" width="6.44140625" customWidth="1"/>
    <col min="35" max="35" width="11.21875" customWidth="1"/>
    <col min="36" max="36" width="6.44140625" customWidth="1"/>
    <col min="37" max="37" width="11" customWidth="1"/>
    <col min="38" max="38" width="6.44140625" customWidth="1"/>
    <col min="39" max="39" width="10.6640625" customWidth="1"/>
    <col min="40" max="40" width="6.44140625" customWidth="1"/>
    <col min="41" max="41" width="9.21875" customWidth="1"/>
    <col min="42" max="42" width="6.44140625" customWidth="1"/>
    <col min="43" max="43" width="9.21875" customWidth="1"/>
    <col min="44" max="44" width="6.44140625" customWidth="1"/>
    <col min="45" max="45" width="9.21875" customWidth="1"/>
    <col min="46" max="46" width="6.44140625" customWidth="1"/>
    <col min="47" max="47" width="10.44140625" customWidth="1"/>
    <col min="48" max="48" width="41.5546875" customWidth="1"/>
    <col min="49" max="51" width="6.109375" customWidth="1"/>
    <col min="52" max="52" width="4.5546875" style="223" customWidth="1"/>
    <col min="53" max="53" width="14.33203125" customWidth="1"/>
    <col min="54" max="54" width="4.5546875" style="223" customWidth="1"/>
    <col min="55" max="55" width="15.88671875" customWidth="1"/>
    <col min="56" max="56" width="4.5546875" style="223" customWidth="1"/>
    <col min="57" max="57" width="15.33203125" customWidth="1"/>
    <col min="58" max="58" width="9.5546875" customWidth="1"/>
    <col min="59" max="60" width="4.5546875" customWidth="1"/>
    <col min="61" max="61" width="4.5546875" style="223" customWidth="1"/>
    <col min="62" max="63" width="8.6640625" style="225" customWidth="1"/>
    <col min="64" max="64" width="18.44140625" customWidth="1"/>
    <col min="65" max="66" width="4.5546875" customWidth="1"/>
    <col min="67" max="67" width="4.5546875" style="223" customWidth="1"/>
    <col min="68" max="68" width="13" customWidth="1"/>
    <col min="69" max="70" width="6.44140625" customWidth="1"/>
    <col min="71" max="71" width="13" customWidth="1"/>
    <col min="72" max="73" width="6.44140625" customWidth="1"/>
    <col min="74" max="74" width="13" customWidth="1"/>
    <col min="75" max="76" width="6.44140625" customWidth="1"/>
    <col min="77" max="78" width="10.33203125" customWidth="1"/>
    <col min="79" max="79" width="21" customWidth="1"/>
    <col min="80" max="80" width="11" customWidth="1"/>
    <col min="81" max="82" width="10.33203125" customWidth="1"/>
    <col min="83" max="83" width="10.33203125" style="221" customWidth="1"/>
    <col min="84" max="84" width="9" customWidth="1"/>
    <col min="85" max="85" width="9.88671875" customWidth="1"/>
    <col min="86" max="86" width="10.44140625" style="226" customWidth="1"/>
    <col min="87" max="87" width="21.88671875" bestFit="1" customWidth="1"/>
    <col min="88" max="88" width="12.5546875" customWidth="1"/>
    <col min="89" max="89" width="9.44140625" customWidth="1"/>
    <col min="90" max="91" width="10.44140625" customWidth="1"/>
    <col min="92" max="92" width="9.21875" customWidth="1"/>
  </cols>
  <sheetData>
    <row r="1" spans="1:91" s="180" customFormat="1" ht="33.75" customHeight="1" x14ac:dyDescent="0.3">
      <c r="A1" s="156" t="s">
        <v>1</v>
      </c>
      <c r="B1" s="156" t="s">
        <v>89</v>
      </c>
      <c r="C1" s="156" t="s">
        <v>0</v>
      </c>
      <c r="D1" s="157" t="s">
        <v>88</v>
      </c>
      <c r="E1" s="157" t="s">
        <v>90</v>
      </c>
      <c r="F1" s="157" t="s">
        <v>91</v>
      </c>
      <c r="G1" s="158" t="s">
        <v>92</v>
      </c>
      <c r="H1" s="157" t="s">
        <v>93</v>
      </c>
      <c r="I1" s="157" t="s">
        <v>94</v>
      </c>
      <c r="J1" s="301" t="s">
        <v>31</v>
      </c>
      <c r="K1" s="159" t="s">
        <v>95</v>
      </c>
      <c r="L1" s="159" t="s">
        <v>96</v>
      </c>
      <c r="M1" s="160" t="s">
        <v>97</v>
      </c>
      <c r="N1" s="157" t="s">
        <v>98</v>
      </c>
      <c r="O1" s="159" t="s">
        <v>99</v>
      </c>
      <c r="P1" s="161" t="s">
        <v>100</v>
      </c>
      <c r="Q1" s="159" t="s">
        <v>101</v>
      </c>
      <c r="R1" s="161" t="s">
        <v>102</v>
      </c>
      <c r="S1" s="159" t="s">
        <v>103</v>
      </c>
      <c r="T1" s="161" t="s">
        <v>104</v>
      </c>
      <c r="U1" s="159" t="s">
        <v>105</v>
      </c>
      <c r="V1" s="161" t="s">
        <v>106</v>
      </c>
      <c r="W1" s="157" t="s">
        <v>107</v>
      </c>
      <c r="X1" s="162" t="s">
        <v>108</v>
      </c>
      <c r="Y1" s="157" t="s">
        <v>109</v>
      </c>
      <c r="Z1" s="162" t="s">
        <v>110</v>
      </c>
      <c r="AA1" s="157" t="s">
        <v>111</v>
      </c>
      <c r="AB1" s="162" t="s">
        <v>112</v>
      </c>
      <c r="AC1" s="157" t="s">
        <v>113</v>
      </c>
      <c r="AD1" s="162" t="s">
        <v>114</v>
      </c>
      <c r="AE1" s="159" t="s">
        <v>115</v>
      </c>
      <c r="AF1" s="161" t="s">
        <v>116</v>
      </c>
      <c r="AG1" s="159" t="s">
        <v>117</v>
      </c>
      <c r="AH1" s="161" t="s">
        <v>118</v>
      </c>
      <c r="AI1" s="159" t="s">
        <v>119</v>
      </c>
      <c r="AJ1" s="161" t="s">
        <v>120</v>
      </c>
      <c r="AK1" s="159" t="s">
        <v>121</v>
      </c>
      <c r="AL1" s="161" t="s">
        <v>122</v>
      </c>
      <c r="AM1" s="157" t="s">
        <v>123</v>
      </c>
      <c r="AN1" s="162" t="s">
        <v>124</v>
      </c>
      <c r="AO1" s="157" t="s">
        <v>125</v>
      </c>
      <c r="AP1" s="162" t="s">
        <v>126</v>
      </c>
      <c r="AQ1" s="157" t="s">
        <v>127</v>
      </c>
      <c r="AR1" s="162" t="s">
        <v>128</v>
      </c>
      <c r="AS1" s="157" t="s">
        <v>129</v>
      </c>
      <c r="AT1" s="162" t="s">
        <v>130</v>
      </c>
      <c r="AU1" s="163" t="s">
        <v>131</v>
      </c>
      <c r="AV1" s="164" t="s">
        <v>132</v>
      </c>
      <c r="AW1" s="228" t="s">
        <v>299</v>
      </c>
      <c r="AX1" s="228" t="s">
        <v>300</v>
      </c>
      <c r="AY1" s="229" t="s">
        <v>301</v>
      </c>
      <c r="AZ1" s="230" t="s">
        <v>135</v>
      </c>
      <c r="BA1" s="231" t="s">
        <v>136</v>
      </c>
      <c r="BB1" s="232" t="s">
        <v>137</v>
      </c>
      <c r="BC1" s="227" t="s">
        <v>138</v>
      </c>
      <c r="BD1" s="232" t="s">
        <v>139</v>
      </c>
      <c r="BE1" s="227" t="s">
        <v>140</v>
      </c>
      <c r="BF1" s="165" t="s">
        <v>141</v>
      </c>
      <c r="BG1" s="165" t="s">
        <v>142</v>
      </c>
      <c r="BH1" s="165" t="s">
        <v>143</v>
      </c>
      <c r="BI1" s="169" t="s">
        <v>144</v>
      </c>
      <c r="BJ1" s="170" t="s">
        <v>145</v>
      </c>
      <c r="BK1" s="171" t="s">
        <v>146</v>
      </c>
      <c r="BL1" s="167" t="s">
        <v>147</v>
      </c>
      <c r="BM1" s="172" t="s">
        <v>148</v>
      </c>
      <c r="BN1" s="172" t="s">
        <v>149</v>
      </c>
      <c r="BO1" s="173" t="s">
        <v>150</v>
      </c>
      <c r="BP1" s="164" t="s">
        <v>151</v>
      </c>
      <c r="BQ1" s="174" t="s">
        <v>152</v>
      </c>
      <c r="BR1" s="175" t="s">
        <v>153</v>
      </c>
      <c r="BS1" s="164" t="s">
        <v>154</v>
      </c>
      <c r="BT1" s="163" t="s">
        <v>155</v>
      </c>
      <c r="BU1" s="172" t="s">
        <v>156</v>
      </c>
      <c r="BV1" s="164" t="s">
        <v>157</v>
      </c>
      <c r="BW1" s="163" t="s">
        <v>158</v>
      </c>
      <c r="BX1" s="172" t="s">
        <v>159</v>
      </c>
      <c r="BY1" s="172" t="s">
        <v>160</v>
      </c>
      <c r="BZ1" s="164" t="s">
        <v>161</v>
      </c>
      <c r="CA1" s="164" t="s">
        <v>162</v>
      </c>
      <c r="CB1" s="164" t="s">
        <v>36</v>
      </c>
      <c r="CC1" s="157" t="s">
        <v>163</v>
      </c>
      <c r="CD1" s="157" t="s">
        <v>37</v>
      </c>
      <c r="CE1" s="157" t="s">
        <v>164</v>
      </c>
      <c r="CF1" s="159" t="s">
        <v>165</v>
      </c>
      <c r="CG1" s="159" t="s">
        <v>166</v>
      </c>
      <c r="CH1" s="176" t="s">
        <v>167</v>
      </c>
      <c r="CI1" s="159" t="s">
        <v>168</v>
      </c>
      <c r="CJ1" s="177" t="s">
        <v>169</v>
      </c>
      <c r="CK1" s="178" t="s">
        <v>170</v>
      </c>
      <c r="CL1" s="179" t="s">
        <v>171</v>
      </c>
      <c r="CM1" s="179" t="s">
        <v>172</v>
      </c>
    </row>
    <row r="2" spans="1:91" x14ac:dyDescent="0.3">
      <c r="A2" s="233"/>
      <c r="B2" s="181"/>
      <c r="C2" s="181"/>
      <c r="D2" s="182"/>
      <c r="E2" s="181"/>
      <c r="F2" s="183"/>
      <c r="G2" s="184"/>
      <c r="H2" s="185"/>
      <c r="I2" s="234">
        <f t="shared" ref="I2" si="0">YEAR(H2)</f>
        <v>1900</v>
      </c>
      <c r="J2" s="235"/>
      <c r="K2" s="188"/>
      <c r="L2" s="188"/>
      <c r="M2" s="236"/>
      <c r="N2" s="181"/>
      <c r="O2" s="235"/>
      <c r="P2" s="237"/>
      <c r="Q2" s="235"/>
      <c r="R2" s="237"/>
      <c r="S2" s="235"/>
      <c r="T2" s="237"/>
      <c r="U2" s="235"/>
      <c r="V2" s="237"/>
      <c r="W2" s="181"/>
      <c r="X2" s="238"/>
      <c r="Y2" s="181"/>
      <c r="Z2" s="238"/>
      <c r="AA2" s="181"/>
      <c r="AB2" s="238"/>
      <c r="AC2" s="181"/>
      <c r="AD2" s="238"/>
      <c r="AE2" s="235"/>
      <c r="AF2" s="237"/>
      <c r="AG2" s="235"/>
      <c r="AH2" s="237"/>
      <c r="AI2" s="235"/>
      <c r="AJ2" s="237"/>
      <c r="AK2" s="235"/>
      <c r="AL2" s="237"/>
      <c r="AM2" s="181"/>
      <c r="AN2" s="238"/>
      <c r="AO2" s="181"/>
      <c r="AP2" s="238"/>
      <c r="AQ2" s="181"/>
      <c r="AR2" s="238"/>
      <c r="AS2" s="181"/>
      <c r="AT2" s="238"/>
      <c r="AU2" s="209"/>
      <c r="AV2" s="209"/>
      <c r="AW2" s="199"/>
      <c r="AX2" s="199"/>
      <c r="AY2" s="199"/>
      <c r="AZ2" s="239">
        <f t="shared" ref="AZ2" si="1">SUM(AW2,AX2,AY2)</f>
        <v>0</v>
      </c>
      <c r="BA2" s="240" t="s">
        <v>173</v>
      </c>
      <c r="BB2" s="188"/>
      <c r="BC2" s="235"/>
      <c r="BD2" s="188"/>
      <c r="BE2" s="235"/>
      <c r="BF2" s="241"/>
      <c r="BG2" s="199"/>
      <c r="BH2" s="199"/>
      <c r="BI2" s="239">
        <f t="shared" ref="BI2" si="2">SUM(BG2,BH2)</f>
        <v>0</v>
      </c>
      <c r="BJ2" s="242"/>
      <c r="BK2" s="242"/>
      <c r="BL2" s="240"/>
      <c r="BM2" s="212"/>
      <c r="BN2" s="212"/>
      <c r="BO2" s="243">
        <f t="shared" ref="BO2" si="3">SUM(BM2,BN2)</f>
        <v>0</v>
      </c>
      <c r="BP2" s="209"/>
      <c r="BQ2" s="211"/>
      <c r="BR2" s="212"/>
      <c r="BS2" s="209"/>
      <c r="BT2" s="211"/>
      <c r="BU2" s="212"/>
      <c r="BV2" s="209"/>
      <c r="BW2" s="211"/>
      <c r="BX2" s="212"/>
      <c r="BY2" s="212"/>
      <c r="BZ2" s="209"/>
      <c r="CA2" s="209"/>
      <c r="CB2" s="209"/>
      <c r="CC2" s="181"/>
      <c r="CD2" s="181"/>
      <c r="CE2" s="238"/>
      <c r="CF2" s="188">
        <f t="shared" ref="CF2" si="4">SUM(AZ2,BB2,BD2,BI2,BO2)</f>
        <v>0</v>
      </c>
      <c r="CG2" s="188"/>
      <c r="CH2" s="244">
        <f>IF(FOREST[[#This Row],[Potential Maximum Score]]&gt;0,FOREST[[#This Row],[Site Score Total]]/FOREST[[#This Row],[Potential Maximum Score]],0)</f>
        <v>0</v>
      </c>
      <c r="CI2" s="235"/>
      <c r="CJ2" s="245"/>
      <c r="CK2" s="246"/>
      <c r="CL2" s="247"/>
      <c r="CM2" s="248"/>
    </row>
  </sheetData>
  <dataConsolidate/>
  <conditionalFormatting sqref="CI3:CI1048576">
    <cfRule type="containsText" dxfId="52" priority="24" operator="containsText" text="Unhealthy">
      <formula>NOT(ISERROR(SEARCH("Unhealthy",CI3)))</formula>
    </cfRule>
    <cfRule type="containsText" dxfId="51" priority="25" operator="containsText" text="Healthy With Problems">
      <formula>NOT(ISERROR(SEARCH("Healthy With Problems",CI3)))</formula>
    </cfRule>
    <cfRule type="containsText" dxfId="50" priority="26" operator="containsText" text="Healthy  ">
      <formula>NOT(ISERROR(SEARCH("Healthy  ",CI3)))</formula>
    </cfRule>
    <cfRule type="containsText" dxfId="49" priority="27" operator="containsText" text="High Healthy">
      <formula>NOT(ISERROR(SEARCH("High Healthy",CI3)))</formula>
    </cfRule>
  </conditionalFormatting>
  <conditionalFormatting sqref="I3:I1048576">
    <cfRule type="colorScale" priority="23">
      <colorScale>
        <cfvo type="min"/>
        <cfvo type="percentile" val="50"/>
        <cfvo type="max"/>
        <color rgb="FFC00000"/>
        <color rgb="FF00B050"/>
        <color rgb="FF7030A0"/>
      </colorScale>
    </cfRule>
  </conditionalFormatting>
  <conditionalFormatting sqref="CH3:CH1048576">
    <cfRule type="cellIs" dxfId="48" priority="19" operator="between">
      <formula>0.9</formula>
      <formula>1.1</formula>
    </cfRule>
    <cfRule type="cellIs" dxfId="47" priority="20" operator="between">
      <formula>0.75</formula>
      <formula>0.899</formula>
    </cfRule>
    <cfRule type="cellIs" dxfId="46" priority="21" operator="between">
      <formula>0.5</formula>
      <formula>0.749</formula>
    </cfRule>
    <cfRule type="cellIs" dxfId="45" priority="22" operator="between">
      <formula>0</formula>
      <formula>0.499</formula>
    </cfRule>
  </conditionalFormatting>
  <conditionalFormatting sqref="I1:I1048576">
    <cfRule type="colorScale" priority="5">
      <colorScale>
        <cfvo type="min"/>
        <cfvo type="percentile" val="50"/>
        <cfvo type="max"/>
        <color rgb="FFC00000"/>
        <color rgb="FF00B050"/>
        <color rgb="FF7030A0"/>
      </colorScale>
    </cfRule>
  </conditionalFormatting>
  <conditionalFormatting sqref="CH1:CH1048576">
    <cfRule type="cellIs" dxfId="44" priority="2" operator="between">
      <formula>0.75</formula>
      <formula>1</formula>
    </cfRule>
    <cfRule type="cellIs" dxfId="43" priority="3" operator="between">
      <formula>0.5</formula>
      <formula>0.749</formula>
    </cfRule>
    <cfRule type="cellIs" dxfId="42" priority="4" operator="between">
      <formula>0</formula>
      <formula>0.499</formula>
    </cfRule>
  </conditionalFormatting>
  <conditionalFormatting sqref="CI1:CI1048576">
    <cfRule type="containsText" dxfId="41" priority="6" operator="containsText" text="Unhealthy">
      <formula>NOT(ISERROR(SEARCH("Unhealthy",CI1)))</formula>
    </cfRule>
    <cfRule type="containsText" dxfId="40" priority="7" operator="containsText" text="Healthy With Problems">
      <formula>NOT(ISERROR(SEARCH("Healthy With Problems",CI1)))</formula>
    </cfRule>
    <cfRule type="containsText" dxfId="39" priority="8" operator="containsText" text="Healthy  ">
      <formula>NOT(ISERROR(SEARCH("Healthy  ",CI1)))</formula>
    </cfRule>
  </conditionalFormatting>
  <dataValidations count="71">
    <dataValidation type="list" allowBlank="1" showInputMessage="1" showErrorMessage="1" sqref="BN2" xr:uid="{22FF8A8A-F913-41AD-8CC3-E59B24596458}">
      <formula1>FO_5_2</formula1>
    </dataValidation>
    <dataValidation type="list" allowBlank="1" showInputMessage="1" showErrorMessage="1" sqref="BM2" xr:uid="{84E4F234-71A8-4361-971C-330915711F42}">
      <formula1>FO_5_1</formula1>
    </dataValidation>
    <dataValidation type="list" allowBlank="1" showInputMessage="1" showErrorMessage="1" sqref="BH2" xr:uid="{F38765B8-AE30-49F5-A042-04534A73E732}">
      <formula1>FO_4_2</formula1>
    </dataValidation>
    <dataValidation type="list" allowBlank="1" showInputMessage="1" showErrorMessage="1" sqref="BG2" xr:uid="{FF98B536-3990-4FCA-9195-75B7239F947C}">
      <formula1>FO_4_1</formula1>
    </dataValidation>
    <dataValidation type="list" allowBlank="1" showInputMessage="1" showErrorMessage="1" sqref="BD2" xr:uid="{2401E8C2-CA1C-403A-9BD7-BF2F78EF0939}">
      <formula1>FO_3</formula1>
    </dataValidation>
    <dataValidation type="list" allowBlank="1" showInputMessage="1" showErrorMessage="1" sqref="BB2" xr:uid="{7AEB6893-D183-4979-BD16-63A645EA4D9B}">
      <formula1>FO_2</formula1>
    </dataValidation>
    <dataValidation type="list" allowBlank="1" showInputMessage="1" showErrorMessage="1" sqref="AY2" xr:uid="{551D75EF-FECE-4F4E-85F0-7E9A5D576C8A}">
      <formula1>FO_1new</formula1>
    </dataValidation>
    <dataValidation type="list" allowBlank="1" showInputMessage="1" showErrorMessage="1" sqref="AX2" xr:uid="{84510697-5B68-487D-B2A1-0C08D630FE7C}">
      <formula1>FO_1b</formula1>
    </dataValidation>
    <dataValidation type="list" allowBlank="1" showInputMessage="1" showErrorMessage="1" sqref="AW2" xr:uid="{DEBBF22F-5E34-438C-8C77-0AF0890F81A7}">
      <formula1>FO_1a</formula1>
    </dataValidation>
    <dataValidation type="list" allowBlank="1" showInputMessage="1" showErrorMessage="1" sqref="A2" xr:uid="{2E0BFA58-A4F0-4039-85E0-F3624180386C}">
      <formula1>Natural.Area</formula1>
    </dataValidation>
    <dataValidation type="decimal" allowBlank="1" showInputMessage="1" showErrorMessage="1" sqref="CH2" xr:uid="{0A8B5478-1887-4F5B-9CAD-C7FADBCA8CFC}">
      <formula1>0</formula1>
      <formula2>1</formula2>
    </dataValidation>
    <dataValidation type="list" allowBlank="1" showInputMessage="1" showErrorMessage="1" sqref="J2" xr:uid="{E992168D-2327-4183-9788-D4C31D432C25}">
      <formula1>UTM</formula1>
    </dataValidation>
    <dataValidation type="list" allowBlank="1" showInputMessage="1" showErrorMessage="1" sqref="BF2" xr:uid="{434C141D-3D2D-4CF9-AFA5-B1734B3B87F2}">
      <formula1>Question_4</formula1>
    </dataValidation>
    <dataValidation type="list" allowBlank="1" showInputMessage="1" showErrorMessage="1" sqref="CC2" xr:uid="{0FBC2E38-CA86-4C0E-8A37-5D450DACEA91}">
      <formula1>Grz.Int</formula1>
    </dataValidation>
    <dataValidation type="list" allowBlank="1" showInputMessage="1" showErrorMessage="1" sqref="CD2" xr:uid="{328B2F8D-4615-49B4-AA8F-760DA581E256}">
      <formula1>Trend</formula1>
    </dataValidation>
    <dataValidation type="list" allowBlank="1" showInputMessage="1" showErrorMessage="1" sqref="CI2" xr:uid="{F70A6649-81B9-44AA-9288-D24FEDE4202C}">
      <formula1>Health.Category</formula1>
    </dataValidation>
    <dataValidation type="list" allowBlank="1" showInputMessage="1" showErrorMessage="1" sqref="BZ2" xr:uid="{DA1D5457-10BE-47D0-A764-86EFF272B0C0}">
      <formula1>Unit</formula1>
    </dataValidation>
    <dataValidation allowBlank="1" showInputMessage="1" showErrorMessage="1" prompt="FACTOR_x000a_What is the UTM datum and projection?_x000a_*Include note/comment if coordinates are not available, if location from another assessment is used, or if typos in coordinates are corrected." sqref="J1" xr:uid="{E43425B1-2E30-49B2-B0FB-15B9B6DD4192}"/>
    <dataValidation allowBlank="1" showInputMessage="1" showErrorMessage="1" prompt="CHARACTER_x000a_Did the observer provide any special notes on the area?_x000a_Only available on score sheets. _x000a_Enter any summary comments here if score sheets are not available. " sqref="N1" xr:uid="{7743C55A-5AAE-4320-9240-3480794CB43C}"/>
    <dataValidation allowBlank="1" showInputMessage="1" showErrorMessage="1" prompt="NUMERIC_x000a_What is the estimated litter cover for the area in lb/ac?_x000a_Only provided on score sheets. " sqref="M1" xr:uid="{E415D603-8D7A-42F8-8A32-E99FD138E97F}"/>
    <dataValidation allowBlank="1" showInputMessage="1" showErrorMessage="1" prompt="NUMERIC_x000a_What are the Y coordinates?" sqref="L1" xr:uid="{579CD41F-584A-49E0-8B83-7EE0BEF847F9}"/>
    <dataValidation allowBlank="1" showInputMessage="1" showErrorMessage="1" prompt="NUMERIC_x000a_What are the X coordinates?" sqref="K1" xr:uid="{0B6ABA0C-DB85-4B79-9309-AB3B0E55DC36}"/>
    <dataValidation allowBlank="1" showInputMessage="1" showErrorMessage="1" prompt="NUMERIC_x000a_The year the assessment was conducted._x000a_Autopopulates from DATE field." sqref="I1" xr:uid="{F6B9E6FA-396A-46FD-90EF-B7665F46AE08}"/>
    <dataValidation allowBlank="1" showInputMessage="1" showErrorMessage="1" prompt="DATE_x000a_When was the RRHA conducted?_x000a_Entry tip: 1jun20 formats to 06/01/2020" sqref="H1" xr:uid="{219A85E4-9DB4-4688-AB11-B3B754C76E1C}"/>
    <dataValidation allowBlank="1" showInputMessage="1" showErrorMessage="1" prompt="FACTOR_x000a_What is the plot named?_x000a_Names must match between years for analysis. Older names should be changed to match most recent naming convention. Note old name in COMMENTS field. " sqref="G1" xr:uid="{2088D0DB-65A3-42B1-9668-2F3C4A309544}"/>
    <dataValidation allowBlank="1" showInputMessage="1" showErrorMessage="1" prompt="NUMERIC_x000a_In which community polygon described in the GVI Table is this plot?_x000a_&quot;N/A&quot; = GVI polygons available, none noted for this plot._x000a_*BLANK = No GVI polygons available. " sqref="F1" xr:uid="{FB9156C2-F424-4838-928B-7AC6BC03A9EE}"/>
    <dataValidation allowBlank="1" showInputMessage="1" showErrorMessage="1" prompt="FACTOR_x000a_In which, if noted, field or pasture is the plot located?_x000a_Should, but doesn't necessarily, match between assessment years." sqref="E1" xr:uid="{77D4FA84-D19F-4EBF-9585-5171605841E5}"/>
    <dataValidation allowBlank="1" showInputMessage="1" showErrorMessage="1" prompt="FACTOR_x000a_On which property was the RRHA conducted? _x000a_Dropdown based on LIST for natural area selected._x000a_" sqref="D1" xr:uid="{587099FF-0694-4373-8988-455DA4786FC4}"/>
    <dataValidation allowBlank="1" showInputMessage="1" showErrorMessage="1" prompt="FACTOR_x000a_What organization, not individual, conducted the RRHA?_x000a_Dropdown from Observer LIST" sqref="C1" xr:uid="{C7C5AAEA-7FF2-4EC8-AD49-FACE6691508D}"/>
    <dataValidation allowBlank="1" showInputMessage="1" showErrorMessage="1" prompt="FACTOR_x000a_Of which, if any, amalgamated stewardship project is the property a part?_x000a_Dropdown based on LIST for natural area selected." sqref="B1" xr:uid="{43CC1030-7BF1-4149-80CF-4F72C4DDC4C6}"/>
    <dataValidation allowBlank="1" showInputMessage="1" showErrorMessage="1" prompt="FACTOR_x000a_Which natural area was the RRHA conducted in?_x000a_Dropdown from Natural.Area LIST" sqref="A1" xr:uid="{9EB7C72A-CACB-4808-8D33-0E0AB2E0BA60}"/>
    <dataValidation allowBlank="1" showInputMessage="1" showErrorMessage="1" prompt="Dominant plant species._x000a_CHARACTER: 7 letter species code (4 genus, 3 species)._x000a_PERCENT: Estimated percent cover in plot._x000a_Only available on score sheets. " sqref="O1:AT1" xr:uid="{5EA2182C-AAA3-408B-AF87-D932ED1CA2C4}"/>
    <dataValidation allowBlank="1" showInputMessage="1" showErrorMessage="1" prompt="CHARACTER_x000a_What is the written description of the plant or range community?_x000a_Entry dependent on availability in report. " sqref="AV1" xr:uid="{432B147B-E530-4041-A2E2-74B761EF6FE8}"/>
    <dataValidation allowBlank="1" showInputMessage="1" showErrorMessage="1" prompt="CHARACTER_x000a_What is the range plant community code?_x000a_Separate multiple entries with &quot;;&quot;" sqref="AU1" xr:uid="{9D2551C7-3DD9-4886-AB69-C61B01F330A6}"/>
    <dataValidation allowBlank="1" showInputMessage="1" showErrorMessage="1" prompt="CHARACTER_x000a_Q1: Does the PC resemble the RPC?_x000a_Any comments provided." sqref="BA1" xr:uid="{5CA6E8CE-8CDF-4D92-AA4A-DDAC31C97821}"/>
    <dataValidation allowBlank="1" showInputMessage="1" showErrorMessage="1" prompt="NUMERIC_x000a_Q1: Does the PC resemble the RPC?_x000a_Old 1A = Native_x000a_" sqref="AW1" xr:uid="{78BA192E-E7A0-4A51-A382-5348024D330C}"/>
    <dataValidation allowBlank="1" showInputMessage="1" showErrorMessage="1" prompt="NUMERIC_x000a_Q1: Does the PC resemble the RPC?_x000a_Old 1B = Modified" sqref="AX1" xr:uid="{A2EE7FAD-A3CD-436E-9193-CEEA52F73BD0}"/>
    <dataValidation allowBlank="1" showInputMessage="1" showErrorMessage="1" prompt="NUMERIC_x000a_Q1: Does the PC resemble the RPC?_x000a_25- resembles RPC_x000a_20- limited reduction in decreasers_x000a_15- reduced decreasers throughout_x000a_10- significant invader presence_x000a_5- invaders dominant, palatable increasers_x000a_0- invaders domainant, unpalatable increasers_x000a_" sqref="AY1" xr:uid="{AE229084-CC5F-4736-AAFB-017C2B1D9CA9}"/>
    <dataValidation allowBlank="1" showInputMessage="1" showErrorMessage="1" prompt="NUMERIC_x000a_Q1: Does the PC resemble the RPC?_x000a_Autopopulates as sum of Q1 fields." sqref="AZ1" xr:uid="{1F74A124-573B-41A0-97E2-6F05C0A0BFD7}"/>
    <dataValidation allowBlank="1" showInputMessage="1" showErrorMessage="1" prompt="NUMERIC_x000a_Q2: Are the expected plant layers present?_x000a_35 - structure resembles RPC_x000a_27 - all layers present, reduced vigor_x000a_18 - 1 layer reduced/absent_x000a_9 - 2 layers reduced/absent_x000a_0 - 3 layers reduced/absent_x000a_Old=[18,12,6,0]" sqref="BB1" xr:uid="{19842538-7D37-4516-B168-84395E68B262}"/>
    <dataValidation allowBlank="1" showInputMessage="1" showErrorMessage="1" prompt="CHARACTER_x000a_Q2: Are the expected plant layers present?_x000a_Any comments provided. " sqref="BC1" xr:uid="{1C5C068B-79BF-4EED-87CD-7465BE98D472}"/>
    <dataValidation allowBlank="1" showInputMessage="1" showErrorMessage="1" prompt="NUMERIC_x000a_Q3: Has the LFH/mineral soil surface layer been compacted? Measured by LFH thickness difference/soil penetration effort between (un)protected areas_x000a_20 - &lt;10%/ &lt;20%_x000a_14 - 10-25%/20-50%_x000a_8 - 26-50%/50-200%_x000a_0 - &gt;50%/&gt;200%_x000a_Old=[9,6,3,0]_x000a_" sqref="BD1" xr:uid="{01BE19AD-05B1-49D5-9CB8-9BACE9F75F2E}"/>
    <dataValidation allowBlank="1" showInputMessage="1" showErrorMessage="1" prompt="CHARACTER_x000a_Q3: Has the LFH or mineral soil surface layer been compacted?_x000a_Any comments provided." sqref="BE1" xr:uid="{733FEE69-DC24-4BF8-B57A-1215018CEEF7}"/>
    <dataValidation allowBlank="1" showInputMessage="1" showErrorMessage="1" prompt="CHARACTER_x000a_Q4: Site Stability_x000a_Any comments provided. " sqref="BL1" xr:uid="{C92ABE6D-A446-48D1-8C67-5B23032813CF}"/>
    <dataValidation allowBlank="1" showInputMessage="1" showErrorMessage="1" prompt="PERCENT_x000a_Q4: Site stability_x000a_What is the percent cover of mosses and lichens?" sqref="BK1" xr:uid="{E73E1363-3351-4EBB-AE3E-225F5C2FC245}"/>
    <dataValidation allowBlank="1" showInputMessage="1" showErrorMessage="1" prompt="PERCENT_x000a_Q4: Site stability_x000a_What is the percent cover of bare ground caused by humans?_x000a_Value is distinct from the total percent cover of exposed soil. " sqref="BJ1" xr:uid="{E57A2D8C-2459-4ECF-9A10-9CF0D34431A8}"/>
    <dataValidation allowBlank="1" showInputMessage="1" showErrorMessage="1" prompt="NUMERIC_x000a_Q4: Site stability_x000a_Autopopulated as sum of Q4 fields._x000a_Q4.1 = Erosion_x000a_Q4.2 = Human-caused bare ground" sqref="BI1" xr:uid="{063C9F89-BA20-4BDE-8A44-31005E4DDB2B}"/>
    <dataValidation allowBlank="1" showInputMessage="1" showErrorMessage="1" prompt="NUMERIC_x000a_Q4.2: Is there human-caused bare ground?_x000a_5 - &lt;10% of exposed soil is human caused_x000a_3 - 10-20%_x000a_1 - 20-50%_x000a_0 - &gt;50%_x000a_Old=[6,4,2,0]" sqref="BH1" xr:uid="{B3928638-6C3D-45E5-A03A-CC5E0A465486}"/>
    <dataValidation allowBlank="1" showInputMessage="1" showErrorMessage="1" prompt="NUMERIC_x000a_Q4.1: Is the site subject to accelerated erosion?_x000a_5 - No evidence_x000a_3 - Some evidence_x000a_1 - Moderate soil movement_x000a_0 - Extreme soil movement_x000a_Old = [3,2,1,0]" sqref="BG1" xr:uid="{B66D0464-B638-4759-8643-B724D0CCA3DB}"/>
    <dataValidation allowBlank="1" showInputMessage="1" showErrorMessage="1" prompt="FACTOR_x000a_Q4: Site stability_x000a_Is the site normally stable or unstable?_x000a_&quot;N/A&quot; = question not applicable_x000a_*BLANK = not answered on sheet_x000a_Only available on score sheet." sqref="BF1" xr:uid="{E38308A0-FD32-486D-A425-0F0A5015AA1F}"/>
    <dataValidation allowBlank="1" showInputMessage="1" showErrorMessage="1" prompt="NUMERIC_x000a_What is the converted X coordinate?_x000a_*To be completed by GIS department." sqref="CL1:CM1" xr:uid="{677408FC-941A-4DF6-A4E6-5B4062737FF7}"/>
    <dataValidation allowBlank="1" showInputMessage="1" showErrorMessage="1" prompt="FACTOR_x000a_What is the projection for the converted coordinates?_x000a_*To be completed by GIS department." sqref="CK1" xr:uid="{5A39AF83-C3E1-4ECC-AB75-410B7958D912}"/>
    <dataValidation allowBlank="1" showInputMessage="1" showErrorMessage="1" prompt="CHARACTER_x000a_Any entry comments._x000a_Include score sheet type changes between assessments, name changes, etc." sqref="CJ1" xr:uid="{15A5D1EA-1B5C-4DD6-BD9A-F12C3A68297E}"/>
    <dataValidation allowBlank="1" showInputMessage="1" showErrorMessage="1" prompt="FACTOR_x000a_What is the health category for the respective site score?_x000a_High Healthy - 90-100%_x000a_Healthy - 75-89%_x000a_Healthy With Problems - 50-74%_x000a_Unhealthy - 0-49%_x000a_*Conditional formatting colours between score and category should match, except for rounding errors." sqref="CI1" xr:uid="{CB51CF49-98C4-4DD2-AE07-9C211699E11D}"/>
    <dataValidation allowBlank="1" showInputMessage="1" showErrorMessage="1" prompt="DECIMAL_x000a_What is the total site score as a decimal?_x000a_Autopopulates as quotient of SITE SCORE and POSSIBLE MAXIMUM SCORE._x000a_*Enter score here if no score sheet/question summary is available. " sqref="CH1" xr:uid="{773AD58B-C7F6-462A-97B3-B598BA47DE73}"/>
    <dataValidation allowBlank="1" showInputMessage="1" showErrorMessage="1" prompt="NUMERIC_x000a_What is the total possible score?_x000a_New = 100_x000a_Old = 60_x000a_Sometimes intermediate values are given resulting from omitted questions. " sqref="CG1" xr:uid="{C4D9EFC7-DC02-4A64-9313-64AD78365DB9}"/>
    <dataValidation allowBlank="1" showInputMessage="1" showErrorMessage="1" prompt="NUMERIC_x000a_What is the total score for the assessment?_x000a_Autopopulates as sum of all Q1-Q5 TOTALS" sqref="CF1" xr:uid="{CD3DABA8-4DF6-4A03-80FD-CB3DDDDAEAE4}"/>
    <dataValidation allowBlank="1" showInputMessage="1" showErrorMessage="1" prompt="PERCENT_x000a_How much of the area has been grazed?" sqref="CE1" xr:uid="{A675CE75-6A3A-4D8B-913E-FBAB359AF3AF}"/>
    <dataValidation allowBlank="1" showInputMessage="1" showErrorMessage="1" prompt="FACTOR_x000a_What is the apparent trend in the site relative to previous assessments?" sqref="CD1" xr:uid="{E8165600-74FE-40FB-87ED-C14ADAD00FA8}"/>
    <dataValidation allowBlank="1" showInputMessage="1" showErrorMessage="1" prompt="FACTOR_x000a_What is the estimated long-term intensity of grazing in the area?_x000a_U - Ungrazed; L - Low; M - Moderate; H - High; (*combinations between categorical levels)_x000a_&quot;N/A&quot; = Not applicable in area_x000a_*BLANK = Not provided" sqref="CC1" xr:uid="{FF90AA3D-7632-4E54-9294-41F2AA6DBB8C}"/>
    <dataValidation allowBlank="1" showInputMessage="1" showErrorMessage="1" prompt="FACTOR_x000a_Q5: (Prohibited) Noxious Weeds_x000a_Were any (prohibited) noxious weeds chemically treated during the RRHA?_x000a_Not usually done/provided." sqref="CB1" xr:uid="{E63EDE60-EE54-4783-A567-7E70323AA684}"/>
    <dataValidation allowBlank="1" showInputMessage="1" showErrorMessage="1" prompt="CHARACTER_x000a_Q5: (Prohibited) Noxious Weeds_x000a_Any comments provided. " sqref="CA1" xr:uid="{3F4EA254-AB33-4FE0-8651-C966D4711085}"/>
    <dataValidation allowBlank="1" showInputMessage="1" showErrorMessage="1" prompt="FACTOR_x000a_Q5: (Prohibited) Noxious Weeds_x000a_What is the unit for the area provided in INFESTATION SIZE?_x000a_Not usually provided. " sqref="BZ1" xr:uid="{90F38552-76AD-440C-B794-2387DDC06E9A}"/>
    <dataValidation allowBlank="1" showInputMessage="1" showErrorMessage="1" prompt="NUMERIC_x000a_Q5: (Prohibited) Noxious Weeds_x000a_What is the area infested with (prohibited) noxious weeds?_x000a_Not usually provided. " sqref="BY1" xr:uid="{40865DB3-F189-42AE-9259-1360876AF275}"/>
    <dataValidation allowBlank="1" showInputMessage="1" showErrorMessage="1" prompt="Q5: (Prohibited) Noxious Weeds; CHARACTER: 7 letter species code (4 genus, 3 species) OR common name; PERCENT: Estimated percent cover in plot; NUMERIC: Density distribution [1-13]" sqref="BP1:BX1" xr:uid="{7AFDAABF-65AF-4397-AE6A-A7E6FDEE4B7C}"/>
    <dataValidation allowBlank="1" showInputMessage="1" showErrorMessage="1" prompt="NUMERIC_x000a_Q5: (Prohibited) Noxious Weeds_x000a_Autopopulates as sum of Q5 fields." sqref="BO1" xr:uid="{C90CBEFB-7AD1-41D8-8A56-7E3AAD578893}"/>
    <dataValidation allowBlank="1" showInputMessage="1" showErrorMessage="1" prompt="NUMERIC_x000a_Q5: (Prohibited) Noxious Weeds_x000a_Q5.2: What is the cumulative density distrubution class of noxious weeds?_x000a_5 - No noxious weeds_x000a_3 - Low (1-3)_x000a_1 - Moderate (4-7)_x000a_0 - Heavy (8-13)_x000a_Old = [3, 2, 1, 0]" sqref="BN1" xr:uid="{6DC71ECC-52E4-47A5-B9F6-D0F49B70E80D}"/>
    <dataValidation allowBlank="1" showInputMessage="1" showErrorMessage="1" prompt="NUMERIC_x000a_Q5: (Prohibited) Noxious Weeds_x000a_Q5.1: What is the cumulative cover of noxious weeds?_x000a_5 - No noxious weeds_x000a_3 - &lt;1% cover_x000a_1 - 1-15% cover_x000a_0 - &gt;15% cover_x000a_Old = [3, 2, 1, 0]" sqref="BM1" xr:uid="{819E573F-B9A8-4820-9F36-7BF043FFE7B7}"/>
    <dataValidation type="list" allowBlank="1" showInputMessage="1" showErrorMessage="1" sqref="CB2" xr:uid="{6A147EC3-E1C3-49E3-9F88-B1D9AEC76889}">
      <formula1>#REF!</formula1>
    </dataValidation>
    <dataValidation type="list" allowBlank="1" showInputMessage="1" showErrorMessage="1" sqref="BX2" xr:uid="{C551FF9C-895A-4C57-90E9-401C69788B9A}">
      <formula1>Density.Distribution</formula1>
    </dataValidation>
    <dataValidation type="list" allowBlank="1" showInputMessage="1" sqref="BR2 BU2" xr:uid="{F20D1C67-BD94-42D6-97A1-798D1E4D33BD}">
      <formula1>Density.Distribution</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C5EC-9598-4E37-AFAF-00BBD1810100}">
  <sheetPr codeName="Sheet7">
    <tabColor theme="9"/>
  </sheetPr>
  <dimension ref="A1:CQ2"/>
  <sheetViews>
    <sheetView showGridLines="0" zoomScale="70" zoomScaleNormal="70" workbookViewId="0">
      <selection activeCell="B2" sqref="B2:H2"/>
    </sheetView>
  </sheetViews>
  <sheetFormatPr defaultColWidth="9.21875" defaultRowHeight="14.4" x14ac:dyDescent="0.3"/>
  <cols>
    <col min="1" max="2" width="12.33203125" customWidth="1"/>
    <col min="3" max="3" width="5.33203125" customWidth="1"/>
    <col min="4" max="4" width="15.33203125" style="259" customWidth="1"/>
    <col min="5" max="5" width="9.44140625" customWidth="1"/>
    <col min="6" max="6" width="5.5546875" customWidth="1"/>
    <col min="7" max="7" width="7.33203125" style="32" customWidth="1"/>
    <col min="8" max="8" width="12.5546875" style="249" customWidth="1"/>
    <col min="9" max="9" width="8.44140625" style="217" customWidth="1"/>
    <col min="10" max="10" width="15.44140625" customWidth="1"/>
    <col min="11" max="11" width="12.5546875" customWidth="1"/>
    <col min="12" max="12" width="14.33203125" customWidth="1"/>
    <col min="13" max="13" width="9.6640625" customWidth="1"/>
    <col min="14" max="14" width="33.44140625" customWidth="1"/>
    <col min="15" max="15" width="9.5546875" customWidth="1"/>
    <col min="16" max="16" width="6.44140625" style="223" customWidth="1"/>
    <col min="17" max="17" width="9.5546875" customWidth="1"/>
    <col min="18" max="18" width="6.44140625" style="223" customWidth="1"/>
    <col min="19" max="19" width="9.5546875" customWidth="1"/>
    <col min="20" max="20" width="6.44140625" style="223" customWidth="1"/>
    <col min="21" max="21" width="9.5546875" customWidth="1"/>
    <col min="22" max="22" width="6.44140625" style="226" customWidth="1"/>
    <col min="23" max="23" width="9.5546875" customWidth="1"/>
    <col min="24" max="24" width="6.44140625" style="223" customWidth="1"/>
    <col min="25" max="25" width="9.5546875" customWidth="1"/>
    <col min="26" max="26" width="6.44140625" style="223" customWidth="1"/>
    <col min="27" max="27" width="9.5546875" customWidth="1"/>
    <col min="28" max="28" width="6.44140625" style="223" customWidth="1"/>
    <col min="29" max="29" width="9.5546875" customWidth="1"/>
    <col min="30" max="30" width="6.44140625" style="223" customWidth="1"/>
    <col min="31" max="31" width="9" customWidth="1"/>
    <col min="32" max="32" width="6.44140625" style="223" customWidth="1"/>
    <col min="33" max="33" width="8.44140625" customWidth="1"/>
    <col min="34" max="34" width="6.44140625" style="223" customWidth="1"/>
    <col min="35" max="35" width="8.6640625" customWidth="1"/>
    <col min="36" max="36" width="6.44140625" style="223" customWidth="1"/>
    <col min="37" max="37" width="8.88671875" customWidth="1"/>
    <col min="38" max="38" width="6.44140625" style="223" customWidth="1"/>
    <col min="39" max="39" width="7.88671875" customWidth="1"/>
    <col min="40" max="40" width="6.44140625" style="223" customWidth="1"/>
    <col min="41" max="41" width="7.88671875" customWidth="1"/>
    <col min="42" max="42" width="6.44140625" style="223" customWidth="1"/>
    <col min="43" max="43" width="7.88671875" customWidth="1"/>
    <col min="44" max="44" width="6.44140625" style="223" customWidth="1"/>
    <col min="45" max="45" width="7.88671875" customWidth="1"/>
    <col min="46" max="46" width="6.44140625" style="226" customWidth="1"/>
    <col min="47" max="47" width="11" customWidth="1"/>
    <col min="48" max="48" width="27" customWidth="1"/>
    <col min="49" max="50" width="4.5546875" customWidth="1"/>
    <col min="51" max="51" width="4.5546875" style="223" customWidth="1"/>
    <col min="52" max="52" width="17.88671875" style="312" customWidth="1"/>
    <col min="53" max="54" width="4.5546875" customWidth="1"/>
    <col min="55" max="55" width="4.5546875" style="223" customWidth="1"/>
    <col min="56" max="56" width="14.6640625" customWidth="1"/>
    <col min="57" max="57" width="4.5546875" style="223" customWidth="1"/>
    <col min="58" max="58" width="14.6640625" customWidth="1"/>
    <col min="59" max="59" width="9.21875" customWidth="1"/>
    <col min="60" max="61" width="4.5546875" customWidth="1"/>
    <col min="62" max="62" width="4.5546875" style="223" customWidth="1"/>
    <col min="63" max="63" width="8.6640625" customWidth="1"/>
    <col min="64" max="64" width="14.33203125" customWidth="1"/>
    <col min="65" max="66" width="4.5546875" customWidth="1"/>
    <col min="67" max="67" width="4.5546875" style="223" customWidth="1"/>
    <col min="68" max="68" width="12.5546875" customWidth="1"/>
    <col min="69" max="69" width="6.44140625" style="221" customWidth="1"/>
    <col min="70" max="70" width="6.44140625" customWidth="1"/>
    <col min="71" max="71" width="12.5546875" customWidth="1"/>
    <col min="72" max="72" width="6.44140625" style="221" customWidth="1"/>
    <col min="73" max="73" width="6.44140625" customWidth="1"/>
    <col min="74" max="74" width="12.5546875" customWidth="1"/>
    <col min="75" max="75" width="6.44140625" style="221" customWidth="1"/>
    <col min="76" max="76" width="6.44140625" customWidth="1"/>
    <col min="77" max="78" width="11" customWidth="1"/>
    <col min="79" max="79" width="14.6640625" customWidth="1"/>
    <col min="80" max="80" width="9.5546875" customWidth="1"/>
    <col min="81" max="82" width="4.5546875" customWidth="1"/>
    <col min="83" max="83" width="5" style="223" customWidth="1"/>
    <col min="84" max="84" width="16.88671875" style="223" customWidth="1"/>
    <col min="85" max="89" width="9.88671875" customWidth="1"/>
    <col min="90" max="90" width="6.44140625" customWidth="1"/>
    <col min="91" max="91" width="23.109375" style="226" customWidth="1"/>
    <col min="92" max="92" width="13.5546875" style="141" customWidth="1"/>
    <col min="93" max="93" width="14.88671875" customWidth="1"/>
    <col min="94" max="94" width="9.44140625" customWidth="1"/>
    <col min="95" max="95" width="11.5546875" customWidth="1"/>
    <col min="96" max="96" width="9.21875" customWidth="1"/>
  </cols>
  <sheetData>
    <row r="1" spans="1:95" s="258" customFormat="1" ht="30.75" customHeight="1" x14ac:dyDescent="0.3">
      <c r="A1" s="156" t="s">
        <v>1</v>
      </c>
      <c r="B1" s="156" t="s">
        <v>89</v>
      </c>
      <c r="C1" s="156" t="s">
        <v>0</v>
      </c>
      <c r="D1" s="157" t="s">
        <v>88</v>
      </c>
      <c r="E1" s="157" t="s">
        <v>90</v>
      </c>
      <c r="F1" s="157" t="s">
        <v>91</v>
      </c>
      <c r="G1" s="158" t="s">
        <v>92</v>
      </c>
      <c r="H1" s="157" t="s">
        <v>93</v>
      </c>
      <c r="I1" s="157" t="s">
        <v>94</v>
      </c>
      <c r="J1" s="301" t="s">
        <v>31</v>
      </c>
      <c r="K1" s="159" t="s">
        <v>95</v>
      </c>
      <c r="L1" s="159" t="s">
        <v>96</v>
      </c>
      <c r="M1" s="160" t="s">
        <v>97</v>
      </c>
      <c r="N1" s="157" t="s">
        <v>98</v>
      </c>
      <c r="O1" s="159" t="s">
        <v>99</v>
      </c>
      <c r="P1" s="161" t="s">
        <v>100</v>
      </c>
      <c r="Q1" s="159" t="s">
        <v>101</v>
      </c>
      <c r="R1" s="161" t="s">
        <v>102</v>
      </c>
      <c r="S1" s="159" t="s">
        <v>103</v>
      </c>
      <c r="T1" s="161" t="s">
        <v>104</v>
      </c>
      <c r="U1" s="159" t="s">
        <v>105</v>
      </c>
      <c r="V1" s="161" t="s">
        <v>106</v>
      </c>
      <c r="W1" s="157" t="s">
        <v>107</v>
      </c>
      <c r="X1" s="162" t="s">
        <v>108</v>
      </c>
      <c r="Y1" s="157" t="s">
        <v>109</v>
      </c>
      <c r="Z1" s="162" t="s">
        <v>110</v>
      </c>
      <c r="AA1" s="157" t="s">
        <v>111</v>
      </c>
      <c r="AB1" s="162" t="s">
        <v>112</v>
      </c>
      <c r="AC1" s="157" t="s">
        <v>113</v>
      </c>
      <c r="AD1" s="162" t="s">
        <v>114</v>
      </c>
      <c r="AE1" s="159" t="s">
        <v>115</v>
      </c>
      <c r="AF1" s="161" t="s">
        <v>116</v>
      </c>
      <c r="AG1" s="159" t="s">
        <v>117</v>
      </c>
      <c r="AH1" s="161" t="s">
        <v>118</v>
      </c>
      <c r="AI1" s="159" t="s">
        <v>119</v>
      </c>
      <c r="AJ1" s="161" t="s">
        <v>120</v>
      </c>
      <c r="AK1" s="159" t="s">
        <v>121</v>
      </c>
      <c r="AL1" s="161" t="s">
        <v>122</v>
      </c>
      <c r="AM1" s="157" t="s">
        <v>123</v>
      </c>
      <c r="AN1" s="162" t="s">
        <v>124</v>
      </c>
      <c r="AO1" s="157" t="s">
        <v>125</v>
      </c>
      <c r="AP1" s="162" t="s">
        <v>126</v>
      </c>
      <c r="AQ1" s="157" t="s">
        <v>127</v>
      </c>
      <c r="AR1" s="162" t="s">
        <v>128</v>
      </c>
      <c r="AS1" s="157" t="s">
        <v>129</v>
      </c>
      <c r="AT1" s="162" t="s">
        <v>130</v>
      </c>
      <c r="AU1" s="163" t="s">
        <v>131</v>
      </c>
      <c r="AV1" s="164" t="s">
        <v>132</v>
      </c>
      <c r="AW1" s="159" t="s">
        <v>133</v>
      </c>
      <c r="AX1" s="168" t="s">
        <v>134</v>
      </c>
      <c r="AY1" s="165" t="s">
        <v>135</v>
      </c>
      <c r="AZ1" s="159" t="s">
        <v>136</v>
      </c>
      <c r="BA1" s="251" t="s">
        <v>174</v>
      </c>
      <c r="BB1" s="251" t="s">
        <v>175</v>
      </c>
      <c r="BC1" s="256" t="s">
        <v>137</v>
      </c>
      <c r="BD1" s="251" t="s">
        <v>138</v>
      </c>
      <c r="BE1" s="252" t="s">
        <v>139</v>
      </c>
      <c r="BF1" s="251" t="s">
        <v>140</v>
      </c>
      <c r="BG1" s="165" t="s">
        <v>141</v>
      </c>
      <c r="BH1" s="165" t="s">
        <v>142</v>
      </c>
      <c r="BI1" s="165" t="s">
        <v>143</v>
      </c>
      <c r="BJ1" s="169" t="s">
        <v>144</v>
      </c>
      <c r="BK1" s="170" t="s">
        <v>145</v>
      </c>
      <c r="BL1" s="167" t="s">
        <v>147</v>
      </c>
      <c r="BM1" s="172" t="s">
        <v>148</v>
      </c>
      <c r="BN1" s="172" t="s">
        <v>149</v>
      </c>
      <c r="BO1" s="173" t="s">
        <v>150</v>
      </c>
      <c r="BP1" s="164" t="s">
        <v>151</v>
      </c>
      <c r="BQ1" s="174" t="s">
        <v>152</v>
      </c>
      <c r="BR1" s="175" t="s">
        <v>153</v>
      </c>
      <c r="BS1" s="164" t="s">
        <v>154</v>
      </c>
      <c r="BT1" s="163" t="s">
        <v>155</v>
      </c>
      <c r="BU1" s="172" t="s">
        <v>156</v>
      </c>
      <c r="BV1" s="164" t="s">
        <v>157</v>
      </c>
      <c r="BW1" s="163" t="s">
        <v>158</v>
      </c>
      <c r="BX1" s="172" t="s">
        <v>159</v>
      </c>
      <c r="BY1" s="172" t="s">
        <v>160</v>
      </c>
      <c r="BZ1" s="164" t="s">
        <v>161</v>
      </c>
      <c r="CA1" s="164" t="s">
        <v>162</v>
      </c>
      <c r="CB1" s="164" t="s">
        <v>36</v>
      </c>
      <c r="CC1" s="251" t="s">
        <v>176</v>
      </c>
      <c r="CD1" s="251" t="s">
        <v>177</v>
      </c>
      <c r="CE1" s="256" t="s">
        <v>178</v>
      </c>
      <c r="CF1" s="256" t="s">
        <v>179</v>
      </c>
      <c r="CG1" s="157" t="s">
        <v>163</v>
      </c>
      <c r="CH1" s="157" t="s">
        <v>37</v>
      </c>
      <c r="CI1" s="157" t="s">
        <v>164</v>
      </c>
      <c r="CJ1" s="159" t="s">
        <v>165</v>
      </c>
      <c r="CK1" s="159" t="s">
        <v>166</v>
      </c>
      <c r="CL1" s="176" t="s">
        <v>167</v>
      </c>
      <c r="CM1" s="159" t="s">
        <v>168</v>
      </c>
      <c r="CN1" s="177" t="s">
        <v>169</v>
      </c>
      <c r="CO1" s="178" t="s">
        <v>170</v>
      </c>
      <c r="CP1" s="179" t="s">
        <v>171</v>
      </c>
      <c r="CQ1" s="179" t="s">
        <v>172</v>
      </c>
    </row>
    <row r="2" spans="1:95" x14ac:dyDescent="0.3">
      <c r="A2" s="233"/>
      <c r="B2" s="181"/>
      <c r="C2" s="181"/>
      <c r="D2" s="182"/>
      <c r="E2" s="181"/>
      <c r="F2" s="183"/>
      <c r="G2" s="184"/>
      <c r="H2" s="324"/>
      <c r="I2" s="325">
        <f t="shared" ref="I2" si="0">YEAR(H2)</f>
        <v>1900</v>
      </c>
      <c r="J2" s="323"/>
      <c r="K2" s="188"/>
      <c r="L2" s="189"/>
      <c r="M2" s="326"/>
      <c r="N2" s="181"/>
      <c r="O2" s="235"/>
      <c r="P2" s="237"/>
      <c r="Q2" s="235"/>
      <c r="R2" s="237"/>
      <c r="S2" s="235"/>
      <c r="T2" s="237"/>
      <c r="U2" s="235"/>
      <c r="V2" s="237"/>
      <c r="W2" s="181"/>
      <c r="X2" s="238"/>
      <c r="Y2" s="181"/>
      <c r="Z2" s="238"/>
      <c r="AA2" s="181"/>
      <c r="AB2" s="238"/>
      <c r="AC2" s="181"/>
      <c r="AD2" s="238"/>
      <c r="AE2" s="235"/>
      <c r="AF2" s="237"/>
      <c r="AG2" s="235"/>
      <c r="AH2" s="237"/>
      <c r="AI2" s="235"/>
      <c r="AJ2" s="237"/>
      <c r="AK2" s="235"/>
      <c r="AL2" s="237"/>
      <c r="AM2" s="181"/>
      <c r="AN2" s="238"/>
      <c r="AO2" s="181"/>
      <c r="AP2" s="238"/>
      <c r="AQ2" s="181"/>
      <c r="AR2" s="238"/>
      <c r="AS2" s="181"/>
      <c r="AT2" s="238"/>
      <c r="AU2" s="209"/>
      <c r="AV2" s="209"/>
      <c r="AW2" s="188"/>
      <c r="AX2" s="188"/>
      <c r="AY2" s="199">
        <f t="shared" ref="AY2" si="1">SUM(AW2,AX2)</f>
        <v>0</v>
      </c>
      <c r="AZ2" s="235"/>
      <c r="BA2" s="188"/>
      <c r="BB2" s="188"/>
      <c r="BC2" s="199">
        <f t="shared" ref="BC2" si="2">SUM(BA2,BB2)</f>
        <v>0</v>
      </c>
      <c r="BD2" s="235"/>
      <c r="BE2" s="188"/>
      <c r="BF2" s="235"/>
      <c r="BG2" s="235"/>
      <c r="BH2" s="188"/>
      <c r="BI2" s="188"/>
      <c r="BJ2" s="199">
        <f t="shared" ref="BJ2" si="3">SUM(BH2,BI2)</f>
        <v>0</v>
      </c>
      <c r="BK2" s="327"/>
      <c r="BL2" s="241"/>
      <c r="BM2" s="212"/>
      <c r="BN2" s="212"/>
      <c r="BO2" s="243">
        <f t="shared" ref="BO2" si="4">SUM(BM2,BN2)</f>
        <v>0</v>
      </c>
      <c r="BP2" s="209"/>
      <c r="BQ2" s="211"/>
      <c r="BR2" s="212"/>
      <c r="BS2" s="209"/>
      <c r="BT2" s="211"/>
      <c r="BU2" s="212"/>
      <c r="BV2" s="209"/>
      <c r="BW2" s="211"/>
      <c r="BX2" s="212"/>
      <c r="BY2" s="212"/>
      <c r="BZ2" s="209"/>
      <c r="CA2" s="209"/>
      <c r="CB2" s="209"/>
      <c r="CC2" s="188"/>
      <c r="CD2" s="188"/>
      <c r="CE2" s="199">
        <f t="shared" ref="CE2" si="5">SUM(CC2,CD2)</f>
        <v>0</v>
      </c>
      <c r="CF2" s="199"/>
      <c r="CG2" s="181"/>
      <c r="CH2" s="181"/>
      <c r="CI2" s="238"/>
      <c r="CJ2" s="188">
        <f t="shared" ref="CJ2" si="6">SUM(AY2,BC2,BE2,BJ2,BO2,CE2)</f>
        <v>0</v>
      </c>
      <c r="CK2" s="188"/>
      <c r="CL2" s="244">
        <f>IF(TAME[[#This Row],[Potential Maximum Score]]&gt;0,TAME[[#This Row],[Site Score Total]]/TAME[[#This Row],[Potential Maximum Score]],0)</f>
        <v>0</v>
      </c>
      <c r="CM2" s="235"/>
      <c r="CN2" s="245"/>
      <c r="CO2" s="246"/>
      <c r="CP2" s="247"/>
      <c r="CQ2" s="248"/>
    </row>
  </sheetData>
  <conditionalFormatting sqref="I3:I1048576">
    <cfRule type="colorScale" priority="19">
      <colorScale>
        <cfvo type="min"/>
        <cfvo type="percentile" val="50"/>
        <cfvo type="max"/>
        <color rgb="FFC00000"/>
        <color rgb="FF00B050"/>
        <color rgb="FF7030A0"/>
      </colorScale>
    </cfRule>
  </conditionalFormatting>
  <conditionalFormatting sqref="CL3:CL1048576">
    <cfRule type="cellIs" dxfId="38" priority="20" operator="between">
      <formula>0.9</formula>
      <formula>1.1</formula>
    </cfRule>
    <cfRule type="cellIs" dxfId="37" priority="21" operator="between">
      <formula>0.75</formula>
      <formula>0.899</formula>
    </cfRule>
    <cfRule type="cellIs" dxfId="36" priority="22" operator="between">
      <formula>0.5</formula>
      <formula>0.749</formula>
    </cfRule>
    <cfRule type="cellIs" dxfId="35" priority="23" operator="between">
      <formula>0</formula>
      <formula>0.499</formula>
    </cfRule>
  </conditionalFormatting>
  <conditionalFormatting sqref="CM3:CM1048576">
    <cfRule type="containsText" dxfId="34" priority="24" operator="containsText" text="High Healthy">
      <formula>NOT(ISERROR(SEARCH("High Healthy",CM3)))</formula>
    </cfRule>
    <cfRule type="containsText" dxfId="33" priority="25" operator="containsText" text="Healthy  ">
      <formula>NOT(ISERROR(SEARCH("Healthy  ",CM3)))</formula>
    </cfRule>
    <cfRule type="containsText" dxfId="32" priority="26" operator="containsText" text="Healthy With Problems">
      <formula>NOT(ISERROR(SEARCH("Healthy With Problems",CM3)))</formula>
    </cfRule>
    <cfRule type="containsText" dxfId="31" priority="27" operator="containsText" text="unhealthy">
      <formula>NOT(ISERROR(SEARCH("unhealthy",CM3)))</formula>
    </cfRule>
  </conditionalFormatting>
  <conditionalFormatting sqref="I1:I1048576">
    <cfRule type="colorScale" priority="1">
      <colorScale>
        <cfvo type="min"/>
        <cfvo type="percentile" val="50"/>
        <cfvo type="max"/>
        <color rgb="FFC00000"/>
        <color rgb="FF00B050"/>
        <color rgb="FF7030A0"/>
      </colorScale>
    </cfRule>
  </conditionalFormatting>
  <conditionalFormatting sqref="CL1:CL1048576">
    <cfRule type="cellIs" dxfId="30" priority="3" operator="between">
      <formula>0.75</formula>
      <formula>1</formula>
    </cfRule>
    <cfRule type="cellIs" dxfId="29" priority="4" operator="between">
      <formula>0.5</formula>
      <formula>0.749</formula>
    </cfRule>
    <cfRule type="cellIs" dxfId="28" priority="5" operator="between">
      <formula>0</formula>
      <formula>0.499</formula>
    </cfRule>
  </conditionalFormatting>
  <conditionalFormatting sqref="CM1:CM1048576">
    <cfRule type="containsText" dxfId="27" priority="7" operator="containsText" text="Healthy  ">
      <formula>NOT(ISERROR(SEARCH("Healthy  ",CM1)))</formula>
    </cfRule>
    <cfRule type="containsText" dxfId="26" priority="8" operator="containsText" text="Healthy With Problems">
      <formula>NOT(ISERROR(SEARCH("Healthy With Problems",CM1)))</formula>
    </cfRule>
    <cfRule type="containsText" dxfId="25" priority="9" operator="containsText" text="unhealthy">
      <formula>NOT(ISERROR(SEARCH("unhealthy",CM1)))</formula>
    </cfRule>
  </conditionalFormatting>
  <dataValidations count="77">
    <dataValidation type="list" allowBlank="1" showInputMessage="1" showErrorMessage="1" sqref="CD2" xr:uid="{F98FBCBA-80BA-41E1-9C0D-26C6BF42454C}">
      <formula1>TP_6_2</formula1>
    </dataValidation>
    <dataValidation type="list" allowBlank="1" showInputMessage="1" showErrorMessage="1" sqref="CC2" xr:uid="{06279D74-036D-4605-844F-96C50D20351F}">
      <formula1>TP_6_1</formula1>
    </dataValidation>
    <dataValidation type="list" allowBlank="1" showInputMessage="1" showErrorMessage="1" sqref="BN2" xr:uid="{7A9FAAB2-09E6-4FB2-8B97-5FA405BD7EDB}">
      <formula1>TP_5_2</formula1>
    </dataValidation>
    <dataValidation type="list" allowBlank="1" showInputMessage="1" showErrorMessage="1" sqref="BM2" xr:uid="{5A820B5C-1CF4-453E-838F-BF47F4D3FECE}">
      <formula1>TP_5_1</formula1>
    </dataValidation>
    <dataValidation type="list" allowBlank="1" showInputMessage="1" showErrorMessage="1" sqref="BI2" xr:uid="{0C90DBCB-5390-430E-877F-C7C725236197}">
      <formula1>TP_4_2</formula1>
    </dataValidation>
    <dataValidation type="list" allowBlank="1" showInputMessage="1" showErrorMessage="1" sqref="BH2" xr:uid="{C751A459-CC8C-4501-BB88-B04B93BE9117}">
      <formula1>TP_4_1</formula1>
    </dataValidation>
    <dataValidation type="list" allowBlank="1" showInputMessage="1" showErrorMessage="1" sqref="BE2" xr:uid="{76F5AFC8-8571-443C-A9A1-41D00E30B623}">
      <formula1>TP_3</formula1>
    </dataValidation>
    <dataValidation type="list" allowBlank="1" showInputMessage="1" showErrorMessage="1" sqref="BB2" xr:uid="{8B219822-8798-4DBF-B3C1-F8F5F5026051}">
      <formula1>TP_2_2</formula1>
    </dataValidation>
    <dataValidation type="list" allowBlank="1" showInputMessage="1" showErrorMessage="1" sqref="BA2" xr:uid="{32F68B57-BEDC-4177-906A-5B6E1500BB88}">
      <formula1>TP_2_1</formula1>
    </dataValidation>
    <dataValidation type="list" allowBlank="1" showInputMessage="1" showErrorMessage="1" sqref="AX2" xr:uid="{D5898017-17D5-4264-B752-483EE695F2F6}">
      <formula1>TP_1b</formula1>
    </dataValidation>
    <dataValidation type="list" allowBlank="1" showInputMessage="1" showErrorMessage="1" sqref="AW2" xr:uid="{D205240C-0B47-415F-A857-E4CBAA39A34E}">
      <formula1>TP_1a</formula1>
    </dataValidation>
    <dataValidation type="list" allowBlank="1" showInputMessage="1" showErrorMessage="1" sqref="A2" xr:uid="{83B95EDE-A684-4161-B564-3F2C610AE9EE}">
      <formula1>Natural.Area</formula1>
    </dataValidation>
    <dataValidation type="decimal" allowBlank="1" showInputMessage="1" showErrorMessage="1" sqref="CL2" xr:uid="{956F6C63-FDD2-4886-B63B-ECA9B2A86620}">
      <formula1>0</formula1>
      <formula2>1</formula2>
    </dataValidation>
    <dataValidation type="list" allowBlank="1" showInputMessage="1" showErrorMessage="1" sqref="CM2" xr:uid="{1276870A-2152-4648-8EE8-47B11408A031}">
      <formula1>Health.Category</formula1>
    </dataValidation>
    <dataValidation type="list" allowBlank="1" showInputMessage="1" showErrorMessage="1" sqref="J2" xr:uid="{9ACD0813-5A01-4779-A089-D7CC0340D8B8}">
      <formula1>UTM</formula1>
    </dataValidation>
    <dataValidation type="list" allowBlank="1" showInputMessage="1" showErrorMessage="1" sqref="BG2" xr:uid="{17B60E14-B3A6-4A54-826A-A8D3383198A5}">
      <formula1>Question_4</formula1>
    </dataValidation>
    <dataValidation type="list" allowBlank="1" showInputMessage="1" showErrorMessage="1" sqref="BZ2" xr:uid="{ECE615A5-87F7-4361-B5BE-31E7364D226A}">
      <formula1>Unit</formula1>
    </dataValidation>
    <dataValidation type="list" allowBlank="1" showInputMessage="1" showErrorMessage="1" sqref="CB2" xr:uid="{9D3E3030-905A-43F4-9BF3-25A66EF5580C}">
      <formula1>Treated</formula1>
    </dataValidation>
    <dataValidation type="list" allowBlank="1" showInputMessage="1" showErrorMessage="1" sqref="CG2" xr:uid="{21F8D9E2-9031-46FA-A6DF-BE94A83A3004}">
      <formula1>Grz.Int</formula1>
    </dataValidation>
    <dataValidation type="list" allowBlank="1" showInputMessage="1" showErrorMessage="1" sqref="CH2" xr:uid="{BFF54224-487E-4AA9-8591-FE0D72F935BE}">
      <formula1>Trend</formula1>
    </dataValidation>
    <dataValidation allowBlank="1" showInputMessage="1" sqref="CR1:XFD1" xr:uid="{D9AC1F91-01CD-4738-8CB7-A7A4842E72FD}"/>
    <dataValidation allowBlank="1" showInputMessage="1" showErrorMessage="1" prompt="FACTOR_x000a_What is the UTM datum and projection?_x000a_*Include note/comment if coordinates are not available, if location from another assessment is used, or if typos in coordinates are corrected." sqref="J1" xr:uid="{693324DF-FA7F-44A4-826A-BA30D9FA87F1}"/>
    <dataValidation allowBlank="1" showInputMessage="1" showErrorMessage="1" prompt="CHARACTER_x000a_Did the observer provide any special notes on the area?_x000a_Only available on score sheets. _x000a_Enter any summary comments here if score sheets are not available. " sqref="N1" xr:uid="{A0C763DC-BA50-4B3E-B26C-69CA59A8633B}"/>
    <dataValidation allowBlank="1" showInputMessage="1" showErrorMessage="1" prompt="NUMERIC_x000a_What is the estimated litter cover for the area in lb/ac?_x000a_Only provided on score sheets. " sqref="M1" xr:uid="{B9FEB891-39C6-4449-898B-3BFCC602BB60}"/>
    <dataValidation allowBlank="1" showInputMessage="1" showErrorMessage="1" prompt="NUMERIC_x000a_What are the Y coordinates?" sqref="L1" xr:uid="{E22A94F3-EAAA-45C0-A7E3-FBF7039008FC}"/>
    <dataValidation allowBlank="1" showInputMessage="1" showErrorMessage="1" prompt="NUMERIC_x000a_What are the X coordinates?" sqref="K1" xr:uid="{64F4A58C-B6BB-4498-B700-1052AE5DFD3D}"/>
    <dataValidation allowBlank="1" showInputMessage="1" showErrorMessage="1" prompt="NUMERIC_x000a_The year the assessment was conducted._x000a_Autopopulates from DATE field." sqref="I1" xr:uid="{9C57B3DF-3547-4603-8B46-D8EC0022DDBD}"/>
    <dataValidation allowBlank="1" showInputMessage="1" showErrorMessage="1" prompt="DATE_x000a_When was the RRHA conducted?_x000a_Entry tip: 1jun20 formats to 06/01/2020" sqref="H1" xr:uid="{461FD5AD-AB34-4EA7-A849-062C37B1FAB9}"/>
    <dataValidation allowBlank="1" showInputMessage="1" showErrorMessage="1" prompt="FACTOR_x000a_What is the plot named?_x000a_Names must match between years for analysis. Older names should be changed to match most recent naming convention. Note old name in COMMENTS field. " sqref="G1" xr:uid="{5BB8E7EB-461A-48E7-A9B9-00EF02076862}"/>
    <dataValidation allowBlank="1" showInputMessage="1" showErrorMessage="1" prompt="NUMERIC_x000a_In which community polygon described in the GVI Table is this plot?_x000a_&quot;N/A&quot; = GVI polygons available, none noted for this plot._x000a_*BLANK = No GVI polygons available. " sqref="F1" xr:uid="{59937665-1E7D-4829-969F-1C1BA8D42B29}"/>
    <dataValidation allowBlank="1" showInputMessage="1" showErrorMessage="1" prompt="FACTOR_x000a_In which, if noted, field or pasture is the plot located?_x000a_Should, but doesn't necessarily, match between assessment years." sqref="E1" xr:uid="{D5129E19-A038-450B-8944-86BC2FB013CA}"/>
    <dataValidation allowBlank="1" showInputMessage="1" showErrorMessage="1" prompt="FACTOR_x000a_On which property was the RRHA conducted? _x000a_Dropdown based on LIST for natural area selected._x000a_" sqref="D1" xr:uid="{5A8DB286-73E2-4FE5-8969-2AC7525981E5}"/>
    <dataValidation allowBlank="1" showInputMessage="1" showErrorMessage="1" prompt="FACTOR_x000a_What organization, not individual, conducted the RRHA?_x000a_Dropdown from Observer LIST" sqref="C1" xr:uid="{75085355-CC5E-48F6-92AB-B39307E9CE33}"/>
    <dataValidation allowBlank="1" showInputMessage="1" showErrorMessage="1" prompt="FACTOR_x000a_Of which, if any, amalgamated stewardship project is the property a part?_x000a_Dropdown based on LIST for natural area selected." sqref="B1" xr:uid="{12D2D1EC-1C33-4814-9694-92562AD3BCE6}"/>
    <dataValidation allowBlank="1" showInputMessage="1" showErrorMessage="1" prompt="FACTOR_x000a_Which natural area was the RRHA conducted in?_x000a_Dropdown from Natural.Area LIST" sqref="A1" xr:uid="{2D5B4007-6DF6-4140-BEB2-14BC5397EF19}"/>
    <dataValidation allowBlank="1" showInputMessage="1" showErrorMessage="1" prompt="Dominant plant species._x000a_CHARACTER: 7 letter species code (4 genus, 3 species)._x000a_PERCENT: Estimated percent cover in plot._x000a_Only available on score sheets. " sqref="O1:AT1" xr:uid="{4C38C5F8-D9E3-433D-821E-927461020CC0}"/>
    <dataValidation allowBlank="1" showInputMessage="1" showErrorMessage="1" prompt="CHARACTER_x000a_What is the written description of the plant or range community?_x000a_Entry dependent on availability in report. " sqref="AV1" xr:uid="{18B95E29-7E9D-4FCE-8370-2BD393FC0B8C}"/>
    <dataValidation allowBlank="1" showInputMessage="1" showErrorMessage="1" prompt="CHARACTER_x000a_What is the range plant community code?_x000a_Separate multiple entries with &quot;;&quot;" sqref="AU1" xr:uid="{B7E5608E-F9AB-46A0-95E8-B8A0EDA74D7A}"/>
    <dataValidation allowBlank="1" showInputMessage="1" showErrorMessage="1" prompt="CHARACTER_x000a_Q1: Do introduced forage plants dominate the site?_x000a_Any comments provided." sqref="AZ1" xr:uid="{D7C0DFA0-8BA3-4144-994C-A552330F97B0}"/>
    <dataValidation allowBlank="1" showInputMessage="1" showErrorMessage="1" prompt="NUMERIC_x000a_Q1: Do introduced forage plants dominate the site? 1B = modified tame, &lt;50% cover introduced forage species, measures cover of 'included' forage species_x000a_9 - &gt;75%_x000a_5 - 40-74% _x000a_0 - &lt;40%_x000a_Old=[6,3,0)" sqref="AX1" xr:uid="{CDB1A803-202E-473A-A63F-34925B7572A8}"/>
    <dataValidation allowBlank="1" showInputMessage="1" showErrorMessage="1" prompt="NUMERIC_x000a_Q1: Do introduced forage plants dominate the site? 1A = tame, &gt;50% introduced forage species_x000a_12 - &gt;90%_x000a_9 - 75-89%_x000a_5 - 50-74%_x000a_Old=[8,6,3]" sqref="AW1" xr:uid="{9E99EC2B-4089-4AFA-BCA3-31FC2E626A75}"/>
    <dataValidation allowBlank="1" showInputMessage="1" showErrorMessage="1" prompt="NUMERIC_x000a_Q1: Do introduced forage plants dominate the site?_x000a_Autopopulates as sum of Q1 fields_x000a_1A = Tame Pasture (&gt;50% introduced forage species)_x000a_1B = Modified Tame Pasture (&lt;50% introduced forage species)" sqref="AY1" xr:uid="{3A378BA3-198C-4CC6-9E78-B46AC7E158F1}"/>
    <dataValidation allowBlank="1" showInputMessage="1" prompt="CHARACTER_x000a_Q2: Are there changes in the types of plants growing in the pasture?_x000a_Any comments provided." sqref="BD1" xr:uid="{75C3A84D-23CE-4778-B9D5-527890022DB1}"/>
    <dataValidation allowBlank="1" showInputMessage="1" prompt="NUMERIC_x000a_Q2: Are there changes in the types of plants growing in the pasture?_x000a_Q2.1: Cover of tall, productive forage species_x000a_14 - &gt;75%_x000a_7 - 40-74%_x000a_0 - &lt;40%_x000a_Old=[8,4,0]" sqref="BA1" xr:uid="{AC749CED-737F-4B74-8D8E-8B9EE849DD26}"/>
    <dataValidation allowBlank="1" showInputMessage="1" prompt="NUMERIC_x000a_Q2: Are there changes in the types of plants growing in the pasture?_x000a_Q2.2 Cover of weedy and disturbance induced species_x000a_14 - &lt;25%_x000a_7 - 26-49%_x000a_0 - &gt;50%_x000a_Old=[8,4,0]_x000a_" sqref="BB1" xr:uid="{1574E791-170F-4C31-98F4-E259D7043222}"/>
    <dataValidation allowBlank="1" showInputMessage="1" prompt="NUMERIC_x000a_Q2: Are there changes in the types of plants growing in the pasture?_x000a_Autopopulates as sum of Q2 fields._x000a_" sqref="BC1" xr:uid="{427CACB7-5620-4376-B7D7-B5B3DFE817E0}"/>
    <dataValidation allowBlank="1" showInputMessage="1" prompt="CHARACTER_x000a_Q3: Is there adequate litter to retain moisture?_x000a_Any comments provided." sqref="BF1" xr:uid="{81D4F300-40D0-4073-A084-4E5B828C387E}"/>
    <dataValidation allowBlank="1" showInputMessage="1" prompt="NUMERIC_x000a_Q3: Is there adequate litter to retain moisture?_x000a_Inadequate coverage (%), yield (lb/ac)_x000a_25 - &lt;5%, &gt;450_x000a_16 - 5-25%, 250-450_x000a_8 - 25-67%, 125-250_x000a_0 - &gt;67%, &lt;125_x000a_Old=[15,10,5,0]" sqref="BE1" xr:uid="{1785CCCA-DA5F-41D0-ADDC-7E4587D0B792}"/>
    <dataValidation allowBlank="1" showInputMessage="1" showErrorMessage="1" prompt="PERCENT_x000a_Q4: Site stability_x000a_What is the percent cover of bare ground caused by humans?_x000a_Value is distinct from the total percent cover of exposed soil. " sqref="BK1" xr:uid="{D6FECB42-0895-4D9F-8742-055C1558B4D9}"/>
    <dataValidation allowBlank="1" showInputMessage="1" showErrorMessage="1" prompt="NUMERIC_x000a_Q4: Site stability_x000a_Autopopulated as sum of Q4 fields._x000a_Q4.1 = Erosion_x000a_Q4.2 = Human-caused bare ground" sqref="BJ1" xr:uid="{9485DCCB-B172-4422-B560-8550278E0C1C}"/>
    <dataValidation allowBlank="1" showInputMessage="1" showErrorMessage="1" prompt="NUMERIC_x000a_Q4.2: What is the cover of human-caused bare ground?_x000a_Separated by region; (Dry) Mixedgrass, FF/FP/CP/M/BMW_x000a_5 - &lt;10%, &lt;5%_x000a_3 - 11-20%, 6-10%_x000a_1 - 21-49%, 11-15%_x000a_0 - &gt;50%, &gt;15%_x000a_Old = [3,2,1,0]" sqref="BI1" xr:uid="{B70E2526-98B5-4461-BDB4-F0E4504AE1CF}"/>
    <dataValidation allowBlank="1" showInputMessage="1" showErrorMessage="1" prompt="NUMERIC_x000a_Q4.1: Is the site subject to accelerated erosion?_x000a_10 - No evidence_x000a_7 - Some evidence_x000a_3 - Active erosion features, no off-site movement_x000a_0 - Active erosion features, off-site movement_x000a_Old = [6, 4, 2, 0]" sqref="BH1" xr:uid="{69590061-3E14-4583-B534-F9D998E12C84}"/>
    <dataValidation allowBlank="1" showInputMessage="1" showErrorMessage="1" prompt="FACTOR_x000a_Q4: Site stability_x000a_Is the site normally stable or unstable?_x000a_&quot;N/A&quot; = question not applicable_x000a_*BLANK = not answered on sheet_x000a_Only available on score sheet." sqref="BG1" xr:uid="{7934E6F8-646F-434C-B7FA-4A918E3982CA}"/>
    <dataValidation allowBlank="1" showInputMessage="1" showErrorMessage="1" prompt="CHARACTER_x000a_Q4: Site Stability_x000a_Any comments provided. " sqref="BL1" xr:uid="{1F0CB410-A554-4A2E-9B2B-7275DE7A9A82}"/>
    <dataValidation allowBlank="1" showInputMessage="1" showErrorMessage="1" prompt="FACTOR_x000a_Q5: (Prohibited) Noxious Weeds_x000a_Were any (prohibited) noxious weeds chemically treated during the RRHA?_x000a_Not usually done/provided." sqref="CB1" xr:uid="{89E24FFA-858A-44FA-A6E7-0B03E8115A3C}"/>
    <dataValidation allowBlank="1" showInputMessage="1" showErrorMessage="1" prompt="CHARACTER_x000a_Q5: (Prohibited) Noxious Weeds_x000a_Any comments provided. " sqref="CA1" xr:uid="{C3AEC564-902D-4394-BEB5-C3869DC56FA8}"/>
    <dataValidation allowBlank="1" showInputMessage="1" showErrorMessage="1" prompt="FACTOR_x000a_Q5: (Prohibited) Noxious Weeds_x000a_What is the unit for the area provided in INFESTATION SIZE?_x000a_Not usually provided. " sqref="BZ1" xr:uid="{48B171FB-AD76-4B85-B949-E895FB8334D4}"/>
    <dataValidation allowBlank="1" showInputMessage="1" showErrorMessage="1" prompt="NUMERIC_x000a_Q5: (Prohibited) Noxious Weeds_x000a_What is the area infested with (prohibited) noxious weeds?_x000a_Not usually provided. " sqref="BY1" xr:uid="{86370E1E-E5F5-42E2-88D4-086B2D593101}"/>
    <dataValidation allowBlank="1" showInputMessage="1" showErrorMessage="1" prompt="Q5: (Prohibited) Noxious Weeds; CHARACTER: 7 letter species code (4 genus, 3 species) OR common name; PERCENT: Estimated percent cover in plot; NUMERIC: Density distribution [1-13]" sqref="BP1:BX1" xr:uid="{5FA04403-9115-45A6-8288-031CF6C7D862}"/>
    <dataValidation allowBlank="1" showInputMessage="1" showErrorMessage="1" prompt="NUMERIC_x000a_Q5: (Prohibited) Noxious Weeds_x000a_Autopopulates as sum of Q5 fields." sqref="BO1" xr:uid="{16E1F83E-703D-400D-AD0C-B130AC9B5AEF}"/>
    <dataValidation allowBlank="1" showInputMessage="1" showErrorMessage="1" prompt="NUMERIC_x000a_Q5: (Prohibited) Noxious Weeds_x000a_Q5.2: What is the cumulative density distrubution class of noxious weeds?_x000a_5 - No noxious weeds_x000a_3 - Low (1-3)_x000a_1 - Moderate (4-7)_x000a_0 - Heavy (8-13)_x000a_Old = [3, 2, 1, 0]" sqref="BN1" xr:uid="{53E0DD5C-4AA7-4DFC-BB7A-C4AC15CC2449}"/>
    <dataValidation allowBlank="1" showInputMessage="1" showErrorMessage="1" prompt="NUMERIC_x000a_Q5: (Prohibited) Noxious Weeds_x000a_Q5.1: What is the cumulative cover of noxious weeds?_x000a_5 - No noxious weeds_x000a_3 - &lt;1% cover_x000a_1 - 1-15% cover_x000a_0 - &gt;15% cover_x000a_Old = [3, 2, 1, 0]" sqref="BM1" xr:uid="{F57D59BF-8A81-476A-86A8-8B170C2FACA9}"/>
    <dataValidation allowBlank="1" showInputMessage="1" prompt="CHARACTER_x000a_Q6: Woody Regrowth_x000a_Any comments provided. _x000a_*Although noted on score sheets, species information for this question is not included here." sqref="CF1" xr:uid="{9A15EB83-5F09-4989-AA08-4BD1976AF197}"/>
    <dataValidation allowBlank="1" showInputMessage="1" prompt="NUMERIC_x000a_Q6: Woody Regrowth_x000a_Q6.1 What is the cumulative cover of included woody regrowth?_x000a_6 - &lt;5%_x000a_3 - 5-15%_x000a_0 - &gt;15%; *If excluded, enter 0 and &quot;N/A&quot; in comments._x000a_Old=[4,2,0]" sqref="CC1" xr:uid="{680FEBA2-90FE-42EA-9C79-42D4649CA58C}"/>
    <dataValidation allowBlank="1" showInputMessage="1" prompt="NUMERIC_x000a_Q6: Woody Regrowth_x000a_Q6.2 What is the cumulative density distribution class of woody regrowth?_x000a_4 - Low (1-3)_x000a_2 - Moderate (4-7)_x000a_0 - High (8-13),_x000a_Old=[2,1,0]" sqref="CD1" xr:uid="{4C994811-7C37-4843-9E9A-0E95ED7AD96A}"/>
    <dataValidation allowBlank="1" showInputMessage="1" prompt="NUMERIC_x000a_Q6: Woody Regrowth_x000a_Autopopulated as sum of Q6 fields" sqref="CE1" xr:uid="{73F3E904-C811-4D5B-A216-06A5D95458AF}"/>
    <dataValidation allowBlank="1" showInputMessage="1" showErrorMessage="1" prompt="NUMERIC_x000a_What is the converted X coordinate?_x000a_*To be completed by GIS department." sqref="CP1:CQ1" xr:uid="{B66AB785-6347-4E3E-AB43-141DC2D5C920}"/>
    <dataValidation allowBlank="1" showInputMessage="1" showErrorMessage="1" prompt="FACTOR_x000a_What is the projection for the converted coordinates?_x000a_*To be completed by GIS department." sqref="CO1" xr:uid="{77C07042-9C91-4BFB-9FA3-DFA7F11A72CC}"/>
    <dataValidation allowBlank="1" showInputMessage="1" showErrorMessage="1" prompt="CHARACTER_x000a_Any entry comments._x000a_Include score sheet type changes between assessments, name changes, etc." sqref="CN1" xr:uid="{2B2901F6-6530-4A90-8607-F437E9DD950B}"/>
    <dataValidation allowBlank="1" showInputMessage="1" showErrorMessage="1" prompt="FACTOR_x000a_What is the health category for the respective site score?_x000a_High Healthy - 90-100%_x000a_Healthy - 75-89%_x000a_Healthy With Problems - 50-74%_x000a_Unhealthy - 0-49%_x000a_*Conditional formatting colours between score and category should match, except for rounding errors." sqref="CM1" xr:uid="{57D31EEB-FF3C-40FF-B413-E7A16A72D41E}"/>
    <dataValidation allowBlank="1" showInputMessage="1" showErrorMessage="1" prompt="DECIMAL_x000a_What is the total site score as a decimal?_x000a_Autopopulates as quotient of SITE SCORE and POSSIBLE MAXIMUM SCORE._x000a_*Enter score here if no score sheet/question summary is available. " sqref="CL1" xr:uid="{067E723D-F332-448C-8038-D0EC1BCA6823}"/>
    <dataValidation allowBlank="1" showInputMessage="1" showErrorMessage="1" prompt="NUMERIC_x000a_What is the total possible score?_x000a_New = 100, 90 w/out Q6_x000a_Old = 60_x000a_Sometimes intermediate values are given resulting from omitted questions. " sqref="CK1" xr:uid="{1E1F3631-2F54-4442-BD9E-3115CD95B64A}"/>
    <dataValidation allowBlank="1" showInputMessage="1" showErrorMessage="1" prompt="NUMERIC_x000a_What is the total score for the assessment?_x000a_Autopopulates as sum of all Q1-Q5 TOTALS" sqref="CJ1" xr:uid="{71B53896-E22E-48B6-AAF5-C60575444083}"/>
    <dataValidation allowBlank="1" showInputMessage="1" showErrorMessage="1" prompt="PERCENT_x000a_How much of the area has been grazed?" sqref="CI1" xr:uid="{BE27B3DB-98D3-4586-B135-06738475DC82}"/>
    <dataValidation allowBlank="1" showInputMessage="1" showErrorMessage="1" prompt="FACTOR_x000a_What is the apparent trend in the site relative to previous assessments?" sqref="CH1" xr:uid="{0CBDE24E-6090-4894-9D5D-51A8582407C4}"/>
    <dataValidation allowBlank="1" showInputMessage="1" showErrorMessage="1" prompt="FACTOR_x000a_What is the estimated long-term intensity of grazing in the area?_x000a_U - Ungrazed; L - Low; M - Moderate; H - High; (*combinations between categorical levels)_x000a_&quot;N/A&quot; = Not applicable in area_x000a_*BLANK = Not provided" sqref="CG1" xr:uid="{F22939EC-9CEC-40E4-8871-1E0E49330C3B}"/>
    <dataValidation type="list" allowBlank="1" showInputMessage="1" showErrorMessage="1" sqref="BX2 BU2 BR2" xr:uid="{6CB14824-B2F8-47A4-9F43-B028149BFA17}">
      <formula1>Density.Distribution</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566E7-4AC2-42C5-ABCF-37216D9EF4F9}">
  <sheetPr codeName="Sheet8">
    <tabColor theme="8" tint="-0.249977111117893"/>
  </sheetPr>
  <dimension ref="A1:CU2"/>
  <sheetViews>
    <sheetView showGridLines="0" zoomScale="85" zoomScaleNormal="85" workbookViewId="0">
      <pane xSplit="8" ySplit="1" topLeftCell="I2" activePane="bottomRight" state="frozen"/>
      <selection pane="topRight" activeCell="I1" sqref="I1"/>
      <selection pane="bottomLeft" activeCell="A2" sqref="A2"/>
      <selection pane="bottomRight" activeCell="B2" sqref="B1:F2"/>
    </sheetView>
  </sheetViews>
  <sheetFormatPr defaultColWidth="9.21875" defaultRowHeight="14.4" x14ac:dyDescent="0.3"/>
  <cols>
    <col min="1" max="1" width="15.109375" customWidth="1"/>
    <col min="2" max="2" width="12.33203125" customWidth="1"/>
    <col min="3" max="3" width="6.77734375" customWidth="1"/>
    <col min="4" max="4" width="21.109375" customWidth="1"/>
    <col min="5" max="5" width="7.6640625" bestFit="1" customWidth="1"/>
    <col min="6" max="6" width="16.33203125" bestFit="1" customWidth="1"/>
    <col min="7" max="7" width="12.109375" style="249" customWidth="1"/>
    <col min="8" max="8" width="7.33203125" style="217" customWidth="1"/>
    <col min="9" max="9" width="15.88671875" customWidth="1"/>
    <col min="10" max="10" width="8.44140625" customWidth="1"/>
    <col min="11" max="11" width="10.109375" customWidth="1"/>
    <col min="12" max="13" width="9.44140625" customWidth="1"/>
    <col min="14" max="14" width="8.44140625" customWidth="1"/>
    <col min="15" max="15" width="36.109375" customWidth="1"/>
    <col min="16" max="17" width="4.5546875" customWidth="1"/>
    <col min="18" max="18" width="16.33203125" customWidth="1"/>
    <col min="19" max="20" width="4.5546875" customWidth="1"/>
    <col min="21" max="21" width="19.5546875" customWidth="1"/>
    <col min="22" max="23" width="4.5546875" customWidth="1"/>
    <col min="24" max="24" width="16.88671875" customWidth="1"/>
    <col min="25" max="26" width="4.5546875" customWidth="1"/>
    <col min="27" max="27" width="14.33203125" customWidth="1"/>
    <col min="28" max="28" width="6.44140625" style="221" customWidth="1"/>
    <col min="29" max="29" width="6.44140625" customWidth="1"/>
    <col min="30" max="30" width="14.88671875" customWidth="1"/>
    <col min="31" max="31" width="6.44140625" style="221" customWidth="1"/>
    <col min="32" max="32" width="6.44140625" customWidth="1"/>
    <col min="33" max="33" width="15.6640625" style="221" customWidth="1"/>
    <col min="34" max="34" width="6.44140625" customWidth="1"/>
    <col min="35" max="35" width="6.44140625" style="223" customWidth="1"/>
    <col min="36" max="36" width="12.5546875" customWidth="1"/>
    <col min="37" max="37" width="6.44140625" style="221" customWidth="1"/>
    <col min="38" max="38" width="6.44140625" customWidth="1"/>
    <col min="39" max="39" width="15.44140625" customWidth="1"/>
    <col min="40" max="40" width="6.44140625" style="221" customWidth="1"/>
    <col min="41" max="41" width="6.44140625" customWidth="1"/>
    <col min="42" max="42" width="13.5546875" customWidth="1"/>
    <col min="43" max="43" width="6.44140625" style="221" customWidth="1"/>
    <col min="44" max="44" width="6.44140625" customWidth="1"/>
    <col min="45" max="45" width="14" customWidth="1"/>
    <col min="46" max="46" width="6.44140625" style="221" customWidth="1"/>
    <col min="47" max="47" width="6.44140625" customWidth="1"/>
    <col min="48" max="48" width="14.109375" customWidth="1"/>
    <col min="49" max="49" width="6.44140625" style="221" customWidth="1"/>
    <col min="50" max="50" width="6.44140625" customWidth="1"/>
    <col min="51" max="52" width="4.5546875" customWidth="1"/>
    <col min="53" max="53" width="14.88671875" customWidth="1"/>
    <col min="54" max="55" width="4.5546875" customWidth="1"/>
    <col min="56" max="56" width="15.33203125" customWidth="1"/>
    <col min="57" max="58" width="4.5546875" customWidth="1"/>
    <col min="59" max="59" width="16.33203125" customWidth="1"/>
    <col min="60" max="61" width="4.5546875" customWidth="1"/>
    <col min="62" max="62" width="16.33203125" customWidth="1"/>
    <col min="63" max="64" width="4.5546875" customWidth="1"/>
    <col min="65" max="65" width="17.44140625" customWidth="1"/>
    <col min="66" max="67" width="4.5546875" customWidth="1"/>
    <col min="68" max="68" width="13" customWidth="1"/>
    <col min="69" max="70" width="4.5546875" customWidth="1"/>
    <col min="71" max="71" width="6.5546875" customWidth="1"/>
    <col min="72" max="73" width="4.5546875" customWidth="1"/>
    <col min="74" max="74" width="17.88671875" customWidth="1"/>
    <col min="75" max="76" width="4.5546875" customWidth="1"/>
    <col min="77" max="77" width="14.88671875" customWidth="1"/>
    <col min="78" max="79" width="4.5546875" customWidth="1"/>
    <col min="80" max="80" width="17.44140625" customWidth="1"/>
    <col min="81" max="82" width="4.5546875" customWidth="1"/>
    <col min="83" max="83" width="15.33203125" customWidth="1"/>
    <col min="84" max="85" width="4.5546875" customWidth="1"/>
    <col min="86" max="86" width="15.33203125" customWidth="1"/>
    <col min="87" max="88" width="4.5546875" style="223" customWidth="1"/>
    <col min="89" max="89" width="8.6640625" style="226" customWidth="1"/>
    <col min="90" max="91" width="4.5546875" customWidth="1"/>
    <col min="92" max="92" width="7.33203125" style="226" customWidth="1"/>
    <col min="93" max="93" width="21.88671875" bestFit="1" customWidth="1"/>
    <col min="94" max="94" width="21.6640625" customWidth="1"/>
    <col min="95" max="95" width="18" customWidth="1"/>
    <col min="96" max="99" width="9.21875" customWidth="1"/>
  </cols>
  <sheetData>
    <row r="1" spans="1:99" s="258" customFormat="1" ht="30" customHeight="1" x14ac:dyDescent="0.3">
      <c r="A1" s="260" t="s">
        <v>1</v>
      </c>
      <c r="B1" s="260" t="s">
        <v>89</v>
      </c>
      <c r="C1" s="260" t="s">
        <v>0</v>
      </c>
      <c r="D1" s="159" t="s">
        <v>88</v>
      </c>
      <c r="E1" s="159" t="s">
        <v>90</v>
      </c>
      <c r="F1" s="303" t="s">
        <v>180</v>
      </c>
      <c r="G1" s="159" t="s">
        <v>93</v>
      </c>
      <c r="H1" s="159" t="s">
        <v>94</v>
      </c>
      <c r="I1" s="302" t="s">
        <v>31</v>
      </c>
      <c r="J1" s="157" t="s">
        <v>302</v>
      </c>
      <c r="K1" s="157" t="s">
        <v>303</v>
      </c>
      <c r="L1" s="250" t="s">
        <v>304</v>
      </c>
      <c r="M1" s="250" t="s">
        <v>305</v>
      </c>
      <c r="N1" s="251" t="s">
        <v>181</v>
      </c>
      <c r="O1" s="159" t="s">
        <v>182</v>
      </c>
      <c r="P1" s="156" t="s">
        <v>183</v>
      </c>
      <c r="Q1" s="156" t="s">
        <v>184</v>
      </c>
      <c r="R1" s="156" t="s">
        <v>185</v>
      </c>
      <c r="S1" s="261" t="s">
        <v>186</v>
      </c>
      <c r="T1" s="261" t="s">
        <v>187</v>
      </c>
      <c r="U1" s="261" t="s">
        <v>188</v>
      </c>
      <c r="V1" s="261" t="s">
        <v>189</v>
      </c>
      <c r="W1" s="261" t="s">
        <v>190</v>
      </c>
      <c r="X1" s="261" t="s">
        <v>191</v>
      </c>
      <c r="Y1" s="262" t="s">
        <v>192</v>
      </c>
      <c r="Z1" s="262" t="s">
        <v>193</v>
      </c>
      <c r="AA1" s="255" t="s">
        <v>151</v>
      </c>
      <c r="AB1" s="254" t="s">
        <v>152</v>
      </c>
      <c r="AC1" s="255" t="s">
        <v>153</v>
      </c>
      <c r="AD1" s="255" t="s">
        <v>154</v>
      </c>
      <c r="AE1" s="254" t="s">
        <v>155</v>
      </c>
      <c r="AF1" s="255" t="s">
        <v>156</v>
      </c>
      <c r="AG1" s="254" t="s">
        <v>157</v>
      </c>
      <c r="AH1" s="254" t="s">
        <v>158</v>
      </c>
      <c r="AI1" s="263" t="s">
        <v>159</v>
      </c>
      <c r="AJ1" s="255" t="s">
        <v>194</v>
      </c>
      <c r="AK1" s="254" t="s">
        <v>195</v>
      </c>
      <c r="AL1" s="255" t="s">
        <v>196</v>
      </c>
      <c r="AM1" s="255" t="s">
        <v>197</v>
      </c>
      <c r="AN1" s="254" t="s">
        <v>198</v>
      </c>
      <c r="AO1" s="255" t="s">
        <v>199</v>
      </c>
      <c r="AP1" s="261" t="s">
        <v>200</v>
      </c>
      <c r="AQ1" s="254" t="s">
        <v>201</v>
      </c>
      <c r="AR1" s="255" t="s">
        <v>202</v>
      </c>
      <c r="AS1" s="261" t="s">
        <v>203</v>
      </c>
      <c r="AT1" s="254" t="s">
        <v>204</v>
      </c>
      <c r="AU1" s="255" t="s">
        <v>205</v>
      </c>
      <c r="AV1" s="261" t="s">
        <v>206</v>
      </c>
      <c r="AW1" s="254" t="s">
        <v>207</v>
      </c>
      <c r="AX1" s="255" t="s">
        <v>208</v>
      </c>
      <c r="AY1" s="156" t="s">
        <v>209</v>
      </c>
      <c r="AZ1" s="156" t="s">
        <v>210</v>
      </c>
      <c r="BA1" s="156" t="s">
        <v>211</v>
      </c>
      <c r="BB1" s="156" t="s">
        <v>212</v>
      </c>
      <c r="BC1" s="156" t="s">
        <v>213</v>
      </c>
      <c r="BD1" s="156" t="s">
        <v>214</v>
      </c>
      <c r="BE1" s="264" t="s">
        <v>215</v>
      </c>
      <c r="BF1" s="264" t="s">
        <v>216</v>
      </c>
      <c r="BG1" s="264" t="s">
        <v>217</v>
      </c>
      <c r="BH1" s="264" t="s">
        <v>218</v>
      </c>
      <c r="BI1" s="264" t="s">
        <v>219</v>
      </c>
      <c r="BJ1" s="264" t="s">
        <v>220</v>
      </c>
      <c r="BK1" s="265" t="s">
        <v>221</v>
      </c>
      <c r="BL1" s="265" t="s">
        <v>222</v>
      </c>
      <c r="BM1" s="265" t="s">
        <v>223</v>
      </c>
      <c r="BN1" s="156" t="s">
        <v>224</v>
      </c>
      <c r="BO1" s="156" t="s">
        <v>225</v>
      </c>
      <c r="BP1" s="156" t="s">
        <v>226</v>
      </c>
      <c r="BQ1" s="260" t="s">
        <v>227</v>
      </c>
      <c r="BR1" s="260" t="s">
        <v>228</v>
      </c>
      <c r="BS1" s="266" t="s">
        <v>229</v>
      </c>
      <c r="BT1" s="264" t="s">
        <v>230</v>
      </c>
      <c r="BU1" s="264" t="s">
        <v>231</v>
      </c>
      <c r="BV1" s="264" t="s">
        <v>232</v>
      </c>
      <c r="BW1" s="264" t="s">
        <v>233</v>
      </c>
      <c r="BX1" s="264" t="s">
        <v>234</v>
      </c>
      <c r="BY1" s="264" t="s">
        <v>235</v>
      </c>
      <c r="BZ1" s="265" t="s">
        <v>236</v>
      </c>
      <c r="CA1" s="265" t="s">
        <v>237</v>
      </c>
      <c r="CB1" s="265" t="s">
        <v>238</v>
      </c>
      <c r="CC1" s="156" t="s">
        <v>239</v>
      </c>
      <c r="CD1" s="156" t="s">
        <v>240</v>
      </c>
      <c r="CE1" s="156" t="s">
        <v>241</v>
      </c>
      <c r="CF1" s="156" t="s">
        <v>242</v>
      </c>
      <c r="CG1" s="156" t="s">
        <v>243</v>
      </c>
      <c r="CH1" s="156" t="s">
        <v>244</v>
      </c>
      <c r="CI1" s="267" t="s">
        <v>245</v>
      </c>
      <c r="CJ1" s="267" t="s">
        <v>246</v>
      </c>
      <c r="CK1" s="268" t="s">
        <v>247</v>
      </c>
      <c r="CL1" s="269" t="s">
        <v>248</v>
      </c>
      <c r="CM1" s="269" t="s">
        <v>249</v>
      </c>
      <c r="CN1" s="270" t="s">
        <v>250</v>
      </c>
      <c r="CO1" s="167" t="s">
        <v>168</v>
      </c>
      <c r="CP1" s="177" t="s">
        <v>169</v>
      </c>
      <c r="CQ1" s="178" t="s">
        <v>170</v>
      </c>
      <c r="CR1" s="179" t="s">
        <v>251</v>
      </c>
      <c r="CS1" s="179" t="s">
        <v>252</v>
      </c>
      <c r="CT1" s="179" t="s">
        <v>253</v>
      </c>
      <c r="CU1" s="257" t="s">
        <v>254</v>
      </c>
    </row>
    <row r="2" spans="1:99" x14ac:dyDescent="0.3">
      <c r="A2" s="271"/>
      <c r="B2" s="235"/>
      <c r="C2" s="235"/>
      <c r="D2" s="272"/>
      <c r="E2" s="235"/>
      <c r="F2" s="272"/>
      <c r="G2" s="273"/>
      <c r="H2" s="325">
        <f t="shared" ref="H2" si="0">YEAR(G2)</f>
        <v>1900</v>
      </c>
      <c r="I2" s="181"/>
      <c r="J2" s="183"/>
      <c r="K2" s="183"/>
      <c r="L2" s="183"/>
      <c r="M2" s="183"/>
      <c r="N2" s="235"/>
      <c r="O2" s="235"/>
      <c r="P2" s="183"/>
      <c r="Q2" s="183"/>
      <c r="R2" s="181"/>
      <c r="S2" s="212"/>
      <c r="T2" s="212"/>
      <c r="U2" s="209"/>
      <c r="V2" s="212"/>
      <c r="W2" s="212"/>
      <c r="X2" s="209"/>
      <c r="Y2" s="243">
        <f t="shared" ref="Y2:Z2" si="1">SUM(S2,V2)</f>
        <v>0</v>
      </c>
      <c r="Z2" s="243">
        <f t="shared" si="1"/>
        <v>0</v>
      </c>
      <c r="AA2" s="209"/>
      <c r="AB2" s="211"/>
      <c r="AC2" s="212"/>
      <c r="AD2" s="209"/>
      <c r="AE2" s="211"/>
      <c r="AF2" s="212"/>
      <c r="AG2" s="211"/>
      <c r="AH2" s="209"/>
      <c r="AI2" s="212"/>
      <c r="AJ2" s="209"/>
      <c r="AK2" s="211"/>
      <c r="AL2" s="212"/>
      <c r="AM2" s="209"/>
      <c r="AN2" s="211"/>
      <c r="AO2" s="212"/>
      <c r="AP2" s="209"/>
      <c r="AQ2" s="211"/>
      <c r="AR2" s="212"/>
      <c r="AS2" s="209"/>
      <c r="AT2" s="211"/>
      <c r="AU2" s="212"/>
      <c r="AV2" s="209"/>
      <c r="AW2" s="211"/>
      <c r="AX2" s="212"/>
      <c r="AY2" s="183"/>
      <c r="AZ2" s="183"/>
      <c r="BA2" s="181"/>
      <c r="BB2" s="183"/>
      <c r="BC2" s="183"/>
      <c r="BD2" s="181"/>
      <c r="BE2" s="275"/>
      <c r="BF2" s="275"/>
      <c r="BG2" s="276"/>
      <c r="BH2" s="275"/>
      <c r="BI2" s="275"/>
      <c r="BJ2" s="276"/>
      <c r="BK2" s="277">
        <f t="shared" ref="BK2:BL2" si="2">SUM(BE2,BH2)</f>
        <v>0</v>
      </c>
      <c r="BL2" s="277">
        <f t="shared" si="2"/>
        <v>0</v>
      </c>
      <c r="BM2" s="278"/>
      <c r="BN2" s="183"/>
      <c r="BO2" s="183"/>
      <c r="BP2" s="181"/>
      <c r="BQ2" s="188">
        <f t="shared" ref="BQ2:BR2" si="3">SUM(P2,Y2,AY2,BB2,BK2,BN2)</f>
        <v>0</v>
      </c>
      <c r="BR2" s="188">
        <f t="shared" si="3"/>
        <v>0</v>
      </c>
      <c r="BS2" s="279">
        <f>IF(BR2&gt;0,BQ2/BR2,0)</f>
        <v>0</v>
      </c>
      <c r="BT2" s="275"/>
      <c r="BU2" s="275"/>
      <c r="BV2" s="276"/>
      <c r="BW2" s="275"/>
      <c r="BX2" s="275"/>
      <c r="BY2" s="276"/>
      <c r="BZ2" s="277">
        <f t="shared" ref="BZ2:CA2" si="4">SUM(BT2,BW2)</f>
        <v>0</v>
      </c>
      <c r="CA2" s="277">
        <f t="shared" si="4"/>
        <v>0</v>
      </c>
      <c r="CB2" s="278"/>
      <c r="CC2" s="183"/>
      <c r="CD2" s="183"/>
      <c r="CE2" s="181"/>
      <c r="CF2" s="183"/>
      <c r="CG2" s="183"/>
      <c r="CH2" s="181"/>
      <c r="CI2" s="188">
        <f t="shared" ref="CI2:CJ2" si="5">SUM(BZ2,CC2,CF2)</f>
        <v>0</v>
      </c>
      <c r="CJ2" s="188">
        <f t="shared" si="5"/>
        <v>0</v>
      </c>
      <c r="CK2" s="279">
        <f t="shared" ref="CK2" si="6">IF(CJ2&gt;0,CI2/CJ2,0)</f>
        <v>0</v>
      </c>
      <c r="CL2" s="239">
        <f t="shared" ref="CL2:CM2" si="7">SUM(BQ2,CI2)</f>
        <v>0</v>
      </c>
      <c r="CM2" s="239">
        <f t="shared" si="7"/>
        <v>0</v>
      </c>
      <c r="CN2" s="280">
        <v>0.47899999999999998</v>
      </c>
      <c r="CO2" s="240"/>
      <c r="CP2" s="245"/>
      <c r="CQ2" s="246"/>
      <c r="CR2" s="246"/>
      <c r="CS2" s="246"/>
      <c r="CT2" s="246"/>
      <c r="CU2" s="328"/>
    </row>
  </sheetData>
  <conditionalFormatting sqref="H3:H1048576">
    <cfRule type="colorScale" priority="19">
      <colorScale>
        <cfvo type="min"/>
        <cfvo type="percentile" val="50"/>
        <cfvo type="max"/>
        <color rgb="FFC00000"/>
        <color rgb="FF92D050"/>
        <color rgb="FF7030A0"/>
      </colorScale>
    </cfRule>
  </conditionalFormatting>
  <conditionalFormatting sqref="CO3:CO1048576">
    <cfRule type="containsText" dxfId="24" priority="20" operator="containsText" text="Unhealthy">
      <formula>NOT(ISERROR(SEARCH("Unhealthy",CO3)))</formula>
    </cfRule>
    <cfRule type="containsText" dxfId="23" priority="21" operator="containsText" text="Healthy With Problems">
      <formula>NOT(ISERROR(SEARCH("Healthy With Problems",CO3)))</formula>
    </cfRule>
    <cfRule type="containsText" dxfId="22" priority="22" operator="containsText" text="High Healthy">
      <formula>NOT(ISERROR(SEARCH("High Healthy",CO3)))</formula>
    </cfRule>
    <cfRule type="containsText" dxfId="21" priority="23" operator="containsText" text="Healthy  ">
      <formula>NOT(ISERROR(SEARCH("Healthy  ",CO3)))</formula>
    </cfRule>
  </conditionalFormatting>
  <conditionalFormatting sqref="H1:H1048576">
    <cfRule type="colorScale" priority="5">
      <colorScale>
        <cfvo type="min"/>
        <cfvo type="percentile" val="50"/>
        <cfvo type="max"/>
        <color rgb="FFC00000"/>
        <color rgb="FF92D050"/>
        <color rgb="FF7030A0"/>
      </colorScale>
    </cfRule>
  </conditionalFormatting>
  <conditionalFormatting sqref="CN1:CN1048576">
    <cfRule type="cellIs" dxfId="20" priority="2" operator="between">
      <formula>0.8</formula>
      <formula>1</formula>
    </cfRule>
    <cfRule type="cellIs" dxfId="19" priority="3" operator="between">
      <formula>0.6</formula>
      <formula>0.799</formula>
    </cfRule>
    <cfRule type="cellIs" dxfId="18" priority="4" operator="between">
      <formula>0</formula>
      <formula>0.599</formula>
    </cfRule>
  </conditionalFormatting>
  <conditionalFormatting sqref="CO1:CO1048576">
    <cfRule type="containsText" dxfId="17" priority="6" operator="containsText" text="Unhealthy">
      <formula>NOT(ISERROR(SEARCH("Unhealthy",CO1)))</formula>
    </cfRule>
    <cfRule type="containsText" dxfId="16" priority="7" operator="containsText" text="Healthy With Problems">
      <formula>NOT(ISERROR(SEARCH("Healthy With Problems",CO1)))</formula>
    </cfRule>
    <cfRule type="containsText" dxfId="15" priority="9" operator="containsText" text="Healthy  ">
      <formula>NOT(ISERROR(SEARCH("Healthy  ",CO1)))</formula>
    </cfRule>
  </conditionalFormatting>
  <dataValidations count="91">
    <dataValidation type="list" allowBlank="1" showInputMessage="1" showErrorMessage="1" sqref="P2:Q2" xr:uid="{B089EF86-9087-4835-9776-2DCF17E3B7E1}">
      <formula1>LE_1</formula1>
    </dataValidation>
    <dataValidation type="list" allowBlank="1" showInputMessage="1" showErrorMessage="1" sqref="A2" xr:uid="{7D6DB953-A1B5-4CE5-9D05-2ADEC8D815E5}">
      <formula1>Natural.Area</formula1>
    </dataValidation>
    <dataValidation type="list" allowBlank="1" showInputMessage="1" sqref="BH2:BI2" xr:uid="{52A4C8A4-8947-427E-BD5A-2B867CF26CA4}">
      <formula1>LE_5b</formula1>
    </dataValidation>
    <dataValidation type="list" allowBlank="1" showInputMessage="1" showErrorMessage="1" sqref="BE2:BF2" xr:uid="{BD2D91FD-B8DB-45B4-B222-0908F1061E1F}">
      <formula1>LE_5a</formula1>
    </dataValidation>
    <dataValidation type="list" allowBlank="1" showInputMessage="1" sqref="BW2:BX2" xr:uid="{DF244C08-4BB0-4D57-ADEB-257D7E63F037}">
      <formula1>LE_7b</formula1>
    </dataValidation>
    <dataValidation type="list" allowBlank="1" showInputMessage="1" sqref="BT2:BU2" xr:uid="{548FF067-0BD5-4F26-8FA3-44F03AB7A0F2}">
      <formula1>LE_7a</formula1>
    </dataValidation>
    <dataValidation type="list" allowBlank="1" showInputMessage="1" sqref="CF2:CG2" xr:uid="{5BDEB76E-F6DC-43F2-8CF1-396F2A6F9DAA}">
      <formula1>LE_9</formula1>
    </dataValidation>
    <dataValidation type="list" allowBlank="1" showInputMessage="1" sqref="CC2:CD2" xr:uid="{1E83CAF0-6EA2-47C8-BB58-91E784BEF1D7}">
      <formula1>LE_8</formula1>
    </dataValidation>
    <dataValidation type="list" allowBlank="1" showInputMessage="1" sqref="BN2:BO2" xr:uid="{9B525424-FBEA-4EE2-9A02-5644B3AC2995}">
      <formula1>LE_6</formula1>
    </dataValidation>
    <dataValidation type="list" allowBlank="1" showInputMessage="1" sqref="BB2:BC2" xr:uid="{94B54180-03DB-4F60-9D4D-C5D8FD5DF6B0}">
      <formula1>LE_4</formula1>
    </dataValidation>
    <dataValidation type="list" allowBlank="1" showInputMessage="1" sqref="AY2:AZ2" xr:uid="{FEA29736-D622-4B9D-9D67-CAA6D7221E1A}">
      <formula1>LE_3</formula1>
    </dataValidation>
    <dataValidation type="list" allowBlank="1" showInputMessage="1" sqref="V2:W2" xr:uid="{7C73A4A6-EF58-4F0A-87DD-12D8A39056FD}">
      <formula1>LE_2b</formula1>
    </dataValidation>
    <dataValidation type="list" allowBlank="1" showInputMessage="1" sqref="S2:T2" xr:uid="{26C4067B-DE3D-4B0A-B1C6-828B68918564}">
      <formula1>LE_2a</formula1>
    </dataValidation>
    <dataValidation type="decimal" allowBlank="1" showInputMessage="1" showErrorMessage="1" sqref="CN2 BS2 CK2" xr:uid="{10FE0962-518A-47B6-9897-EF94466FE61A}">
      <formula1>0</formula1>
      <formula2>1</formula2>
    </dataValidation>
    <dataValidation type="list" allowBlank="1" showInputMessage="1" showErrorMessage="1" sqref="I2" xr:uid="{D5A9E707-86E2-46E3-9FB6-864C644D8795}">
      <formula1>UTM</formula1>
    </dataValidation>
    <dataValidation type="list" allowBlank="1" showInputMessage="1" showErrorMessage="1" sqref="CO2" xr:uid="{FE76456F-2570-426D-9A7C-3B6D96377FDE}">
      <formula1>Health.Category</formula1>
    </dataValidation>
    <dataValidation type="list" allowBlank="1" showInputMessage="1" showErrorMessage="1" sqref="N2" xr:uid="{DD870855-5DD6-41E2-9CB4-057C37D94B3E}">
      <formula1>Lentic.Type</formula1>
    </dataValidation>
    <dataValidation allowBlank="1" showInputMessage="1" sqref="CV1:XFD1" xr:uid="{E4362F3E-5DA4-49FA-9BCD-F10CDE50B505}"/>
    <dataValidation allowBlank="1" showInputMessage="1" showErrorMessage="1" prompt="FACTOR_x000a_Which natural area was the RRHA conducted in?_x000a_Dropdown from Natural.Area LIST" sqref="A1" xr:uid="{E3F459DE-2E61-428E-8DBB-E29A4B15F5FE}"/>
    <dataValidation allowBlank="1" showInputMessage="1" showErrorMessage="1" prompt="DATE_x000a_When was the RRHA conducted?_x000a_Entry tip: 1jun20 formats to 06/01/2020" sqref="G1" xr:uid="{FC79A7D4-5B27-464F-B46E-A66D97F1D2D8}"/>
    <dataValidation allowBlank="1" showInputMessage="1" showErrorMessage="1" prompt="NUMERIC_x000a_The year the assessment was conducted._x000a_Autopopulates from DATE field." sqref="H1" xr:uid="{82DCE08B-6EC8-4829-9D47-B6164A2964B4}"/>
    <dataValidation allowBlank="1" showInputMessage="1" showErrorMessage="1" prompt="FACTOR_x000a_What is the UTM datum and projection?_x000a_*Include note/comment if coordinates are not available, if location from another assessment is used, or if typos in coordinates are corrected." sqref="I1" xr:uid="{92ED0C80-8BBC-4541-B623-2589268F12DC}"/>
    <dataValidation allowBlank="1" showInputMessage="1" showErrorMessage="1" prompt="NUMERIC_x000a_What are the Y coordinates for the upper end/start point?" sqref="K1" xr:uid="{507C3D11-24E2-45C7-9498-ECC01F5508F5}"/>
    <dataValidation allowBlank="1" showInputMessage="1" showErrorMessage="1" prompt="NUMERIC_x000a_What are the X coordinates for the upper end/start point?" sqref="J1" xr:uid="{A1000154-040F-4C60-A53B-4786FA987C44}"/>
    <dataValidation allowBlank="1" showInputMessage="1" prompt="NUMERIC_x000a_What are the X coordinates for the lower end/ end point?" sqref="L1" xr:uid="{0D199C81-CB4C-4359-BCDF-5F4BCB6E883B}"/>
    <dataValidation allowBlank="1" showInputMessage="1" prompt="NUMERIC_x000a_What are the Y coordinates for the lower end/ end point?" sqref="M1" xr:uid="{9F9996B7-44DE-4D3C-9CCF-19FDB254A9B4}"/>
    <dataValidation allowBlank="1" showInputMessage="1" prompt="FACTOR_x000a_What is the type of lentic habitat assessed?_x000a_Often not provided. " sqref="N1" xr:uid="{E1497E52-9D45-40AC-99D0-1D0A072B5EF0}"/>
    <dataValidation allowBlank="1" showInputMessage="1" showErrorMessage="1" prompt="CHARACTER_x000a_Did the observer provide any special notes on the area?_x000a_Enter any summary comments here if score sheets are not available. " sqref="O1" xr:uid="{D0967858-6811-433A-A057-31AA83763C26}"/>
    <dataValidation allowBlank="1" showInputMessage="1" showErrorMessage="1" prompt="NUMERIC_x000a_Q1: How much of the riparian area is covered by vegetation? _x000a_6 = &gt;95%_x000a_4 = 85-95% _x000a_2 = 75-85%_x000a_0 = &lt;75%" sqref="P1" xr:uid="{D73500BE-D957-40F2-BA3A-49C2179A0DFB}"/>
    <dataValidation allowBlank="1" showInputMessage="1" showErrorMessage="1" prompt="NUMERIC_x000a_Q1: How much of the riparian area is covered by vegetation? _x000a_Max should = 6" sqref="Q1" xr:uid="{6F147715-2A7A-4BFB-8035-6C8E52D09FE5}"/>
    <dataValidation allowBlank="1" showInputMessage="1" showErrorMessage="1" prompt="CHARACTER_x000a_Q1: How much of the riparian area is covered by vegetation? _x000a_Any comments provided." sqref="R1" xr:uid="{8BF25F19-F5F5-4245-9D40-7901044E3EE9}"/>
    <dataValidation allowBlank="1" showInputMessage="1" prompt="Species List_x000a_Q2: (Prohibited) noxious weeds_x000a_Q2c: Elevated species_x000a_CHARACTER: Species 7 letter code (4 genus, 3 species) OR common name; PERCENT: estimated ground cover; NUMERIC: density distribution class [1,13]" sqref="AP1:AX1" xr:uid="{0B2DEDD4-2C11-454B-864B-700D1244D08E}"/>
    <dataValidation allowBlank="1" showInputMessage="1" prompt="NUMERIC_x000a_Q2: (Prohibited) noxious weeds_x000a_Q2a - What is the cumulative cover of (prohibited) noxious weeds?_x000a_3 - None_x000a_2 - &lt;1%_x000a_1 - 1-15%_x000a_0 - &gt;15%" sqref="S1" xr:uid="{71C1858D-DEEC-4A4E-AFB6-C098AA670E3A}"/>
    <dataValidation allowBlank="1" showInputMessage="1" prompt="NUMERIC_x000a_Q2: (Prohibited) noxious weeds_x000a_Q2a - What is the cumulative cover of (prohibited) noxious weeds?_x000a_Max should = 3" sqref="T1" xr:uid="{D6A4F4A9-B055-4DCB-B633-A1C31F0C5B7A}"/>
    <dataValidation allowBlank="1" showInputMessage="1" prompt="CHARACTER_x000a_Q2: (Prohibited) noxious weeds_x000a_Q2a - What is the cumulative cover of (prohibited) noxious weeds?_x000a_Any comments provided. " sqref="U1" xr:uid="{8E675A4F-0857-4A23-BB2A-CD5E206D4E55}"/>
    <dataValidation allowBlank="1" showInputMessage="1" prompt="CHARACTER_x000a_Q2: (Prohibited) noxious weeds_x000a_Q2b: What is the cumulative density distribution class of (prohibited) noxious weeds?_x000a_Any comments provided." sqref="X1" xr:uid="{240A131F-9CC2-4420-868F-14D3AB8A1CB2}"/>
    <dataValidation allowBlank="1" showInputMessage="1" prompt="NUMERIC_x000a_Q2: (Prohibited) noxious weeds_x000a_Q2b: What is the cumulative density distribution class of (prohibited) noxious weeds?_x000a_3 - None_x000a_2 - Low (1-3)_x000a_1 - Moderate (4-7)_x000a_0 - High (8-13)_x000a_" sqref="V1" xr:uid="{89AC417A-82FE-41C0-9EE5-4F5FB8FFEE7D}"/>
    <dataValidation allowBlank="1" showInputMessage="1" prompt="NUMERIC_x000a_Q2: (Prohibited) noxious weeds_x000a_Q2b: What is the cumulative density distribution class of (prohibited) noxious weeds?_x000a_Max should = 3_x000a_" sqref="W1" xr:uid="{9350D546-3DAA-411F-A976-E6A39D0102EC}"/>
    <dataValidation allowBlank="1" showInputMessage="1" prompt="NUMERIC_x000a_Q2: (Prohibited) noxious weeds_x000a_Autopopulated as sum of Q2_Poss fields_x000a_Max should = 6" sqref="Z1" xr:uid="{C779AAB5-5448-418F-A3BE-3BD5FCB67633}"/>
    <dataValidation allowBlank="1" showInputMessage="1" prompt="NUMERIC_x000a_Q2: (Prohibited) noxious weeds_x000a_Autopopulated as sum of Q2_Actual fields" sqref="Y1" xr:uid="{9B430A42-1041-4655-A97A-1A89058E5B7A}"/>
    <dataValidation allowBlank="1" showInputMessage="1" prompt="Species List_x000a_Q2: (Prohibited) noxious weeds_x000a_CHARACTER: Species 7 letter code (4 genus, 3 species) OR common name; PERCENT: estimated ground cover; NUMERIC: density distribution class [1,13]" sqref="AA1:AO1" xr:uid="{D61EFB11-D69D-41C0-B351-A8BB951250DC}"/>
    <dataValidation allowBlank="1" showInputMessage="1" prompt="NUMERIC_x000a_Q3: What is the cover of disturbance-caused vegetation?_x000a_3 - &lt;5%_x000a_2 - 5-25%_x000a_1 - 25-50%_x000a_0 - &gt;50%" sqref="AY1" xr:uid="{67863ADB-0181-440E-94FE-326B9F4C985D}"/>
    <dataValidation allowBlank="1" showInputMessage="1" prompt="NUMERIC_x000a_Q3: What is the cover of disturbance-caused vegetation?_x000a_Max should = 3" sqref="AZ1" xr:uid="{C4910E4D-C35D-4322-B3AE-2061E2BC41A5}"/>
    <dataValidation allowBlank="1" showInputMessage="1" prompt="CHARACTER_x000a_Q3: What is the cover of disturbance-caused vegetation?_x000a_Any comments provided. " sqref="BA1" xr:uid="{DD96E2A0-7B4B-43CE-A2C4-A15CDA3590FE}"/>
    <dataValidation allowBlank="1" showInputMessage="1" prompt="CHARACTER_x000a_Q4: Is woody vegetation present and maintaining itself?_x000a_Any comments provided. &quot;N/A&quot; if question is excluded." sqref="BD1" xr:uid="{F413857A-22FD-4D24-8498-8CBD17165656}"/>
    <dataValidation allowBlank="1" showInputMessage="1" prompt="NUMERIC_x000a_Q4: Is woody vegetation present and maintaining itself?_x000a_Max should = 6_x000a_*If no potential for woody species, question may be exclued. Enter 0 and &quot;N/A&quot; in comments." sqref="BC1" xr:uid="{20B2E9BC-59B1-44A7-A4F0-8463C701DE7A}"/>
    <dataValidation allowBlank="1" showInputMessage="1" prompt="NUMERIC_x000a_Q4: Is woody vegetation present and maintaining itself?_x000a_6 - &gt;15% of total canopy cover of preferred trees/shrubs is seedlings and/or saplings_x000a_4 - 5-15%; 2 - &lt;5%; 0 - 0_x000a_*If no potential for woody species, question may be excluded. Enter 0 and &quot;N/A&quot;" sqref="BB1" xr:uid="{A530B651-B0F1-420F-A2CF-E0DC2DF56457}"/>
    <dataValidation allowBlank="1" showInputMessage="1" prompt="CHARACTER_x000a_Q5: Is woody vegetation being used?_x000a_Any comments provided. " sqref="BM1" xr:uid="{937465B1-C3EF-4674-A78A-EBF20E746D62}"/>
    <dataValidation allowBlank="1" showInputMessage="1" prompt="NUMERIC_x000a_Q5: Is woody vegetation being used?_x000a_Q5a: Are preferred trees and shrubs being browsed?_x000a_3 - None, 0-5% of second year and older leaders are browsed_x000a_2 - Light, 5-25%_x000a_1 - Moderate, 25-50%_x000a_0 - Heavy, &gt;50%_x000a_Old=[3,2,1,0]" sqref="BE1" xr:uid="{F2174E05-918A-4C1E-A0DA-96BB21A3489C}"/>
    <dataValidation allowBlank="1" showInputMessage="1" prompt="NUMERIC_x000a_Q5: Is woody vegetation being used?_x000a_Q5a: Are preferred trees and shrubs being browsed?_x000a_Max should = 3" sqref="BF1" xr:uid="{5C67F1F0-F9B1-45ED-9C4A-B64814DE2BD3}"/>
    <dataValidation allowBlank="1" showInputMessage="1" prompt="CHARACTER_x000a_Q5: Is woody vegetation being used?_x000a_Q5a: Are preferred trees and shrubs being browsed?_x000a_Any comments provided." sqref="BG1" xr:uid="{EBB82C0F-38AA-4EB6-8181-EA9202ED82D1}"/>
    <dataValidation allowBlank="1" showInputMessage="1" prompt="CHARACTER_x000a_Q5: Is woody vegetation being used?_x000a_Q5b: Are other trees/shrubs being used?_x000a_Any comments provided" sqref="BJ1" xr:uid="{405C14AD-6348-4DD0-90FE-D4DBB1CCBDA9}"/>
    <dataValidation allowBlank="1" showInputMessage="1" prompt="NUMERIC_x000a_Q5: Is woody vegetation being used?_x000a_Q5b: Are other trees/shrubs being used?_x000a_3 - None, 0-5% of live woody vegetation removed by humans and/or beavers_x000a_2 - Light, 5-25%_x000a_1 - Moderate, 25-50%_x000a_0 - Heavy, &gt;50%_x000a_NOT included in old assessments_x000a_" sqref="BH1" xr:uid="{A180FE70-229E-42A9-ADDD-4B7C90218FFF}"/>
    <dataValidation allowBlank="1" showInputMessage="1" prompt="NUMERIC_x000a_Q5: Is woody vegetation being used?_x000a_Q5b: Are other trees/shrubs being used?_x000a_Max should = 3 if a new assessment._x000a_" sqref="BI1" xr:uid="{AC205EFC-CF0D-4EFB-BB9A-810DAC1DD5A0}"/>
    <dataValidation allowBlank="1" showInputMessage="1" prompt="NUMERIC_x000a_Q5: Is woody vegetation being used?_x000a_Autopopulates as sum of Q5_Actual fields._x000a_" sqref="BK1" xr:uid="{DB1AEEEB-BEE2-4549-BBCA-55BC1CCE2A13}"/>
    <dataValidation allowBlank="1" showInputMessage="1" prompt="NUMERIC_x000a_Q5: Is woody vegetation being used?_x000a_Autopopulates as sum of Q5_Poss fields._x000a_" sqref="BL1" xr:uid="{9B31A767-4132-45C6-8BC4-83063ADD0E05}"/>
    <dataValidation allowBlank="1" showInputMessage="1" prompt="NUMERIC_x000a_Vegetation score_x000a_Autopopulates as sum of Q1-Q6 actual values." sqref="BQ1" xr:uid="{21233B6E-AB45-45E4-9638-8E0A2A1C9133}"/>
    <dataValidation allowBlank="1" showInputMessage="1" prompt="NUMERIC_x000a_Q6: How much of the riparian area vegetaion has been changed by humans?_x000a_6 - &lt;5%_x000a_4 - 5-15%_x000a_2 - 15-35%_x000a_0 - &gt;35%" sqref="BN1" xr:uid="{560F1161-C968-4955-99E0-105474417CF4}"/>
    <dataValidation allowBlank="1" showInputMessage="1" prompt="NUMERIC_x000a_Q6: How much of the riparian area vegetaion has been changed by humans?_x000a_Max should = 6" sqref="BO1" xr:uid="{27E5DB89-DF72-42FD-9801-D5F595FD6AFF}"/>
    <dataValidation allowBlank="1" showInputMessage="1" prompt="CHARACTER_x000a_Q6: How much of the riparian area vegetaion has been changed by humans?_x000a_Any comments provided." sqref="BP1" xr:uid="{341FE088-800C-4804-9171-31D1CD54B1BB}"/>
    <dataValidation allowBlank="1" showInputMessage="1" prompt="NUMERIC_x000a_Vegetation total possible score. _x000a_Autopopulates as sum of Q1-Q6 possible fields." sqref="BR1" xr:uid="{A4763B98-2CE1-4A28-8957-CD398D8FE205}"/>
    <dataValidation allowBlank="1" showInputMessage="1" prompt="DECIMAL_x000a_Vegetation rating_x000a_Autopopulates as the quotient of the actual and possible vegetation scores." sqref="BS1" xr:uid="{CDF0429E-33AA-4EB7-9064-D937237B7419}"/>
    <dataValidation allowBlank="1" showInputMessage="1" prompt="CHARACTER_x000a_Q7: How much of the shore and bank has been physically changed by human activity?_x000a_Any comments provided. " sqref="CB1" xr:uid="{61FFA790-F17B-4E94-A16E-775A68F53E9C}"/>
    <dataValidation allowBlank="1" showInputMessage="1" prompt="NUMERIC_x000a_Q7: How much of the shore and bank has been physically changed by human activity?_x000a_Q7a: Area altered_x000a_12 - &lt;5%_x000a_8 - 5-15%_x000a_4 - 15-35%_x000a_0 - &gt;35%" sqref="BT1" xr:uid="{8649A707-5511-4403-810A-6B6CDEE2CA72}"/>
    <dataValidation allowBlank="1" showInputMessage="1" prompt="NUMERIC_x000a_Q7: How much of the shore and bank has been physically changed by human activity?_x000a_Max should = 12" sqref="BU1" xr:uid="{A09FCD90-1688-4D46-AF00-45C58DB9EBB8}"/>
    <dataValidation allowBlank="1" showInputMessage="1" prompt="CHARACTER_x000a_Q7: How much of the shore and bank has been physically changed by human activity?_x000a_Any comments provided." sqref="BV1 BY1" xr:uid="{C8C5534C-22DB-4AD1-ACE7-03EB49BD1B93}"/>
    <dataValidation allowBlank="1" showInputMessage="1" prompt="NUMERIC_x000a_Q7: How much of the shore and bank has been physically changed by human activity?_x000a_Q7b: Severity of physical alteration_x000a_3 - None_x000a_2 - Slight_x000a_1 - Moderate_x000a_0 - Severe_x000a_NOT included in Old assessments" sqref="BW1" xr:uid="{CFC54094-BC89-4C03-B292-2770D0A8946D}"/>
    <dataValidation allowBlank="1" showInputMessage="1" prompt="NUMERIC_x000a_Q7: How much of the shore and bank has been physically changed by human activity?_x000a_Max should = 3" sqref="BX1" xr:uid="{CFB4C78E-4F84-4F53-B654-4553AF0D8B4B}"/>
    <dataValidation allowBlank="1" showInputMessage="1" prompt="NUMERIC_x000a_Q7: How much of the shore and bank has been physically changed by human activity?_x000a_Autopopulates as some of Q7_Actual fields." sqref="BZ1" xr:uid="{45382170-D182-4215-977D-DECB9BD697B4}"/>
    <dataValidation allowBlank="1" showInputMessage="1" prompt="NUMERIC_x000a_Q7: How much of the shore and bank has been physically changed by human activity?_x000a_Autopopulates as sum of Q7_poss fields" sqref="CA1" xr:uid="{431B209B-6E87-45D6-AEAB-7C57F1A56D2B}"/>
    <dataValidation allowBlank="1" showInputMessage="1" prompt="NUMERIC_x000a_Q8: How much of the riparian area has human-caused bare ground?_x000a_6 - &lt;1%_x000a_4 - 1-5%_x000a_2 - 5-15%_x000a_0 - &gt;15%" sqref="CC1" xr:uid="{21217DE6-64B7-4080-A52C-20B51A6C0966}"/>
    <dataValidation allowBlank="1" showInputMessage="1" prompt="NUMERIC_x000a_Q8: How much of the riparian area has human-caused bare ground?_x000a_Max should = 6" sqref="CD1" xr:uid="{36DBDA9F-91B0-4369-9CDB-D9888855BFBC}"/>
    <dataValidation allowBlank="1" showInputMessage="1" prompt="CHARACTER_x000a_Q8: How much of the riparian area has human-caused bare ground?_x000a_Any comments provided." sqref="CE1" xr:uid="{C2CE254D-2869-43E6-BB2E-A1A4E457204F}"/>
    <dataValidation allowBlank="1" showInputMessage="1" prompt="NUMERIC_x000a_Q9: Has the water level been artificially modified?_x000a_9 - None_x000a_6 - Minor_x000a_3 - Moderate_x000a_0 - Extreme" sqref="CF1" xr:uid="{57CBE1EF-9113-41B0-901C-B06CA58DDD08}"/>
    <dataValidation allowBlank="1" showInputMessage="1" prompt="NUMERIC_x000a_Q9: Has the water level been artificially modified?_x000a_Max should = 9" sqref="CG1" xr:uid="{BB8C5534-C279-43B8-9624-C0617CE80750}"/>
    <dataValidation allowBlank="1" showInputMessage="1" prompt="CHARACTER_x000a_Q9: Has the water level been artificially modified?_x000a_Any comments provided." sqref="CH1" xr:uid="{745E8ED5-6319-49EC-984B-02C269667865}"/>
    <dataValidation allowBlank="1" showInputMessage="1" prompt="DECIMAL_x000a_Hydrology rating as a decimal_x000a_Autopopulates as quotient of hydrology actual and possible scores. " sqref="CK1" xr:uid="{2242151C-F97B-4C03-B9A4-CE4188534672}"/>
    <dataValidation allowBlank="1" showInputMessage="1" prompt="NUMERIC_x000a_Hydrology actual score_x000a_Autopopulates as sum of Q7-Q9 actual fields" sqref="CI1" xr:uid="{66C6468C-25E6-4124-AFBC-CAB4735CDC83}"/>
    <dataValidation allowBlank="1" showInputMessage="1" prompt="NUMERIC_x000a_Hydrology score possible total_x000a_Autopopulates as sum of Q7-Q9 poss fields" sqref="CJ1" xr:uid="{7FD18EEA-14C8-4E65-A3F0-EA3BEEBEEB72}"/>
    <dataValidation allowBlank="1" showInputMessage="1" prompt="NUMERIC_x000a_Overall actual score_x000a_Autopopulates as sum of vegetation and hydrology actual scores" sqref="CL1" xr:uid="{7CF806CE-4A8D-4E41-A19A-07CBF6A82DE6}"/>
    <dataValidation allowBlank="1" showInputMessage="1" prompt="NUMERIC_x000a_Overall possible score_x000a_Autopopulates as sum of vegetation and hydrology possible scores" sqref="CM1" xr:uid="{DBACCF2A-552C-4BF3-97DC-57CD74146B4F}"/>
    <dataValidation allowBlank="1" showInputMessage="1" prompt="DECIMAL_x000a_Overall rating as a decimal_x000a_Autopopulates as quotient of overall possible and actual score._x000a_*If score sheets or question summary is unavailable, enter score here directly. " sqref="CN1" xr:uid="{DAF32C19-17DA-4C2A-B6D1-651EA596AA1D}"/>
    <dataValidation allowBlank="1" showInputMessage="1" showErrorMessage="1" prompt="FACTOR_x000a_What is the health category for the respective site score?_x000a_High Healthy - 90-100%_x000a_Healthy - 80-89%_x000a_Healthy With Problems - 60-79%_x000a_Unhealthy - 0-59%_x000a_*Conditional formatting colours between score and category should match, except for rounding errors." sqref="CO1" xr:uid="{6526C5DF-70D4-4754-A0D8-2B814E8E906E}"/>
    <dataValidation allowBlank="1" showInputMessage="1" prompt="NUMERIC_x000a_The converted Y coordinates for the lower end/ end point." sqref="CU1" xr:uid="{A39C5D50-4530-4505-9F9E-1764F398C9AF}"/>
    <dataValidation allowBlank="1" showInputMessage="1" prompt="NUMERIC_x000a_The converted X coordinates for the lower end/ end point." sqref="CT1" xr:uid="{AD979C19-F8A2-49D8-A778-8E5EAB2736E9}"/>
    <dataValidation allowBlank="1" showInputMessage="1" prompt="NUMERIC_x000a_The converted Y coordinates for the upper end/ start point." sqref="CS1" xr:uid="{3443BF38-F5C2-45F7-99DC-B801289B481C}"/>
    <dataValidation allowBlank="1" showInputMessage="1" showErrorMessage="1" prompt="FACTOR_x000a_What is the projection for the converted coordinates?_x000a_*To be completed by GIS department." sqref="CQ1" xr:uid="{A5FF2ABC-1F71-42C0-A8B7-11D39F03E2A7}"/>
    <dataValidation allowBlank="1" showInputMessage="1" showErrorMessage="1" prompt="CHARACTER_x000a_Any entry comments._x000a_Include score sheet type changes between assessments, name changes, etc." sqref="CP1" xr:uid="{26F950A1-BA39-457A-8EE6-698D59215ED0}"/>
    <dataValidation allowBlank="1" showInputMessage="1" prompt="NUMERIC_x000a_The converted X coordinates for the upper end/ start point." sqref="CR1" xr:uid="{73DCD22C-A23D-466B-B5F1-A71EE8748F14}"/>
    <dataValidation type="list" allowBlank="1" showInputMessage="1" sqref="AI2" xr:uid="{8BADA0F3-2CFB-423F-BDA1-8400BBA166A5}">
      <formula1>Density_Distribution</formula1>
    </dataValidation>
    <dataValidation type="list" allowBlank="1" showInputMessage="1" showErrorMessage="1" sqref="AL2 AF2 AC2 AO2 AX2 AU2 AR2" xr:uid="{785A5FED-021C-4A93-973F-88FE7DFB46A2}">
      <formula1>Density.Distribution</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28235-0B16-4D1E-A7D3-B88959DF4531}">
  <sheetPr codeName="Sheet9">
    <tabColor theme="8" tint="0.39997558519241921"/>
  </sheetPr>
  <dimension ref="A1:CT2"/>
  <sheetViews>
    <sheetView showGridLines="0" zoomScale="55" zoomScaleNormal="55" workbookViewId="0">
      <pane xSplit="8" ySplit="1" topLeftCell="BR2" activePane="bottomRight" state="frozen"/>
      <selection pane="topRight" activeCell="I1" sqref="I1"/>
      <selection pane="bottomLeft" activeCell="A2" sqref="A2"/>
      <selection pane="bottomRight" activeCell="B2" sqref="B2:G2"/>
    </sheetView>
  </sheetViews>
  <sheetFormatPr defaultColWidth="9.21875" defaultRowHeight="14.4" x14ac:dyDescent="0.3"/>
  <cols>
    <col min="1" max="3" width="9.21875" customWidth="1"/>
    <col min="4" max="4" width="14.33203125" customWidth="1"/>
    <col min="5" max="5" width="18.44140625" customWidth="1"/>
    <col min="6" max="6" width="18.44140625" style="259" customWidth="1"/>
    <col min="7" max="7" width="11" style="249" customWidth="1"/>
    <col min="8" max="8" width="6.44140625" style="217" customWidth="1"/>
    <col min="9" max="9" width="16" customWidth="1"/>
    <col min="10" max="13" width="10.109375" customWidth="1"/>
    <col min="14" max="14" width="28.5546875" customWidth="1"/>
    <col min="15" max="16" width="4.5546875" customWidth="1"/>
    <col min="17" max="17" width="13.21875" customWidth="1"/>
    <col min="18" max="19" width="4.5546875" customWidth="1"/>
    <col min="20" max="20" width="13.77734375" customWidth="1"/>
    <col min="21" max="22" width="4.5546875" customWidth="1"/>
    <col min="23" max="23" width="14.88671875" customWidth="1"/>
    <col min="24" max="25" width="4.5546875" customWidth="1"/>
    <col min="26" max="26" width="15.6640625" customWidth="1"/>
    <col min="27" max="27" width="6.44140625" style="221" customWidth="1"/>
    <col min="28" max="28" width="6.44140625" customWidth="1"/>
    <col min="29" max="29" width="13.77734375" customWidth="1"/>
    <col min="30" max="30" width="6.44140625" style="221" customWidth="1"/>
    <col min="31" max="31" width="6.44140625" customWidth="1"/>
    <col min="32" max="32" width="13" customWidth="1"/>
    <col min="33" max="33" width="6.44140625" style="221" customWidth="1"/>
    <col min="34" max="34" width="6.44140625" customWidth="1"/>
    <col min="35" max="35" width="15.44140625" customWidth="1"/>
    <col min="36" max="36" width="6.44140625" style="221" customWidth="1"/>
    <col min="37" max="37" width="6.44140625" customWidth="1"/>
    <col min="38" max="38" width="15.6640625" customWidth="1"/>
    <col min="39" max="39" width="6.44140625" style="221" customWidth="1"/>
    <col min="40" max="40" width="6.44140625" customWidth="1"/>
    <col min="41" max="41" width="14" customWidth="1"/>
    <col min="42" max="42" width="6.44140625" style="221" customWidth="1"/>
    <col min="43" max="43" width="6.44140625" customWidth="1"/>
    <col min="44" max="44" width="13.5546875" customWidth="1"/>
    <col min="45" max="45" width="6.44140625" style="221" customWidth="1"/>
    <col min="46" max="46" width="6.44140625" customWidth="1"/>
    <col min="47" max="47" width="14" customWidth="1"/>
    <col min="48" max="48" width="6.44140625" style="221" customWidth="1"/>
    <col min="49" max="49" width="6.44140625" customWidth="1"/>
    <col min="50" max="51" width="4.5546875" customWidth="1"/>
    <col min="52" max="52" width="16" customWidth="1"/>
    <col min="53" max="54" width="4.5546875" customWidth="1"/>
    <col min="55" max="55" width="15.33203125" customWidth="1"/>
    <col min="56" max="57" width="4.5546875" customWidth="1"/>
    <col min="58" max="58" width="16.33203125" customWidth="1"/>
    <col min="59" max="60" width="4.5546875" customWidth="1"/>
    <col min="61" max="61" width="16" customWidth="1"/>
    <col min="62" max="63" width="4.5546875" customWidth="1"/>
    <col min="64" max="64" width="15.33203125" customWidth="1"/>
    <col min="65" max="66" width="4.5546875" customWidth="1"/>
    <col min="67" max="67" width="14.6640625" customWidth="1"/>
    <col min="68" max="69" width="4.5546875" customWidth="1"/>
    <col min="70" max="70" width="8.109375" customWidth="1"/>
    <col min="71" max="72" width="4.5546875" customWidth="1"/>
    <col min="73" max="73" width="14.5546875" customWidth="1"/>
    <col min="74" max="75" width="4.5546875" customWidth="1"/>
    <col min="76" max="76" width="13.21875" customWidth="1"/>
    <col min="77" max="78" width="4.5546875" customWidth="1"/>
    <col min="79" max="79" width="13.21875" customWidth="1"/>
    <col min="80" max="81" width="4.5546875" customWidth="1"/>
    <col min="82" max="82" width="13.77734375" customWidth="1"/>
    <col min="83" max="84" width="4.5546875" customWidth="1"/>
    <col min="85" max="85" width="14.88671875" customWidth="1"/>
    <col min="86" max="87" width="4.5546875" customWidth="1"/>
    <col min="88" max="88" width="5.88671875" customWidth="1"/>
    <col min="89" max="90" width="4.5546875" customWidth="1"/>
    <col min="91" max="91" width="6.21875" style="226" customWidth="1"/>
    <col min="92" max="92" width="21.88671875" customWidth="1"/>
    <col min="93" max="93" width="16.88671875" customWidth="1"/>
    <col min="94" max="94" width="14.5546875" customWidth="1"/>
    <col min="95" max="98" width="9.21875" customWidth="1"/>
  </cols>
  <sheetData>
    <row r="1" spans="1:98" s="258" customFormat="1" ht="28.5" customHeight="1" x14ac:dyDescent="0.3">
      <c r="A1" s="260" t="s">
        <v>1</v>
      </c>
      <c r="B1" s="260" t="s">
        <v>89</v>
      </c>
      <c r="C1" s="260" t="s">
        <v>0</v>
      </c>
      <c r="D1" s="159" t="s">
        <v>88</v>
      </c>
      <c r="E1" s="159" t="s">
        <v>90</v>
      </c>
      <c r="F1" s="303" t="s">
        <v>180</v>
      </c>
      <c r="G1" s="159" t="s">
        <v>93</v>
      </c>
      <c r="H1" s="159" t="s">
        <v>94</v>
      </c>
      <c r="I1" s="302" t="s">
        <v>31</v>
      </c>
      <c r="J1" s="157" t="s">
        <v>302</v>
      </c>
      <c r="K1" s="157" t="s">
        <v>303</v>
      </c>
      <c r="L1" s="250" t="s">
        <v>304</v>
      </c>
      <c r="M1" s="250" t="s">
        <v>305</v>
      </c>
      <c r="N1" s="159" t="s">
        <v>182</v>
      </c>
      <c r="O1" s="156" t="s">
        <v>183</v>
      </c>
      <c r="P1" s="156" t="s">
        <v>184</v>
      </c>
      <c r="Q1" s="156" t="s">
        <v>185</v>
      </c>
      <c r="R1" s="261" t="s">
        <v>186</v>
      </c>
      <c r="S1" s="261" t="s">
        <v>187</v>
      </c>
      <c r="T1" s="261" t="s">
        <v>188</v>
      </c>
      <c r="U1" s="261" t="s">
        <v>189</v>
      </c>
      <c r="V1" s="261" t="s">
        <v>190</v>
      </c>
      <c r="W1" s="261" t="s">
        <v>191</v>
      </c>
      <c r="X1" s="262" t="s">
        <v>192</v>
      </c>
      <c r="Y1" s="262" t="s">
        <v>193</v>
      </c>
      <c r="Z1" s="255" t="s">
        <v>151</v>
      </c>
      <c r="AA1" s="254" t="s">
        <v>152</v>
      </c>
      <c r="AB1" s="255" t="s">
        <v>153</v>
      </c>
      <c r="AC1" s="255" t="s">
        <v>154</v>
      </c>
      <c r="AD1" s="254" t="s">
        <v>155</v>
      </c>
      <c r="AE1" s="255" t="s">
        <v>156</v>
      </c>
      <c r="AF1" s="254" t="s">
        <v>157</v>
      </c>
      <c r="AG1" s="254" t="s">
        <v>158</v>
      </c>
      <c r="AH1" s="263" t="s">
        <v>159</v>
      </c>
      <c r="AI1" s="255" t="s">
        <v>194</v>
      </c>
      <c r="AJ1" s="254" t="s">
        <v>195</v>
      </c>
      <c r="AK1" s="255" t="s">
        <v>196</v>
      </c>
      <c r="AL1" s="255" t="s">
        <v>197</v>
      </c>
      <c r="AM1" s="254" t="s">
        <v>198</v>
      </c>
      <c r="AN1" s="255" t="s">
        <v>199</v>
      </c>
      <c r="AO1" s="261" t="s">
        <v>200</v>
      </c>
      <c r="AP1" s="254" t="s">
        <v>201</v>
      </c>
      <c r="AQ1" s="255" t="s">
        <v>202</v>
      </c>
      <c r="AR1" s="261" t="s">
        <v>203</v>
      </c>
      <c r="AS1" s="254" t="s">
        <v>204</v>
      </c>
      <c r="AT1" s="255" t="s">
        <v>205</v>
      </c>
      <c r="AU1" s="261" t="s">
        <v>206</v>
      </c>
      <c r="AV1" s="254" t="s">
        <v>207</v>
      </c>
      <c r="AW1" s="255" t="s">
        <v>208</v>
      </c>
      <c r="AX1" s="156" t="s">
        <v>209</v>
      </c>
      <c r="AY1" s="156" t="s">
        <v>210</v>
      </c>
      <c r="AZ1" s="156" t="s">
        <v>211</v>
      </c>
      <c r="BA1" s="156" t="s">
        <v>212</v>
      </c>
      <c r="BB1" s="156" t="s">
        <v>213</v>
      </c>
      <c r="BC1" s="156" t="s">
        <v>214</v>
      </c>
      <c r="BD1" s="264" t="s">
        <v>215</v>
      </c>
      <c r="BE1" s="264" t="s">
        <v>216</v>
      </c>
      <c r="BF1" s="264" t="s">
        <v>217</v>
      </c>
      <c r="BG1" s="264" t="s">
        <v>218</v>
      </c>
      <c r="BH1" s="264" t="s">
        <v>219</v>
      </c>
      <c r="BI1" s="264" t="s">
        <v>220</v>
      </c>
      <c r="BJ1" s="265" t="s">
        <v>221</v>
      </c>
      <c r="BK1" s="265" t="s">
        <v>222</v>
      </c>
      <c r="BL1" s="265" t="s">
        <v>223</v>
      </c>
      <c r="BM1" s="156" t="s">
        <v>224</v>
      </c>
      <c r="BN1" s="156" t="s">
        <v>225</v>
      </c>
      <c r="BO1" s="156" t="s">
        <v>226</v>
      </c>
      <c r="BP1" s="260" t="s">
        <v>227</v>
      </c>
      <c r="BQ1" s="260" t="s">
        <v>228</v>
      </c>
      <c r="BR1" s="266" t="s">
        <v>229</v>
      </c>
      <c r="BS1" s="156" t="s">
        <v>236</v>
      </c>
      <c r="BT1" s="156" t="s">
        <v>237</v>
      </c>
      <c r="BU1" s="156" t="s">
        <v>238</v>
      </c>
      <c r="BV1" s="156" t="s">
        <v>239</v>
      </c>
      <c r="BW1" s="156" t="s">
        <v>240</v>
      </c>
      <c r="BX1" s="156" t="s">
        <v>241</v>
      </c>
      <c r="BY1" s="156" t="s">
        <v>242</v>
      </c>
      <c r="BZ1" s="156" t="s">
        <v>243</v>
      </c>
      <c r="CA1" s="156" t="s">
        <v>244</v>
      </c>
      <c r="CB1" s="156" t="s">
        <v>255</v>
      </c>
      <c r="CC1" s="156" t="s">
        <v>256</v>
      </c>
      <c r="CD1" s="156" t="s">
        <v>257</v>
      </c>
      <c r="CE1" s="156" t="s">
        <v>258</v>
      </c>
      <c r="CF1" s="156" t="s">
        <v>259</v>
      </c>
      <c r="CG1" s="156" t="s">
        <v>260</v>
      </c>
      <c r="CH1" s="267" t="s">
        <v>245</v>
      </c>
      <c r="CI1" s="267" t="s">
        <v>246</v>
      </c>
      <c r="CJ1" s="268" t="s">
        <v>247</v>
      </c>
      <c r="CK1" s="269" t="s">
        <v>248</v>
      </c>
      <c r="CL1" s="269" t="s">
        <v>249</v>
      </c>
      <c r="CM1" s="270" t="s">
        <v>250</v>
      </c>
      <c r="CN1" s="167" t="s">
        <v>168</v>
      </c>
      <c r="CO1" s="177" t="s">
        <v>169</v>
      </c>
      <c r="CP1" s="178" t="s">
        <v>170</v>
      </c>
      <c r="CQ1" s="179" t="s">
        <v>251</v>
      </c>
      <c r="CR1" s="179" t="s">
        <v>252</v>
      </c>
      <c r="CS1" s="179" t="s">
        <v>253</v>
      </c>
      <c r="CT1" s="257" t="s">
        <v>254</v>
      </c>
    </row>
    <row r="2" spans="1:98" x14ac:dyDescent="0.3">
      <c r="A2" s="271"/>
      <c r="B2" s="235"/>
      <c r="C2" s="235"/>
      <c r="D2" s="272"/>
      <c r="E2" s="235"/>
      <c r="F2" s="272"/>
      <c r="G2" s="273"/>
      <c r="H2" s="274">
        <f t="shared" ref="H2" si="0">YEAR(G2)</f>
        <v>1900</v>
      </c>
      <c r="I2" s="181"/>
      <c r="J2" s="183"/>
      <c r="K2" s="183"/>
      <c r="L2" s="183"/>
      <c r="M2" s="183"/>
      <c r="N2" s="235"/>
      <c r="O2" s="183"/>
      <c r="P2" s="183"/>
      <c r="Q2" s="181"/>
      <c r="R2" s="212"/>
      <c r="S2" s="212"/>
      <c r="T2" s="209"/>
      <c r="U2" s="212"/>
      <c r="V2" s="212"/>
      <c r="W2" s="209"/>
      <c r="X2" s="243">
        <f>SUM(R2,U2)</f>
        <v>0</v>
      </c>
      <c r="Y2" s="243">
        <f t="shared" ref="Y2" si="1">SUM(S2,V2)</f>
        <v>0</v>
      </c>
      <c r="Z2" s="209"/>
      <c r="AA2" s="211"/>
      <c r="AB2" s="212"/>
      <c r="AC2" s="209"/>
      <c r="AD2" s="211"/>
      <c r="AE2" s="212"/>
      <c r="AF2" s="209"/>
      <c r="AG2" s="211"/>
      <c r="AH2" s="212"/>
      <c r="AI2" s="209"/>
      <c r="AJ2" s="211"/>
      <c r="AK2" s="212"/>
      <c r="AL2" s="209"/>
      <c r="AM2" s="211"/>
      <c r="AN2" s="212"/>
      <c r="AO2" s="209"/>
      <c r="AP2" s="211"/>
      <c r="AQ2" s="212"/>
      <c r="AR2" s="209"/>
      <c r="AS2" s="211"/>
      <c r="AT2" s="212"/>
      <c r="AU2" s="209"/>
      <c r="AV2" s="211"/>
      <c r="AW2" s="212"/>
      <c r="AX2" s="183"/>
      <c r="AY2" s="183"/>
      <c r="AZ2" s="181"/>
      <c r="BA2" s="183"/>
      <c r="BB2" s="183"/>
      <c r="BC2" s="181"/>
      <c r="BD2" s="275"/>
      <c r="BE2" s="275"/>
      <c r="BF2" s="276"/>
      <c r="BG2" s="275"/>
      <c r="BH2" s="275"/>
      <c r="BI2" s="276"/>
      <c r="BJ2" s="277">
        <f t="shared" ref="BJ2:BK2" si="2">SUM(BD2,BG2)</f>
        <v>0</v>
      </c>
      <c r="BK2" s="277">
        <f t="shared" si="2"/>
        <v>0</v>
      </c>
      <c r="BL2" s="278"/>
      <c r="BM2" s="183"/>
      <c r="BN2" s="183"/>
      <c r="BO2" s="181"/>
      <c r="BP2" s="188"/>
      <c r="BQ2" s="188"/>
      <c r="BR2" s="279">
        <f t="shared" ref="BR2" si="3">IF(BQ2&gt;0,BP2/BQ2,0)</f>
        <v>0</v>
      </c>
      <c r="BS2" s="183"/>
      <c r="BT2" s="183"/>
      <c r="BU2" s="181"/>
      <c r="BV2" s="183"/>
      <c r="BW2" s="183"/>
      <c r="BX2" s="181"/>
      <c r="BY2" s="183"/>
      <c r="BZ2" s="183"/>
      <c r="CA2" s="181"/>
      <c r="CB2" s="183"/>
      <c r="CC2" s="183"/>
      <c r="CD2" s="181"/>
      <c r="CE2" s="183"/>
      <c r="CF2" s="183"/>
      <c r="CG2" s="181"/>
      <c r="CH2" s="188">
        <f t="shared" ref="CH2:CI2" si="4">SUM(BS2,BV2,BY2,CB2,CE2)</f>
        <v>0</v>
      </c>
      <c r="CI2" s="188">
        <f t="shared" si="4"/>
        <v>0</v>
      </c>
      <c r="CJ2" s="279">
        <f t="shared" ref="CJ2" si="5">IF(CI2&gt;0,CH2/CI2,0)</f>
        <v>0</v>
      </c>
      <c r="CK2" s="239">
        <f t="shared" ref="CK2:CL2" si="6">SUM(BP2,CH2)</f>
        <v>0</v>
      </c>
      <c r="CL2" s="239">
        <f t="shared" si="6"/>
        <v>0</v>
      </c>
      <c r="CM2" s="280">
        <f t="shared" ref="CM2" si="7">IF(CL2&gt;0,CK2/CL2,0)</f>
        <v>0</v>
      </c>
      <c r="CN2" s="240"/>
      <c r="CO2" s="245"/>
      <c r="CP2" s="246"/>
      <c r="CQ2" s="246"/>
      <c r="CR2" s="246"/>
      <c r="CS2" s="246"/>
      <c r="CT2" s="328"/>
    </row>
  </sheetData>
  <conditionalFormatting sqref="H1:H1048576">
    <cfRule type="colorScale" priority="1">
      <colorScale>
        <cfvo type="min"/>
        <cfvo type="percentile" val="50"/>
        <cfvo type="max"/>
        <color rgb="FFC00000"/>
        <color rgb="FF00B050"/>
        <color rgb="FF7030A0"/>
      </colorScale>
    </cfRule>
  </conditionalFormatting>
  <conditionalFormatting sqref="CM1:CM1048576">
    <cfRule type="cellIs" dxfId="14" priority="3" operator="between">
      <formula>0.8</formula>
      <formula>1</formula>
    </cfRule>
    <cfRule type="cellIs" dxfId="13" priority="4" operator="between">
      <formula>0.6</formula>
      <formula>0.799</formula>
    </cfRule>
    <cfRule type="cellIs" dxfId="12" priority="5" operator="between">
      <formula>0</formula>
      <formula>0.599</formula>
    </cfRule>
  </conditionalFormatting>
  <conditionalFormatting sqref="CN1:CN1048576">
    <cfRule type="containsText" dxfId="11" priority="6" operator="containsText" text="Unhealthy">
      <formula>NOT(ISERROR(SEARCH("Unhealthy",CN1)))</formula>
    </cfRule>
    <cfRule type="containsText" dxfId="10" priority="7" operator="containsText" text="Healthy With Problems">
      <formula>NOT(ISERROR(SEARCH("Healthy With Problems",CN1)))</formula>
    </cfRule>
    <cfRule type="containsText" dxfId="9" priority="8" operator="containsText" text="Healthy  ">
      <formula>NOT(ISERROR(SEARCH("Healthy  ",CN1)))</formula>
    </cfRule>
  </conditionalFormatting>
  <dataValidations count="93">
    <dataValidation type="list" allowBlank="1" showInputMessage="1" showErrorMessage="1" sqref="A2" xr:uid="{13A2F8A7-8A7C-491C-8592-D3D6F3970A37}">
      <formula1>Natural.Area</formula1>
    </dataValidation>
    <dataValidation allowBlank="1" showInputMessage="1" prompt="NUMERIC_x000a_The converted X coordinates for the upper end/ start point." sqref="CQ1" xr:uid="{7B5F13E1-CC3A-49E5-826B-56921D049198}"/>
    <dataValidation type="list" allowBlank="1" showInputMessage="1" showErrorMessage="1" sqref="CB2:CC2" xr:uid="{6790CD64-4B1A-4008-A735-A4F6CBBB5E51}">
      <formula1>LO_10</formula1>
    </dataValidation>
    <dataValidation type="list" allowBlank="1" showInputMessage="1" showErrorMessage="1" sqref="BY2:BZ2" xr:uid="{35CDA8CD-D157-4FFE-A17D-9BBA3A60B871}">
      <formula1>LO_9</formula1>
    </dataValidation>
    <dataValidation type="list" allowBlank="1" showInputMessage="1" showErrorMessage="1" sqref="BV2:BW2" xr:uid="{682BD97E-FAD2-4273-9326-F3B0F986B086}">
      <formula1>LO_8</formula1>
    </dataValidation>
    <dataValidation type="list" allowBlank="1" showInputMessage="1" showErrorMessage="1" sqref="BS2:BT2" xr:uid="{533BFED2-038D-42E4-9ADF-CB27E29A4193}">
      <formula1>LO_7</formula1>
    </dataValidation>
    <dataValidation type="list" allowBlank="1" showInputMessage="1" showErrorMessage="1" sqref="BM2:BN2" xr:uid="{8F0C4CB0-CCF1-4352-8690-AE280C879834}">
      <formula1>LO_6</formula1>
    </dataValidation>
    <dataValidation type="list" allowBlank="1" showInputMessage="1" sqref="BG2:BH2" xr:uid="{A86F9229-0882-4500-897A-9391DC92C881}">
      <formula1>LO_5b</formula1>
    </dataValidation>
    <dataValidation type="list" allowBlank="1" showInputMessage="1" showErrorMessage="1" sqref="U2:V2" xr:uid="{E5E1533E-7532-4A91-948F-8CB28F13C2AB}">
      <formula1>LO_2b</formula1>
    </dataValidation>
    <dataValidation type="list" allowBlank="1" showInputMessage="1" sqref="BD2:BE2" xr:uid="{F79DBECD-DD5A-4834-B0A6-9970A66668DB}">
      <formula1>LO_5a</formula1>
    </dataValidation>
    <dataValidation type="list" allowBlank="1" showInputMessage="1" sqref="BA2:BB2" xr:uid="{FC2DA006-8843-44F6-A432-524F97054533}">
      <formula1>LO_4</formula1>
    </dataValidation>
    <dataValidation type="list" allowBlank="1" showInputMessage="1" sqref="AX2:AY2" xr:uid="{4C463DF1-8393-41C9-B5BD-F1B348AEE420}">
      <formula1>LO_3</formula1>
    </dataValidation>
    <dataValidation type="list" allowBlank="1" showInputMessage="1" sqref="R2:S2" xr:uid="{A030C7F5-806D-419C-9B9B-AB5AF83D7DA5}">
      <formula1>LO_2a</formula1>
    </dataValidation>
    <dataValidation type="list" allowBlank="1" showInputMessage="1" sqref="O2:P2" xr:uid="{3F5EFC28-C094-48C4-BAFF-F0BE24B94965}">
      <formula1>LO_1</formula1>
    </dataValidation>
    <dataValidation type="decimal" allowBlank="1" showInputMessage="1" showErrorMessage="1" sqref="CM2 CJ2" xr:uid="{27034C26-F29D-4182-A73C-E452825ED52C}">
      <formula1>0</formula1>
      <formula2>1</formula2>
    </dataValidation>
    <dataValidation type="list" allowBlank="1" showInputMessage="1" showErrorMessage="1" sqref="I2" xr:uid="{A3D740D5-585E-4C11-ABC5-581A4966B490}">
      <formula1>UTM</formula1>
    </dataValidation>
    <dataValidation type="list" allowBlank="1" showInputMessage="1" showErrorMessage="1" sqref="CN2" xr:uid="{01C47707-D7D5-48AE-BECA-F48616E84BFF}">
      <formula1>Health.Category</formula1>
    </dataValidation>
    <dataValidation allowBlank="1" showInputMessage="1" showErrorMessage="1" prompt="CHARACTER_x000a_Any entry comments._x000a_Include score sheet type changes between assessments, name changes, etc." sqref="CO1" xr:uid="{A4976E4D-BBF6-45CC-AA4F-6CB108E9764E}"/>
    <dataValidation allowBlank="1" showInputMessage="1" showErrorMessage="1" prompt="FACTOR_x000a_What is the projection for the converted coordinates?_x000a_*To be completed by GIS department." sqref="CP1" xr:uid="{5FE8DF24-08AD-4947-9008-3457EE23598C}"/>
    <dataValidation allowBlank="1" showInputMessage="1" prompt="NUMERIC_x000a_The converted Y coordinates for the upper end/ start point." sqref="CR1" xr:uid="{CE577258-45D1-49F4-907B-D14B76530696}"/>
    <dataValidation allowBlank="1" showInputMessage="1" prompt="NUMERIC_x000a_The converted X coordinates for the lower end/ end point." sqref="CS1" xr:uid="{A64F1DC7-4333-42F8-B924-7FF1CC343D20}"/>
    <dataValidation allowBlank="1" showInputMessage="1" prompt="NUMERIC_x000a_The converted Y coordinates for the lower end/ end point." sqref="CT1" xr:uid="{E843EC01-6261-4184-8A9D-E715088B9519}"/>
    <dataValidation allowBlank="1" showInputMessage="1" showErrorMessage="1" prompt="FACTOR_x000a_What is the health category for the respective site score?_x000a_High Healthy - 90-100%_x000a_Healthy - 80-89%_x000a_Healthy With Problems - 60-79%_x000a_Unhealthy - 0-59%_x000a_*Conditional formatting colours between score and category should match, except for rounding errors." sqref="CN1" xr:uid="{795A0DE0-7E96-4915-967A-711BF40FC027}"/>
    <dataValidation allowBlank="1" showInputMessage="1" prompt="DECIMAL_x000a_Overall rating as a decimal_x000a_Autopopulates as quotient of overall possible and actual score._x000a_*If score sheets or question summary is unavailable, enter score here directly. " sqref="CM1" xr:uid="{9FDA3ED7-0988-4F27-A33D-53FC11A14CE8}"/>
    <dataValidation allowBlank="1" showInputMessage="1" prompt="NUMERIC_x000a_Overall possible score_x000a_Autopopulates as sum of vegetation and hydrology possible scores" sqref="CL1" xr:uid="{254A46E5-40A3-4774-A5D9-F3BB4D0484EC}"/>
    <dataValidation allowBlank="1" showInputMessage="1" prompt="NUMERIC_x000a_Overall actual score_x000a_Autopopulates as sum of vegetation and hydrology actual scores" sqref="CK1" xr:uid="{73F2A52D-B436-4450-98AA-864E186502A3}"/>
    <dataValidation allowBlank="1" showInputMessage="1" prompt="NUMERIC_x000a_Hydrology score possible total_x000a_Autopopulates as sum of Q7-Q11 poss fields" sqref="CI1" xr:uid="{D5C42415-EC1F-4581-8857-151D4D162628}"/>
    <dataValidation allowBlank="1" showInputMessage="1" prompt="NUMERIC_x000a_Hydrology actual score_x000a_Autopopulates as sum of Q7-Q11 actual fields" sqref="CH1" xr:uid="{EEE09ABA-6415-4B57-BE29-8DF0F42EEFB9}"/>
    <dataValidation allowBlank="1" showInputMessage="1" prompt="DECIMAL_x000a_Hydrology rating as a decimal_x000a_Autopopulates as quotient of hydrology actual and possible scores. " sqref="CJ1" xr:uid="{059A9159-35F8-4D29-80F6-8616E83305EE}"/>
    <dataValidation allowBlank="1" showInputMessage="1" prompt="NUMERIC_x000a_What are the Y coordinates for the lower end/ end point?" sqref="M1" xr:uid="{606C9C32-296E-4422-9A35-45754C8985DE}"/>
    <dataValidation allowBlank="1" showInputMessage="1" prompt="NUMERIC_x000a_What are the X coordinates for the lower end/ end point?" sqref="L1" xr:uid="{B84838B1-A0BF-456D-9B00-04E27953E3B6}"/>
    <dataValidation allowBlank="1" showInputMessage="1" showErrorMessage="1" prompt="NUMERIC_x000a_What are the X coordinates for the upper end/start point?" sqref="J1" xr:uid="{7910B18B-9241-429C-8428-A06292FEC33D}"/>
    <dataValidation allowBlank="1" showInputMessage="1" showErrorMessage="1" prompt="NUMERIC_x000a_What are the Y coordinates for the upper end/start point?" sqref="K1" xr:uid="{2DB2D66D-19BB-425D-B035-B0F720572C61}"/>
    <dataValidation allowBlank="1" showInputMessage="1" showErrorMessage="1" prompt="FACTOR_x000a_What is the UTM datum and projection?_x000a_*Include note/comment if coordinates are not available, if location from another assessment is used, or if typos in coordinates are corrected." sqref="I1" xr:uid="{EDD83F4A-41CF-4F74-AC57-09412A873F62}"/>
    <dataValidation allowBlank="1" showInputMessage="1" showErrorMessage="1" prompt="NUMERIC_x000a_The year the assessment was conducted._x000a_Autopopulates from DATE field." sqref="H1" xr:uid="{FF8F4530-023E-4BBE-9B6B-EEE7E1BBA73F}"/>
    <dataValidation allowBlank="1" showInputMessage="1" showErrorMessage="1" prompt="DATE_x000a_When was the RRHA conducted?_x000a_Entry tip: 1jun20 formats to 06/01/2020" sqref="G1" xr:uid="{72DB1655-19B4-41A0-8A75-E6C9597034A5}"/>
    <dataValidation allowBlank="1" showInputMessage="1" showErrorMessage="1" prompt="FACTOR_x000a_What is the plot named?_x000a_Names must match between years for analysis. Older names should be changed to match most recent naming convention. Note old name in COMMENTS field. " sqref="F1" xr:uid="{77D8ABBC-6899-4E47-A418-0274FFA32C74}"/>
    <dataValidation allowBlank="1" showInputMessage="1" showErrorMessage="1" prompt="FACTOR_x000a_Which natural area was the RRHA conducted in?_x000a_Dropdown from Natural.Area LIST" sqref="A1" xr:uid="{51E02BB2-7CF8-4DDC-AFFE-36EF7956C70D}"/>
    <dataValidation allowBlank="1" showInputMessage="1" showErrorMessage="1" prompt="FACTOR_x000a_Of which, if any, amalgamated stewardship project is the property a part?_x000a_Dropdown based on LIST for natural area selected." sqref="B1" xr:uid="{7DDD19E8-B3DE-4C90-9208-9C382A5CCCA1}"/>
    <dataValidation allowBlank="1" showInputMessage="1" showErrorMessage="1" prompt="FACTOR_x000a_What organization, not individual, conducted the RRHA?_x000a_Dropdown from Observer LIST" sqref="C1" xr:uid="{8236C833-82B6-4B28-A4F3-EA097396A59E}"/>
    <dataValidation allowBlank="1" showInputMessage="1" showErrorMessage="1" prompt="FACTOR_x000a_On which property was the RRHA conducted? _x000a_Dropdown based on LIST for natural area selected._x000a_" sqref="D1" xr:uid="{213377E9-DE78-4CAD-98E6-7C0A98D47E5B}"/>
    <dataValidation allowBlank="1" showInputMessage="1" showErrorMessage="1" prompt="FACTOR_x000a_In which, if noted, field or pasture is the plot located?_x000a_Should, but doesn't necessarily, match between assessment years." sqref="E1" xr:uid="{31419438-BDC0-4BCC-BDD1-A65A9272546F}"/>
    <dataValidation allowBlank="1" showInputMessage="1" showErrorMessage="1" prompt="CHARACTER_x000a_Did the observer provide any special notes on the area?_x000a_Enter any summary comments here if score sheets are not available. " sqref="N1" xr:uid="{E952386B-A774-4F09-97FD-F821E413B1B4}"/>
    <dataValidation allowBlank="1" showInputMessage="1" prompt="Species List_x000a_Q2: (Prohibited) noxious weeds_x000a_CHARACTER: Species 7 letter code (4 genus, 3 species) OR common name; PERCENT: estimated ground cover; NUMERIC: density distribution class [1,13]" sqref="Z1:AN1" xr:uid="{84A883CF-0D23-4EC8-A990-1B05C6F24A1B}"/>
    <dataValidation allowBlank="1" showInputMessage="1" prompt="NUMERIC_x000a_Q2: (Prohibited) noxious weeds_x000a_Autopopulated as sum of Q2_Actual fields" sqref="X1" xr:uid="{F02F0FC5-65DD-4C13-8CF5-E9EB3DB8606D}"/>
    <dataValidation allowBlank="1" showInputMessage="1" prompt="NUMERIC_x000a_Q2: (Prohibited) noxious weeds_x000a_Autopopulated as sum of Q2_Poss fields_x000a_Max should = 6" sqref="Y1" xr:uid="{ACC0B6E0-CF69-46E2-A328-2A4BE726B646}"/>
    <dataValidation allowBlank="1" showInputMessage="1" prompt="NUMERIC_x000a_Q2: (Prohibited) noxious weeds_x000a_Q2b: What is the cumulative density distribution class of (prohibited) noxious weeds?_x000a_Max should = 3_x000a_" sqref="V1" xr:uid="{843ED8AE-B4C9-4DC5-A8F6-D8C06EB812E1}"/>
    <dataValidation allowBlank="1" showInputMessage="1" prompt="NUMERIC_x000a_Q2: (Prohibited) noxious weeds_x000a_Q2b: What is the cumulative density distribution class of (prohibited) noxious weeds?_x000a_3 - None_x000a_2 - Low (1-3)_x000a_1 - Moderate (4-7)_x000a_0 - High (8-13)_x000a_" sqref="U1" xr:uid="{765E2E82-22FB-48CE-B3EF-7ED459C50DAC}"/>
    <dataValidation allowBlank="1" showInputMessage="1" prompt="CHARACTER_x000a_Q2: (Prohibited) noxious weeds_x000a_Q2b: What is the cumulative density distribution class of (prohibited) noxious weeds?_x000a_Any comments provided." sqref="W1" xr:uid="{68EC25D8-588E-4E39-B070-737101B1D962}"/>
    <dataValidation allowBlank="1" showInputMessage="1" prompt="CHARACTER_x000a_Q2: (Prohibited) noxious weeds_x000a_Q2a - What is the cumulative cover of (prohibited) noxious weeds?_x000a_Any comments provided. " sqref="T1" xr:uid="{701CA296-3E14-4E02-8DEC-51CDBAD47AE0}"/>
    <dataValidation allowBlank="1" showInputMessage="1" prompt="NUMERIC_x000a_Q2: (Prohibited) noxious weeds_x000a_Q2a - What is the cumulative cover of (prohibited) noxious weeds?_x000a_Max should = 3" sqref="S1" xr:uid="{0CCB97EC-E61B-4384-A8EF-FEF8ED133757}"/>
    <dataValidation allowBlank="1" showInputMessage="1" prompt="NUMERIC_x000a_Q2: (Prohibited) noxious weeds_x000a_Q2a - What is the cumulative cover of (prohibited) noxious weeds?_x000a_3 - None_x000a_2 - &lt;1%_x000a_1 - 1-15%_x000a_0 - &gt;15%" sqref="R1" xr:uid="{D4F9DD9D-AC5D-481B-B753-250FA9102FB6}"/>
    <dataValidation allowBlank="1" showInputMessage="1" prompt="Species List_x000a_Q2: (Prohibited) noxious weeds_x000a_Q2c: Elevated species_x000a_CHARACTER: Species 7 letter code (4 genus, 3 species) OR common name; PERCENT: estimated ground cover; NUMERIC: density distribution class [1,13]" sqref="AO1:AW1" xr:uid="{886ECE3D-9CAE-4D60-8986-ED36B1ED5E40}"/>
    <dataValidation allowBlank="1" showInputMessage="1" showErrorMessage="1" prompt="CHARACTER_x000a_Q1: How much of the riparian area is covered by vegetation? _x000a_Any comments provided." sqref="Q1" xr:uid="{E957D4A8-087F-4EE6-8AD8-470EADACAB93}"/>
    <dataValidation allowBlank="1" showInputMessage="1" showErrorMessage="1" prompt="NUMERIC_x000a_Q1: How much of the riparian area is covered by vegetation? _x000a_Max should = 6" sqref="P1" xr:uid="{9110B9E2-C5D7-4269-A4FB-E3061FDEE33D}"/>
    <dataValidation allowBlank="1" showInputMessage="1" showErrorMessage="1" prompt="NUMERIC_x000a_Q1: How much of the riparian area is covered by vegetation? _x000a_6 = &gt;95%_x000a_4 = 85-95% _x000a_2 = 75-85%_x000a_0 = &lt;75%" sqref="O1" xr:uid="{C3EFCAE7-7732-4DFD-A631-3A39683BBF6F}"/>
    <dataValidation allowBlank="1" showInputMessage="1" prompt="CHARACTER_x000a_Q3: What is the cover of disturbance-caused vegetation?_x000a_Any comments provided. " sqref="AZ1" xr:uid="{3325816E-7BFF-49D4-8D89-8BEF4F469603}"/>
    <dataValidation allowBlank="1" showInputMessage="1" prompt="NUMERIC_x000a_Q3: What is the cover of disturbance-caused vegetation?_x000a_Max should = 3" sqref="AY1" xr:uid="{24D230D1-AA42-4D8C-B0B3-83B627B13572}"/>
    <dataValidation allowBlank="1" showInputMessage="1" prompt="NUMERIC_x000a_Q3: What is the cover of disturbance-caused vegetation?_x000a_3 - &lt;5%_x000a_2 - 5-25%_x000a_1 - 25-50%_x000a_0 - &gt;50%" sqref="AX1" xr:uid="{83BFB986-076D-425A-A9FA-4E4E227B7048}"/>
    <dataValidation allowBlank="1" showInputMessage="1" prompt="NUMERIC_x000a_Q5: Is woody vegetation being used?_x000a_Autopopulates as sum of Q5_Poss fields._x000a_" sqref="BK1" xr:uid="{D5B5919A-D514-442C-9E65-4E9388BA52CC}"/>
    <dataValidation allowBlank="1" showInputMessage="1" prompt="NUMERIC_x000a_Q5: Is woody vegetation being used?_x000a_Autopopulates as sum of Q5_Actual fields._x000a_" sqref="BJ1" xr:uid="{1D6CAFC0-0843-4564-AB42-34DC4E378AE0}"/>
    <dataValidation allowBlank="1" showInputMessage="1" prompt="NUMERIC_x000a_Q5: Is woody vegetation being used?_x000a_Q5b: Are other trees/shrubs being used?_x000a_Max should = 3 if a new assessment._x000a_" sqref="BH1" xr:uid="{21FCB021-B408-46B9-B0DF-DB9941D4F4AA}"/>
    <dataValidation allowBlank="1" showInputMessage="1" prompt="NUMERIC_x000a_Q5: Is woody vegetation being used?_x000a_Q5b: Are other trees/shrubs being used?_x000a_3 - None, 0-5% of live woody vegetation removed by humans and/or beavers_x000a_2 - Light, 5-25%_x000a_1 - Moderate, 25-50%_x000a_0 - Heavy, &gt;50%_x000a_NOT included in old assessments_x000a_" sqref="BG1" xr:uid="{CF1570DA-28E6-4620-91DF-B85BACF632AC}"/>
    <dataValidation allowBlank="1" showInputMessage="1" prompt="CHARACTER_x000a_Q5: Is woody vegetation being used?_x000a_Q5b: Are other trees/shrubs being used?_x000a_Any comments provided" sqref="BI1" xr:uid="{2304414F-4E23-4E47-B265-352E4D66338D}"/>
    <dataValidation allowBlank="1" showInputMessage="1" prompt="CHARACTER_x000a_Q5: Is woody vegetation being used?_x000a_Q5a: Are preferred trees and shrubs being browsed?_x000a_Any comments provided." sqref="BF1" xr:uid="{96A10A8A-2AC2-48E7-93E9-78C5185C66D1}"/>
    <dataValidation allowBlank="1" showInputMessage="1" prompt="NUMERIC_x000a_Q5: Is woody vegetation being used?_x000a_Q5a: Are preferred trees and shrubs being browsed?_x000a_Max should = 3" sqref="BE1" xr:uid="{89F547C0-6616-4113-8497-3E3B7784BD88}"/>
    <dataValidation allowBlank="1" showInputMessage="1" prompt="NUMERIC_x000a_Q5: Is woody vegetation being used?_x000a_Q5a: Are preferred trees and shrubs being browsed?_x000a_3 - None, 0-5% of second year and older leaders are browsed_x000a_2 - Light, 5-25%_x000a_1 - Moderate, 25-50%_x000a_0 - Heavy, &gt;50%_x000a_Old=[3,2,1,0]" sqref="BD1" xr:uid="{8E902E97-C608-42D6-AF9C-DD5847EE1006}"/>
    <dataValidation allowBlank="1" showInputMessage="1" prompt="CHARACTER_x000a_Q5: Is woody vegetation being used?_x000a_Any comments provided. " sqref="BL1" xr:uid="{E0811BE1-C1DF-4111-8E45-255FDEA8F7F9}"/>
    <dataValidation allowBlank="1" showInputMessage="1" prompt="NUMERIC_x000a_Q4: Is woody vegetation present and maintaining itself?_x000a_6 - &gt;15% of total canopy cover of preferred trees/shrubs is seedlings and/or saplings_x000a_4 - 5-15%; 2 - &lt;5%; 0 - 0_x000a_*If no potential for woody species, question may be excluded. Enter 0 and &quot;N/A&quot;" sqref="BA1" xr:uid="{8F85B699-D232-4918-A51F-2B0A460CC728}"/>
    <dataValidation allowBlank="1" showInputMessage="1" prompt="NUMERIC_x000a_Q4: Is woody vegetation present and maintaining itself?_x000a_Max should = 6_x000a_*If no potential for woody species, question may be exclued. Enter 0 and &quot;N/A&quot; in comments." sqref="BB1" xr:uid="{93715FD1-896D-4877-8988-F8E77A7A0AF6}"/>
    <dataValidation allowBlank="1" showInputMessage="1" prompt="CHARACTER_x000a_Q4: Is woody vegetation present and maintaining itself?_x000a_Any comments provided. &quot;N/A&quot; if question is excluded." sqref="BC1" xr:uid="{8DCF5DE6-6C5C-411E-AE77-301473F45C02}"/>
    <dataValidation allowBlank="1" showInputMessage="1" showErrorMessage="1" prompt="NUMERIC_x000a_Q6: How much dead wood is present?_x000a_3 - &lt;5% dead/decadent_x000a_2 - 5-25%_x000a_1 - 25-50% _x000a_0 - &gt;50%" sqref="BM1" xr:uid="{B2E1C904-9C44-4245-AB3A-B7AF7545D2B6}"/>
    <dataValidation allowBlank="1" showInputMessage="1" showErrorMessage="1" prompt="CHARACTER_x000a_Q6: How much dead wood is present?_x000a_Any comments provided." sqref="BO1" xr:uid="{C0696718-B9EF-4B7B-A097-9569DEF8DEAF}"/>
    <dataValidation allowBlank="1" showInputMessage="1" showErrorMessage="1" prompt="NUMERIC_x000a_Q6: How much dead wood is present?_x000a_Max should = 3" sqref="BN1" xr:uid="{A39646A8-64F9-46E6-B66F-43236A15DFCF}"/>
    <dataValidation allowBlank="1" showInputMessage="1" prompt="DECIMAL_x000a_Vegetation rating_x000a_Autopopulates as the quotient of the actual and possible vegetation scores." sqref="BR1" xr:uid="{847E10CD-A928-4DAE-B0AE-713646C809FB}"/>
    <dataValidation allowBlank="1" showInputMessage="1" prompt="NUMERIC_x000a_Vegetation total possible score. _x000a_Autopopulates as sum of Q1-Q6 possible fields." sqref="BQ1" xr:uid="{9FF47835-40E0-48CC-AFD5-CF02002BCA50}"/>
    <dataValidation allowBlank="1" showInputMessage="1" prompt="NUMERIC_x000a_Vegetation score_x000a_Autopopulates as sum of Q1-Q6 actual values." sqref="BP1" xr:uid="{F6CFDD63-13F7-46C1-8B28-F978FE93DCE3}"/>
    <dataValidation allowBlank="1" showInputMessage="1" showErrorMessage="1" prompt="CHARACTER_x000a_Q7: Are the streambanks held together with deep rooted vegetation?_x000a_Any comments provided." sqref="BU1" xr:uid="{D5B074D4-FA49-43AB-9756-DC5A370911BB}"/>
    <dataValidation allowBlank="1" showInputMessage="1" showErrorMessage="1" prompt="NUMERIC_x000a_Q7: Are the streambanks held together with deep rooted vegetation? _x000a_Proportion with deep, binding root mass_x000a_6 - &gt;85%_x000a_4 - 65-85%_x000a_2 - 35-65%_x000a_0 - &lt;35%" sqref="BS1" xr:uid="{46246A57-7965-4548-8FFB-88C0009C898B}"/>
    <dataValidation allowBlank="1" showInputMessage="1" showErrorMessage="1" prompt="NUMERIC_x000a_Q7: Are the streambanks held together with deep rooted vegetation?_x000a_Max should = 6" sqref="BT1" xr:uid="{077CFAB7-0866-4DBE-A9D1-11FD9A7A9502}"/>
    <dataValidation allowBlank="1" showInputMessage="1" prompt="CHARACTER_x000a_Q8: How much of the riparian area has human-caused bare ground?_x000a_Any comments provided." sqref="BX1" xr:uid="{3D5E74C6-8416-4DDC-A17B-93E263C4927B}"/>
    <dataValidation allowBlank="1" showInputMessage="1" prompt="NUMERIC_x000a_Q8: How much of the riparian area has human-caused bare ground?_x000a_Max should = 6" sqref="BW1" xr:uid="{4C6C527D-600D-4D83-A705-EF90E78B2862}"/>
    <dataValidation allowBlank="1" showInputMessage="1" prompt="NUMERIC_x000a_Q8: How much of the riparian area has human-caused bare ground?_x000a_6 - &lt;1%_x000a_4 - 1-5%_x000a_2 - 5-15%_x000a_0 - &gt;15%" sqref="BV1" xr:uid="{93171FB5-B07C-431E-8E26-6CF2DEC2CE67}"/>
    <dataValidation allowBlank="1" showInputMessage="1" showErrorMessage="1" prompt="NUMERIC_x000a_Q9: To what extent have the streambanks been structurally altered by human activity?_x000a_6 - &lt;5%_x000a_4 - 5-15%_x000a_2 - 15-35%_x000a_0 - &gt;35%" sqref="BY1" xr:uid="{4F2515EE-2A2E-4FDA-9B69-C0FFCB3E6CB5}"/>
    <dataValidation allowBlank="1" showInputMessage="1" showErrorMessage="1" prompt="NUMERIC_x000a_Q9: To what extent have the streambanks been structurally altered by human activity?_x000a_Max should = 6" sqref="BZ1" xr:uid="{9A7CE078-69C5-42EB-9928-F668B9541519}"/>
    <dataValidation allowBlank="1" showInputMessage="1" showErrorMessage="1" prompt="CHARACTER_x000a_Q9: To what extent have the streambanks been structurally altered by human activity?_x000a_Any comments provided" sqref="CA1" xr:uid="{D7283234-E18B-418D-A184-7E4FAA50CF1E}"/>
    <dataValidation allowBlank="1" showInputMessage="1" showErrorMessage="1" prompt="NUMERIC_x000a_Q10: Is the reach physically altered by humans beyond the banks?_x000a_3 - &lt;5%_x000a_2 - 5-15%_x000a_1 - 15-25%_x000a_0 - &gt;25%" sqref="CB1" xr:uid="{A3F9B676-BB24-4373-8BB9-4855D0F0E543}"/>
    <dataValidation allowBlank="1" showInputMessage="1" showErrorMessage="1" prompt="NUMERIC_x000a_Q10: Is the reach physically altered by humans beyond the banks?_x000a_Max should = 3" sqref="CC1" xr:uid="{9EF866C2-A86B-4296-BB8B-2852B6A11198}"/>
    <dataValidation allowBlank="1" showInputMessage="1" showErrorMessage="1" prompt="CHARACTER_x000a_Q10: Is the reach physically altered by humans beyond the banks?_x000a_Any comments provided. " sqref="CD1" xr:uid="{00277DF3-759B-4DCE-A840-CFE776F31E32}"/>
    <dataValidation allowBlank="1" showInputMessage="1" showErrorMessage="1" prompt="NUMERIC_x000a_Q11: Is the stream channel incised?_x000a_9 - Stage 1a, 1b, or 1c_x000a_6 - Stage 2_x000a_3 - Stage 3_x000a_0 - Stage 4a, 4b" sqref="CE1" xr:uid="{D86659B2-3BFC-459D-95E9-6CF681EE1CC2}"/>
    <dataValidation allowBlank="1" showInputMessage="1" showErrorMessage="1" prompt="NUMERIC_x000a_Q11: Is the stream channel incised?_x000a_Max should = 9" sqref="CF1" xr:uid="{99D1C314-7066-46ED-8EE7-7989BAA1D132}"/>
    <dataValidation allowBlank="1" showInputMessage="1" showErrorMessage="1" prompt="CHARACTER_x000a_Q11: Is the stream channel incised?_x000a_Any comments provided" sqref="CG1" xr:uid="{07E5FD4A-3A68-412E-9E14-72AA20D62799}"/>
    <dataValidation type="list" allowBlank="1" showInputMessage="1" showErrorMessage="1" sqref="AB2 AE2 AH2 AK2 AN2 AQ2 AT2 AW2" xr:uid="{D6CFA210-3E5C-4E74-A5FB-B056B80E3B4B}">
      <formula1>Density.Distribution</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4D1508B-FDBA-49D8-8018-A950C7F15830}">
          <x14:formula1>
            <xm:f>'https://itncc-my.sharepoint.com/personal/zachary_moore_natureconservancy_ca/Documents/Range Health/[DAISY_RRHA_Data_Master.xlsx]VALUES'!#REF!</xm:f>
          </x14:formula1>
          <xm:sqref>CE2:CF2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5D20-E466-4D1A-B65B-F6A990C219A4}">
  <sheetPr codeName="Sheet10">
    <tabColor rgb="FF002060"/>
  </sheetPr>
  <dimension ref="A1:DG2"/>
  <sheetViews>
    <sheetView showGridLines="0" zoomScale="70" zoomScaleNormal="70" workbookViewId="0">
      <pane xSplit="8" ySplit="1" topLeftCell="I2" activePane="bottomRight" state="frozen"/>
      <selection pane="topRight" activeCell="I1" sqref="I1"/>
      <selection pane="bottomLeft" activeCell="A2" sqref="A2"/>
      <selection pane="bottomRight" activeCell="C2" sqref="B2:F2"/>
    </sheetView>
  </sheetViews>
  <sheetFormatPr defaultColWidth="9.21875" defaultRowHeight="14.4" x14ac:dyDescent="0.3"/>
  <cols>
    <col min="1" max="3" width="13.77734375" customWidth="1"/>
    <col min="4" max="4" width="14.33203125" customWidth="1"/>
    <col min="5" max="5" width="10.33203125" customWidth="1"/>
    <col min="6" max="6" width="14.6640625" customWidth="1"/>
    <col min="7" max="7" width="11" customWidth="1"/>
    <col min="8" max="8" width="6.44140625" customWidth="1"/>
    <col min="9" max="9" width="16.33203125" customWidth="1"/>
    <col min="10" max="10" width="8.44140625" customWidth="1"/>
    <col min="11" max="11" width="9.6640625" customWidth="1"/>
    <col min="12" max="12" width="7.6640625" customWidth="1"/>
    <col min="13" max="13" width="8.88671875" customWidth="1"/>
    <col min="14" max="14" width="30.33203125" customWidth="1"/>
    <col min="15" max="16" width="4.77734375" style="223" customWidth="1"/>
    <col min="17" max="17" width="11.44140625" customWidth="1"/>
    <col min="18" max="19" width="4.77734375" style="223" customWidth="1"/>
    <col min="20" max="20" width="15.44140625" customWidth="1"/>
    <col min="21" max="22" width="4.77734375" style="223" customWidth="1"/>
    <col min="23" max="23" width="16.88671875" customWidth="1"/>
    <col min="24" max="25" width="4.77734375" style="223" customWidth="1"/>
    <col min="26" max="26" width="16.6640625" customWidth="1"/>
    <col min="27" max="28" width="4.77734375" style="223" customWidth="1"/>
    <col min="29" max="29" width="14.88671875" customWidth="1"/>
    <col min="30" max="31" width="4.77734375" style="223" customWidth="1"/>
    <col min="32" max="32" width="18.44140625" customWidth="1"/>
    <col min="33" max="34" width="4.77734375" style="223" customWidth="1"/>
    <col min="35" max="35" width="17.88671875" customWidth="1"/>
    <col min="36" max="37" width="4.77734375" style="223" customWidth="1"/>
    <col min="38" max="38" width="15.6640625" customWidth="1"/>
    <col min="39" max="40" width="4.77734375" style="223" customWidth="1"/>
    <col min="41" max="41" width="14.88671875" customWidth="1"/>
    <col min="42" max="43" width="4.77734375" style="223" customWidth="1"/>
    <col min="44" max="44" width="15.6640625" customWidth="1"/>
    <col min="45" max="46" width="4.77734375" style="223" customWidth="1"/>
    <col min="47" max="47" width="17.33203125" customWidth="1"/>
    <col min="48" max="48" width="13.5546875" customWidth="1"/>
    <col min="49" max="50" width="4.77734375" customWidth="1"/>
    <col min="51" max="51" width="12.6640625" customWidth="1"/>
    <col min="52" max="53" width="4.77734375" customWidth="1"/>
    <col min="54" max="54" width="12.5546875" customWidth="1"/>
    <col min="55" max="56" width="4.77734375" customWidth="1"/>
    <col min="57" max="57" width="16" customWidth="1"/>
    <col min="58" max="59" width="4.77734375" customWidth="1"/>
    <col min="60" max="60" width="16.5546875" customWidth="1"/>
    <col min="61" max="62" width="4.77734375" customWidth="1"/>
    <col min="63" max="63" width="14.33203125" customWidth="1"/>
    <col min="64" max="65" width="4.77734375" customWidth="1"/>
    <col min="66" max="66" width="14.109375" customWidth="1"/>
    <col min="67" max="68" width="4.77734375" customWidth="1"/>
    <col min="69" max="69" width="14.109375" customWidth="1"/>
    <col min="70" max="71" width="4.77734375" customWidth="1"/>
    <col min="72" max="73" width="4.77734375" style="223" customWidth="1"/>
    <col min="74" max="74" width="11.77734375" customWidth="1"/>
    <col min="75" max="76" width="4.77734375" customWidth="1"/>
    <col min="77" max="77" width="7.6640625" style="226" customWidth="1"/>
    <col min="78" max="79" width="4.77734375" style="223" customWidth="1"/>
    <col min="80" max="80" width="13.21875" customWidth="1"/>
    <col min="81" max="82" width="4.77734375" style="223" customWidth="1"/>
    <col min="83" max="83" width="13.77734375" customWidth="1"/>
    <col min="84" max="85" width="4.77734375" style="223" customWidth="1"/>
    <col min="86" max="86" width="14.88671875" customWidth="1"/>
    <col min="87" max="88" width="4.77734375" style="223" customWidth="1"/>
    <col min="89" max="89" width="15.33203125" customWidth="1"/>
    <col min="90" max="91" width="4.77734375" style="223" customWidth="1"/>
    <col min="92" max="92" width="14.109375" customWidth="1"/>
    <col min="93" max="94" width="4.77734375" style="223" customWidth="1"/>
    <col min="95" max="95" width="14.33203125" customWidth="1"/>
    <col min="96" max="97" width="4.77734375" style="223" customWidth="1"/>
    <col min="98" max="98" width="15.109375" customWidth="1"/>
    <col min="99" max="100" width="4.5546875" customWidth="1"/>
    <col min="101" max="101" width="6.109375" customWidth="1"/>
    <col min="102" max="103" width="4.5546875" style="223" customWidth="1"/>
    <col min="104" max="104" width="7.109375" customWidth="1"/>
    <col min="105" max="105" width="21.109375" customWidth="1"/>
    <col min="106" max="106" width="19.88671875" customWidth="1"/>
    <col min="107" max="107" width="13" customWidth="1"/>
    <col min="108" max="111" width="9.21875" customWidth="1"/>
  </cols>
  <sheetData>
    <row r="1" spans="1:111" s="258" customFormat="1" ht="29.25" customHeight="1" x14ac:dyDescent="0.3">
      <c r="A1" s="260" t="s">
        <v>1</v>
      </c>
      <c r="B1" s="260" t="s">
        <v>89</v>
      </c>
      <c r="C1" s="260" t="s">
        <v>0</v>
      </c>
      <c r="D1" s="159" t="s">
        <v>88</v>
      </c>
      <c r="E1" s="159" t="s">
        <v>90</v>
      </c>
      <c r="F1" s="303" t="s">
        <v>180</v>
      </c>
      <c r="G1" s="159" t="s">
        <v>93</v>
      </c>
      <c r="H1" s="159" t="s">
        <v>94</v>
      </c>
      <c r="I1" s="302" t="s">
        <v>31</v>
      </c>
      <c r="J1" s="157" t="s">
        <v>302</v>
      </c>
      <c r="K1" s="157" t="s">
        <v>303</v>
      </c>
      <c r="L1" s="250" t="s">
        <v>304</v>
      </c>
      <c r="M1" s="250" t="s">
        <v>305</v>
      </c>
      <c r="N1" s="159" t="s">
        <v>182</v>
      </c>
      <c r="O1" s="253" t="s">
        <v>183</v>
      </c>
      <c r="P1" s="253" t="s">
        <v>184</v>
      </c>
      <c r="Q1" s="250" t="s">
        <v>185</v>
      </c>
      <c r="R1" s="253" t="s">
        <v>192</v>
      </c>
      <c r="S1" s="253" t="s">
        <v>193</v>
      </c>
      <c r="T1" s="250" t="s">
        <v>274</v>
      </c>
      <c r="U1" s="253" t="s">
        <v>209</v>
      </c>
      <c r="V1" s="253" t="s">
        <v>210</v>
      </c>
      <c r="W1" s="250" t="s">
        <v>211</v>
      </c>
      <c r="X1" s="253" t="s">
        <v>212</v>
      </c>
      <c r="Y1" s="253" t="s">
        <v>213</v>
      </c>
      <c r="Z1" s="250" t="s">
        <v>214</v>
      </c>
      <c r="AA1" s="288" t="s">
        <v>215</v>
      </c>
      <c r="AB1" s="288" t="s">
        <v>216</v>
      </c>
      <c r="AC1" s="287" t="s">
        <v>217</v>
      </c>
      <c r="AD1" s="288" t="s">
        <v>218</v>
      </c>
      <c r="AE1" s="288" t="s">
        <v>219</v>
      </c>
      <c r="AF1" s="287" t="s">
        <v>220</v>
      </c>
      <c r="AG1" s="286" t="s">
        <v>221</v>
      </c>
      <c r="AH1" s="286" t="s">
        <v>222</v>
      </c>
      <c r="AI1" s="285" t="s">
        <v>223</v>
      </c>
      <c r="AJ1" s="253" t="s">
        <v>224</v>
      </c>
      <c r="AK1" s="253" t="s">
        <v>225</v>
      </c>
      <c r="AL1" s="250" t="s">
        <v>226</v>
      </c>
      <c r="AM1" s="261" t="s">
        <v>230</v>
      </c>
      <c r="AN1" s="261" t="s">
        <v>231</v>
      </c>
      <c r="AO1" s="261" t="s">
        <v>232</v>
      </c>
      <c r="AP1" s="261" t="s">
        <v>233</v>
      </c>
      <c r="AQ1" s="261" t="s">
        <v>234</v>
      </c>
      <c r="AR1" s="261" t="s">
        <v>273</v>
      </c>
      <c r="AS1" s="262" t="s">
        <v>236</v>
      </c>
      <c r="AT1" s="262" t="s">
        <v>237</v>
      </c>
      <c r="AU1" s="284" t="s">
        <v>238</v>
      </c>
      <c r="AV1" s="255" t="s">
        <v>151</v>
      </c>
      <c r="AW1" s="254" t="s">
        <v>152</v>
      </c>
      <c r="AX1" s="255" t="s">
        <v>153</v>
      </c>
      <c r="AY1" s="255" t="s">
        <v>154</v>
      </c>
      <c r="AZ1" s="254" t="s">
        <v>155</v>
      </c>
      <c r="BA1" s="255" t="s">
        <v>156</v>
      </c>
      <c r="BB1" s="254" t="s">
        <v>157</v>
      </c>
      <c r="BC1" s="254" t="s">
        <v>158</v>
      </c>
      <c r="BD1" s="263" t="s">
        <v>159</v>
      </c>
      <c r="BE1" s="255" t="s">
        <v>194</v>
      </c>
      <c r="BF1" s="254" t="s">
        <v>195</v>
      </c>
      <c r="BG1" s="255" t="s">
        <v>196</v>
      </c>
      <c r="BH1" s="255" t="s">
        <v>197</v>
      </c>
      <c r="BI1" s="254" t="s">
        <v>198</v>
      </c>
      <c r="BJ1" s="255" t="s">
        <v>199</v>
      </c>
      <c r="BK1" s="261" t="s">
        <v>312</v>
      </c>
      <c r="BL1" s="254" t="s">
        <v>201</v>
      </c>
      <c r="BM1" s="255" t="s">
        <v>202</v>
      </c>
      <c r="BN1" s="261" t="s">
        <v>313</v>
      </c>
      <c r="BO1" s="254" t="s">
        <v>204</v>
      </c>
      <c r="BP1" s="255" t="s">
        <v>205</v>
      </c>
      <c r="BQ1" s="261" t="s">
        <v>314</v>
      </c>
      <c r="BR1" s="254" t="s">
        <v>207</v>
      </c>
      <c r="BS1" s="255" t="s">
        <v>208</v>
      </c>
      <c r="BT1" s="253" t="s">
        <v>239</v>
      </c>
      <c r="BU1" s="253" t="s">
        <v>240</v>
      </c>
      <c r="BV1" s="250" t="s">
        <v>241</v>
      </c>
      <c r="BW1" s="260" t="s">
        <v>227</v>
      </c>
      <c r="BX1" s="260" t="s">
        <v>228</v>
      </c>
      <c r="BY1" s="266" t="s">
        <v>229</v>
      </c>
      <c r="BZ1" s="253" t="s">
        <v>242</v>
      </c>
      <c r="CA1" s="253" t="s">
        <v>243</v>
      </c>
      <c r="CB1" s="250" t="s">
        <v>244</v>
      </c>
      <c r="CC1" s="283" t="s">
        <v>255</v>
      </c>
      <c r="CD1" s="283" t="s">
        <v>256</v>
      </c>
      <c r="CE1" s="156" t="s">
        <v>257</v>
      </c>
      <c r="CF1" s="283" t="s">
        <v>258</v>
      </c>
      <c r="CG1" s="283" t="s">
        <v>259</v>
      </c>
      <c r="CH1" s="156" t="s">
        <v>260</v>
      </c>
      <c r="CI1" s="283" t="s">
        <v>272</v>
      </c>
      <c r="CJ1" s="283" t="s">
        <v>271</v>
      </c>
      <c r="CK1" s="156" t="s">
        <v>270</v>
      </c>
      <c r="CL1" s="283" t="s">
        <v>269</v>
      </c>
      <c r="CM1" s="283" t="s">
        <v>268</v>
      </c>
      <c r="CN1" s="156" t="s">
        <v>267</v>
      </c>
      <c r="CO1" s="282" t="s">
        <v>266</v>
      </c>
      <c r="CP1" s="282" t="s">
        <v>265</v>
      </c>
      <c r="CQ1" s="264" t="s">
        <v>264</v>
      </c>
      <c r="CR1" s="282" t="s">
        <v>263</v>
      </c>
      <c r="CS1" s="282" t="s">
        <v>262</v>
      </c>
      <c r="CT1" s="264" t="s">
        <v>261</v>
      </c>
      <c r="CU1" s="267" t="s">
        <v>245</v>
      </c>
      <c r="CV1" s="267" t="s">
        <v>246</v>
      </c>
      <c r="CW1" s="268" t="s">
        <v>247</v>
      </c>
      <c r="CX1" s="269" t="s">
        <v>248</v>
      </c>
      <c r="CY1" s="269" t="s">
        <v>249</v>
      </c>
      <c r="CZ1" s="270" t="s">
        <v>250</v>
      </c>
      <c r="DA1" s="167" t="s">
        <v>168</v>
      </c>
      <c r="DB1" s="177" t="s">
        <v>169</v>
      </c>
      <c r="DC1" s="178" t="s">
        <v>170</v>
      </c>
      <c r="DD1" s="179" t="s">
        <v>251</v>
      </c>
      <c r="DE1" s="179" t="s">
        <v>252</v>
      </c>
      <c r="DF1" s="179" t="s">
        <v>253</v>
      </c>
      <c r="DG1" s="257" t="s">
        <v>254</v>
      </c>
    </row>
    <row r="2" spans="1:111" x14ac:dyDescent="0.3">
      <c r="A2" s="235"/>
      <c r="B2" s="235"/>
      <c r="C2" s="235"/>
      <c r="D2" s="272"/>
      <c r="E2" s="235"/>
      <c r="F2" s="272"/>
      <c r="G2" s="273"/>
      <c r="H2" s="274">
        <f t="shared" ref="H2" si="0">YEAR(G2)</f>
        <v>1900</v>
      </c>
      <c r="I2" s="181"/>
      <c r="J2" s="183"/>
      <c r="K2" s="183"/>
      <c r="L2" s="183"/>
      <c r="M2" s="183"/>
      <c r="N2" s="235"/>
      <c r="O2" s="183"/>
      <c r="P2" s="183"/>
      <c r="Q2" s="181"/>
      <c r="R2" s="183"/>
      <c r="S2" s="183"/>
      <c r="T2" s="181"/>
      <c r="U2" s="183"/>
      <c r="V2" s="183"/>
      <c r="W2" s="181"/>
      <c r="X2" s="183"/>
      <c r="Y2" s="183"/>
      <c r="Z2" s="181"/>
      <c r="AA2" s="275"/>
      <c r="AB2" s="275"/>
      <c r="AC2" s="276"/>
      <c r="AD2" s="275"/>
      <c r="AE2" s="275"/>
      <c r="AF2" s="276"/>
      <c r="AG2" s="277">
        <f t="shared" ref="AG2:AH2" si="1">SUM(AA2,AD2)</f>
        <v>0</v>
      </c>
      <c r="AH2" s="277">
        <f t="shared" si="1"/>
        <v>0</v>
      </c>
      <c r="AI2" s="278"/>
      <c r="AJ2" s="183"/>
      <c r="AK2" s="183"/>
      <c r="AL2" s="181"/>
      <c r="AM2" s="212"/>
      <c r="AN2" s="212"/>
      <c r="AO2" s="209"/>
      <c r="AP2" s="212"/>
      <c r="AQ2" s="212"/>
      <c r="AR2" s="209"/>
      <c r="AS2" s="243">
        <f t="shared" ref="AS2:AT2" si="2">SUM(AM2,AP2)</f>
        <v>0</v>
      </c>
      <c r="AT2" s="243">
        <f t="shared" si="2"/>
        <v>0</v>
      </c>
      <c r="AU2" s="281"/>
      <c r="AV2" s="209"/>
      <c r="AW2" s="209"/>
      <c r="AX2" s="212"/>
      <c r="AY2" s="209"/>
      <c r="AZ2" s="209"/>
      <c r="BA2" s="212"/>
      <c r="BB2" s="209"/>
      <c r="BC2" s="209"/>
      <c r="BD2" s="212"/>
      <c r="BE2" s="209"/>
      <c r="BF2" s="209"/>
      <c r="BG2" s="212"/>
      <c r="BH2" s="209"/>
      <c r="BI2" s="209"/>
      <c r="BJ2" s="212"/>
      <c r="BK2" s="209"/>
      <c r="BL2" s="209"/>
      <c r="BM2" s="212"/>
      <c r="BN2" s="209"/>
      <c r="BO2" s="209"/>
      <c r="BP2" s="212"/>
      <c r="BQ2" s="209"/>
      <c r="BR2" s="209"/>
      <c r="BS2" s="212"/>
      <c r="BT2" s="183"/>
      <c r="BU2" s="183"/>
      <c r="BV2" s="181"/>
      <c r="BW2" s="188"/>
      <c r="BX2" s="188"/>
      <c r="BY2" s="279">
        <f t="shared" ref="BY2" si="3">IF(BX2&gt;0,BW2/BX2,0)</f>
        <v>0</v>
      </c>
      <c r="BZ2" s="183"/>
      <c r="CA2" s="183"/>
      <c r="CB2" s="181"/>
      <c r="CC2" s="183"/>
      <c r="CD2" s="183"/>
      <c r="CE2" s="181"/>
      <c r="CF2" s="183"/>
      <c r="CG2" s="183"/>
      <c r="CH2" s="181"/>
      <c r="CI2" s="183"/>
      <c r="CJ2" s="183"/>
      <c r="CK2" s="181"/>
      <c r="CL2" s="183"/>
      <c r="CM2" s="183"/>
      <c r="CN2" s="181"/>
      <c r="CO2" s="275"/>
      <c r="CP2" s="275"/>
      <c r="CQ2" s="276"/>
      <c r="CR2" s="275"/>
      <c r="CS2" s="275"/>
      <c r="CT2" s="276"/>
      <c r="CU2" s="188">
        <f t="shared" ref="CU2:CV2" si="4">SUM(BZ2,CC2,CF2,CI2,CL2,CO2,CR2)</f>
        <v>0</v>
      </c>
      <c r="CV2" s="188">
        <f t="shared" si="4"/>
        <v>0</v>
      </c>
      <c r="CW2" s="279">
        <f t="shared" ref="CW2" si="5">IF(CV2&gt;0,CU2/CV2,0)</f>
        <v>0</v>
      </c>
      <c r="CX2" s="239">
        <f t="shared" ref="CX2:CY2" si="6">SUM(BW2,CU2)</f>
        <v>0</v>
      </c>
      <c r="CY2" s="239">
        <f t="shared" si="6"/>
        <v>0</v>
      </c>
      <c r="CZ2" s="280">
        <f t="shared" ref="CZ2" si="7">IF(CY2&gt;0,CX2/CY2,0)</f>
        <v>0</v>
      </c>
      <c r="DA2" s="240"/>
      <c r="DB2" s="235"/>
      <c r="DC2" s="246"/>
      <c r="DD2" s="246"/>
      <c r="DE2" s="246"/>
      <c r="DF2" s="246"/>
      <c r="DG2" s="246"/>
    </row>
  </sheetData>
  <conditionalFormatting sqref="H1:H1048576">
    <cfRule type="colorScale" priority="12">
      <colorScale>
        <cfvo type="min"/>
        <cfvo type="percentile" val="50"/>
        <cfvo type="max"/>
        <color rgb="FFC00000"/>
        <color rgb="FF00B050"/>
        <color rgb="FF7030A0"/>
      </colorScale>
    </cfRule>
  </conditionalFormatting>
  <conditionalFormatting sqref="CZ1:CZ1048576">
    <cfRule type="cellIs" dxfId="8" priority="2" operator="between">
      <formula>0.8</formula>
      <formula>1</formula>
    </cfRule>
    <cfRule type="cellIs" dxfId="7" priority="3" operator="between">
      <formula>0.6</formula>
      <formula>0.799</formula>
    </cfRule>
  </conditionalFormatting>
  <conditionalFormatting sqref="DA1:DA1048576">
    <cfRule type="cellIs" dxfId="6" priority="4" operator="between">
      <formula>0</formula>
      <formula>0.599</formula>
    </cfRule>
    <cfRule type="containsText" dxfId="5" priority="5" operator="containsText" text="Healthy  ">
      <formula>NOT(ISERROR(SEARCH("Healthy  ",DA1)))</formula>
    </cfRule>
    <cfRule type="containsText" dxfId="4" priority="6" operator="containsText" text="Healthy With Problems">
      <formula>NOT(ISERROR(SEARCH("Healthy With Problems",DA1)))</formula>
    </cfRule>
    <cfRule type="containsText" dxfId="3" priority="8" operator="containsText" text="unhealthy">
      <formula>NOT(ISERROR(SEARCH("unhealthy",DA1)))</formula>
    </cfRule>
  </conditionalFormatting>
  <dataValidations count="111">
    <dataValidation type="list" allowBlank="1" showInputMessage="1" showErrorMessage="1" sqref="DA2" xr:uid="{044661E4-196F-471E-A59A-4E594758A721}">
      <formula1>Health.Category</formula1>
    </dataValidation>
    <dataValidation type="list" allowBlank="1" showInputMessage="1" showErrorMessage="1" sqref="I2" xr:uid="{F4C26DB3-B62F-441F-938C-88FBB280BF4B}">
      <formula1>UTM</formula1>
    </dataValidation>
    <dataValidation type="decimal" allowBlank="1" showInputMessage="1" showErrorMessage="1" sqref="CZ2 BY2 CW2" xr:uid="{06FCCED8-1188-48A5-B907-980E2C3E4AE8}">
      <formula1>0</formula1>
      <formula2>1</formula2>
    </dataValidation>
    <dataValidation type="list" allowBlank="1" showInputMessage="1" showErrorMessage="1" sqref="AM2:AN2" xr:uid="{F43035E4-F333-4527-AD9E-5A1B0C301DE2}">
      <formula1>RI_7a</formula1>
    </dataValidation>
    <dataValidation type="list" allowBlank="1" showInputMessage="1" showErrorMessage="1" sqref="O2:P2" xr:uid="{9B8C117C-67B0-4F79-81F4-7E519B9C4871}">
      <formula1>RI_1</formula1>
    </dataValidation>
    <dataValidation type="list" allowBlank="1" showInputMessage="1" showErrorMessage="1" sqref="R2:S2" xr:uid="{02AEE23A-1D23-4964-95D2-21B0C83C9A9F}">
      <formula1>RI_2</formula1>
    </dataValidation>
    <dataValidation type="list" allowBlank="1" showInputMessage="1" showErrorMessage="1" sqref="U2:V2" xr:uid="{B903D520-630F-456C-ADD4-9980600DAB37}">
      <formula1>RI_3</formula1>
    </dataValidation>
    <dataValidation type="list" allowBlank="1" showInputMessage="1" showErrorMessage="1" sqref="X2:Y2" xr:uid="{6BFABA17-D2DD-45D6-B031-3B82DB1CD83D}">
      <formula1>RI_4</formula1>
    </dataValidation>
    <dataValidation type="list" allowBlank="1" showInputMessage="1" showErrorMessage="1" sqref="AA2:AB2" xr:uid="{E4F9B2B5-6D39-4B9C-8AD5-825C4596CEA1}">
      <formula1>RI_5a</formula1>
    </dataValidation>
    <dataValidation type="list" allowBlank="1" showInputMessage="1" showErrorMessage="1" sqref="AD2:AE2" xr:uid="{3DF50EEC-4375-4251-83DC-7D87C92AE2E4}">
      <formula1>RI_5b</formula1>
    </dataValidation>
    <dataValidation type="list" allowBlank="1" showInputMessage="1" showErrorMessage="1" sqref="AP2:AQ2" xr:uid="{7F7A8BEA-27B9-4248-8F09-D311A148CA84}">
      <formula1>RI_7b</formula1>
    </dataValidation>
    <dataValidation type="list" allowBlank="1" showInputMessage="1" showErrorMessage="1" sqref="BT2:BU2" xr:uid="{42AACC35-61C0-4E45-9DC4-A7626B0CE86E}">
      <formula1>RI_8</formula1>
    </dataValidation>
    <dataValidation type="list" allowBlank="1" showInputMessage="1" showErrorMessage="1" sqref="BZ2:CA2" xr:uid="{8886EA26-F9A0-46BD-9CB3-982E0F3BA382}">
      <formula1>RI_9</formula1>
    </dataValidation>
    <dataValidation type="list" allowBlank="1" showInputMessage="1" showErrorMessage="1" sqref="CC2:CD2" xr:uid="{1E927B5F-4691-4D10-88E0-D26E3728984B}">
      <formula1>RI_10</formula1>
    </dataValidation>
    <dataValidation type="list" allowBlank="1" showInputMessage="1" showErrorMessage="1" sqref="CF2:CG2" xr:uid="{AE655A1F-B288-4B54-9639-B0AF5C5CEF9A}">
      <formula1>RI_11</formula1>
    </dataValidation>
    <dataValidation type="list" allowBlank="1" showInputMessage="1" showErrorMessage="1" sqref="CI2:CJ2" xr:uid="{7871C2D9-0E57-4B57-B9DF-510AAB030953}">
      <formula1>RI_12</formula1>
    </dataValidation>
    <dataValidation type="list" allowBlank="1" showInputMessage="1" showErrorMessage="1" sqref="CL2:CM2" xr:uid="{BDAB96F6-4768-464E-B883-B23DBD24E45A}">
      <formula1>RI_13</formula1>
    </dataValidation>
    <dataValidation type="list" allowBlank="1" showInputMessage="1" showErrorMessage="1" sqref="CO2:CP2" xr:uid="{08D70F33-8B2F-48B2-9762-E2E13805887E}">
      <formula1>RI_14</formula1>
    </dataValidation>
    <dataValidation type="list" allowBlank="1" showInputMessage="1" showErrorMessage="1" sqref="CR2:CS2" xr:uid="{91207F98-55CC-4847-8C26-A87CD54EF277}">
      <formula1>RI_15</formula1>
    </dataValidation>
    <dataValidation type="list" allowBlank="1" showInputMessage="1" showErrorMessage="1" sqref="AJ2:AK2" xr:uid="{2E937612-DAC1-410F-8C60-961F0577CAA6}">
      <formula1>RI_6</formula1>
    </dataValidation>
    <dataValidation type="list" allowBlank="1" showInputMessage="1" showErrorMessage="1" sqref="A2" xr:uid="{556A9A3B-F4B3-466F-858C-A141E55C8502}">
      <formula1>Natural.Area</formula1>
    </dataValidation>
    <dataValidation allowBlank="1" showInputMessage="1" showErrorMessage="1" prompt="CHARACTER_x000a_Did the observer provide any special notes on the area?_x000a_Enter any summary comments here if score sheets are not available. " sqref="N1" xr:uid="{120A3EB5-1480-40A6-BA6B-E79C403FE955}"/>
    <dataValidation allowBlank="1" showInputMessage="1" showErrorMessage="1" prompt="FACTOR_x000a_In which, if noted, field or pasture is the plot located?_x000a_Should, but doesn't necessarily, match between assessment years." sqref="E1" xr:uid="{E7DB0F96-F925-448D-956C-03FF72A1C620}"/>
    <dataValidation allowBlank="1" showInputMessage="1" showErrorMessage="1" prompt="FACTOR_x000a_On which property was the RRHA conducted? _x000a_Dropdown based on LIST for natural area selected._x000a_" sqref="D1" xr:uid="{9F5A9F10-D0AF-4D36-BEA2-C72137D2B202}"/>
    <dataValidation allowBlank="1" showInputMessage="1" showErrorMessage="1" prompt="FACTOR_x000a_What organization, not individual, conducted the RRHA?_x000a_Dropdown from Observer LIST" sqref="C1" xr:uid="{66077FB7-4D6C-4546-B33A-2CEA32216E82}"/>
    <dataValidation allowBlank="1" showInputMessage="1" showErrorMessage="1" prompt="FACTOR_x000a_Of which, if any, amalgamated stewardship project is the property a part?_x000a_Dropdown based on LIST for natural area selected." sqref="B1" xr:uid="{E7480747-870F-4A67-AAF8-0275C08B9FBA}"/>
    <dataValidation allowBlank="1" showInputMessage="1" showErrorMessage="1" prompt="FACTOR_x000a_Which natural area was the RRHA conducted in?_x000a_Dropdown from Natural.Area LIST" sqref="A1" xr:uid="{B39ABF56-036C-4335-81CD-9928AE9EE3AB}"/>
    <dataValidation allowBlank="1" showInputMessage="1" showErrorMessage="1" prompt="FACTOR_x000a_What is the plot named?_x000a_Names must match between years for analysis. Older names should be changed to match most recent naming convention. Note old name in COMMENTS field. " sqref="F1" xr:uid="{D07B7CE1-4F86-49CF-9935-DE071DCBEDEA}"/>
    <dataValidation allowBlank="1" showInputMessage="1" showErrorMessage="1" prompt="DATE_x000a_When was the RRHA conducted?_x000a_Entry tip: 1jun20 formats to 06/01/2020" sqref="G1" xr:uid="{7B6B3770-A4AD-4014-813F-118620616B9F}"/>
    <dataValidation allowBlank="1" showInputMessage="1" showErrorMessage="1" prompt="NUMERIC_x000a_The year the assessment was conducted._x000a_Autopopulates from DATE field." sqref="H1" xr:uid="{49378CE2-5270-4B63-8A45-15DB675D41EC}"/>
    <dataValidation allowBlank="1" showInputMessage="1" showErrorMessage="1" prompt="FACTOR_x000a_What is the UTM datum and projection?_x000a_*Include note/comment if coordinates are not available, if location from another assessment is used, or if typos in coordinates are corrected." sqref="I1" xr:uid="{C0491CD9-416E-418A-8DC2-54DB81A6843F}"/>
    <dataValidation allowBlank="1" showInputMessage="1" showErrorMessage="1" prompt="NUMERIC_x000a_What are the Y coordinates for the upper end/start point?" sqref="K1" xr:uid="{7DD7B5D7-3F4D-4C17-A112-A2BAE4DA774C}"/>
    <dataValidation allowBlank="1" showInputMessage="1" showErrorMessage="1" prompt="NUMERIC_x000a_What are the X coordinates for the upper end/start point?" sqref="J1" xr:uid="{27D325DC-BC48-4ED0-BDF5-D4BE79345964}"/>
    <dataValidation allowBlank="1" showInputMessage="1" prompt="NUMERIC_x000a_What are the X coordinates for the lower end/ end point?" sqref="L1" xr:uid="{9278B86C-8D87-4361-861A-4043356B9471}"/>
    <dataValidation allowBlank="1" showInputMessage="1" prompt="NUMERIC_x000a_What are the Y coordinates for the lower end/ end point?" sqref="M1" xr:uid="{1073C0BA-A910-4B7D-B19A-D1BDA60A282D}"/>
    <dataValidation allowBlank="1" showInputMessage="1" showErrorMessage="1" prompt="NUMERIC_x000a_Q1: Cottonwood and Balsam Poplar Regeneration._x000a_Proportion of seedling/sapling cover_x000a_6 - &gt;15%_x000a_4 - 5-15%_x000a_2 - &lt;5%_x000a_0 - None" sqref="O1" xr:uid="{06B71964-041E-4D8F-969D-5C38A80F2778}"/>
    <dataValidation allowBlank="1" showInputMessage="1" showErrorMessage="1" prompt="NUMERIC_x000a_Q1: Cottonwood and Balsam Poplar Regeneration_x000a_Max should = 6" sqref="P1" xr:uid="{74D85DDB-A3D6-4D8A-9F4A-D0CFE76C84CE}"/>
    <dataValidation allowBlank="1" showInputMessage="1" showErrorMessage="1" prompt="CHARACTER_x000a_Q1: Cottonwood and Balsam Poplar Regeneration_x000a_Any comments provided" sqref="Q1" xr:uid="{CBD5DF83-A03E-4324-ADF2-10AF1FA99BEE}"/>
    <dataValidation allowBlank="1" showInputMessage="1" showErrorMessage="1" prompt="NUMERIC_x000a_Q2: Regeneration of other native tree species_x000a_Proportion of cover by seedlings/saplings_x000a_3 - &gt;5%_x000a_2 - 1-5%_x000a_1 - &lt;1%_x000a_0 - None" sqref="R1" xr:uid="{51CFF3C5-6AE3-4597-BCC3-5A23EB613DEE}"/>
    <dataValidation allowBlank="1" showInputMessage="1" showErrorMessage="1" prompt="NUMERIC_x000a_Q2: Regeneration of other native tree species_x000a_Proportion of cover by seedlings/saplings_x000a_Max should = 3" sqref="S1" xr:uid="{030B905E-A137-4074-8FE3-6B3CC65EA94D}"/>
    <dataValidation allowBlank="1" showInputMessage="1" showErrorMessage="1" prompt="CHARACTER_x000a_Q2: Regeneration of other native tree species_x000a_Proportion of cover by seedlings/saplings_x000a_Any comments provided." sqref="T1" xr:uid="{4FF3F885-4F70-4BA9-86B0-385CCEDADB3A}"/>
    <dataValidation allowBlank="1" showInputMessage="1" showErrorMessage="1" prompt="NUMERIC_x000a_Q3: Regeneration of preferred shrub species_x000a_Proportion of cover as seedlings/saplings_x000a_6 - &gt;15%_x000a_4 - 5-15%_x000a_2 - &lt;5%_x000a_0 - None_x000a_" sqref="U1" xr:uid="{992D164E-EEA4-4349-8376-3ECDD98665B9}"/>
    <dataValidation allowBlank="1" showInputMessage="1" showErrorMessage="1" prompt="NUMERIC_x000a_Q3: Regeneration of preferred shrub species_x000a_Proportion of cover as seedlings/saplings_x000a_Max should = 6" sqref="V1" xr:uid="{DB4ADAA1-D3B4-4611-BE9D-95D916BAA8B7}"/>
    <dataValidation allowBlank="1" showInputMessage="1" showErrorMessage="1" prompt="CHARACTER_x000a_Q3: Regeneration of preferred shrub species_x000a_Proportion of cover as seedlings/saplings_x000a_Any comments provided" sqref="W1" xr:uid="{81C9B5A4-D4C7-44DE-AC83-E85B8C96BFC9}"/>
    <dataValidation allowBlank="1" showInputMessage="1" showErrorMessage="1" prompt="NUMERIC_x000a_Q4: Standing dead and deacdent woody material_x000a_Proportion of canopy dead/decadent_x000a_3 - &lt;5%_x000a_2 - 5-25%_x000a_1 - 25-50%_x000a_0 - &gt;50%" sqref="X1" xr:uid="{0CFC80F3-1ED1-428E-B7DD-50BE27F78FDE}"/>
    <dataValidation allowBlank="1" showInputMessage="1" showErrorMessage="1" prompt="NUMERIC_x000a_Q4: Standing dead and deacdent woody material_x000a_Proportion of canopy dead/decadent_x000a_Max should = 3" sqref="Y1" xr:uid="{CE3D88C3-B5C2-491F-ABE3-F21E4966071C}"/>
    <dataValidation allowBlank="1" showInputMessage="1" showErrorMessage="1" prompt="CHARACTER_x000a_Q4: Standing dead and deacdent woody material_x000a_Proportion of canopy dead/decadent_x000a_Any comments provided" sqref="Z1" xr:uid="{9E6E3285-B58D-4DD7-8628-44FD1D2E5B55}"/>
    <dataValidation allowBlank="1" showInputMessage="1" showErrorMessage="1" prompt="NUMERIC_x000a_Q5: Utilization of woody plants_x000a_Q5a: Preferred trees and shrubs_x000a_Proportion of second year and older leaders browsed_x000a_3 - None, 0-5%_x000a_2 - Light, 5-25%_x000a_1 - Moderate, 25-50%_x000a_0 - Heavy, &gt;50%" sqref="AA1" xr:uid="{7E949C2D-2F52-4DB9-8E96-0FDAC7824637}"/>
    <dataValidation allowBlank="1" showInputMessage="1" showErrorMessage="1" prompt="NUMERIC_x000a_Q5: Utilization of woody plants_x000a_Q5a: Preferred trees and shrubs_x000a_Proportion of second year and older leaders browsed_x000a_Max should = 3" sqref="AB1" xr:uid="{D19D5A77-50FC-4667-B54F-6C8BFF40389C}"/>
    <dataValidation allowBlank="1" showInputMessage="1" showErrorMessage="1" prompt="CHARACTER_x000a_Q5: Utilization of woody plants_x000a_Q5a: Preferred trees and shrubs_x000a_Any comments provided" sqref="AC1" xr:uid="{6DC024BC-751E-4FA3-85A3-5EDBE0A1EBA7}"/>
    <dataValidation allowBlank="1" showInputMessage="1" showErrorMessage="1" prompt="NUMERIC_x000a_Q5: Utilization of woody plants_x000a_Q5b: Non-browse removal_x000a_Proportion of live woody vegetation missing from cutting_x000a_3 - None, 0-5%_x000a_2 - Light, 5-25%_x000a_1 - Moderate, 25-50%_x000a_0 - Heavy, &gt;50%" sqref="AD1" xr:uid="{D828E891-3EFE-4AE8-95CD-863A4EBCFA97}"/>
    <dataValidation allowBlank="1" showInputMessage="1" showErrorMessage="1" prompt="NUMERIC_x000a_Q5: Utilization of woody plants_x000a_Q5b: Non-browse removal_x000a_Proportion of live woody vegetation missing from cutting_x000a_Max should = 3" sqref="AE1" xr:uid="{38478043-8441-46D7-B99E-B6E957C9980E}"/>
    <dataValidation allowBlank="1" showInputMessage="1" showErrorMessage="1" prompt="CHARACTER_x000a_Q5: Utilization of woody plants_x000a_Q5b: Non-browse removal_x000a_Proportion of live woody vegetation missing from cutting_x000a_Any comments provided." sqref="AF1" xr:uid="{3EAD6D59-A746-4A66-89E8-C5308233761C}"/>
    <dataValidation allowBlank="1" showInputMessage="1" showErrorMessage="1" prompt="NUMERIC_x000a_Q5: Utilization of woody plants_x000a_Autopopulates as sum of Q5_Actual fields" sqref="AG1" xr:uid="{ACAA2E16-4F32-41A5-873C-454D5ADEDD52}"/>
    <dataValidation allowBlank="1" showInputMessage="1" showErrorMessage="1" prompt="NUMERIC_x000a_Q5: Utilization of woody plants_x000a_Autopopulates as sum of Q5_Poss fields" sqref="AH1" xr:uid="{C6EF58AF-B554-4A83-BE54-04B77D8878F9}"/>
    <dataValidation allowBlank="1" showInputMessage="1" showErrorMessage="1" prompt="NUMERIC_x000a_Q5: Utilization of woody plants_x000a_Any comments provided" sqref="AI1" xr:uid="{6815EE5D-C7C7-430B-8F1D-F7BCBD883E72}"/>
    <dataValidation allowBlank="1" showInputMessage="1" showErrorMessage="1" prompt="NUMERIC_x000a_Q6: Total canopy cover of woody species_x000a_3 - &gt;50%_x000a_2 - 25-50%_x000a_1 - 5-25%_x000a_0 - &lt;5%" sqref="AJ1" xr:uid="{8BBF81F3-E849-43EC-83FF-156E1F81B469}"/>
    <dataValidation allowBlank="1" showInputMessage="1" showErrorMessage="1" prompt="NUMERIC_x000a_Q6: Total canopy cover of woody species_x000a_Max should = 3" sqref="AK1" xr:uid="{0A7A3A22-9CA3-4308-A79B-B99FD17D4E03}"/>
    <dataValidation allowBlank="1" showInputMessage="1" showErrorMessage="1" prompt="CHARACTER_x000a_Q6: Total canopy cover of woody species_x000a_Any comments provided" sqref="AL1" xr:uid="{AA3052A1-1110-435B-A0F9-CE7D63B2788E}"/>
    <dataValidation allowBlank="1" showInputMessage="1" prompt="Species List_x000a_Q7: (Prohibited) noxious weeds_x000a_CHARACTER: Species 7 letter code (4 genus, 3 species) OR common name; PERCENT: estimated ground cover; NUMERIC: density distribution class [1,13]" sqref="AV1:BJ1" xr:uid="{8814C726-FA54-4D4F-9D65-2E019D7E92AF}"/>
    <dataValidation allowBlank="1" showInputMessage="1" prompt="Species List_x000a_Q7: (Prohibited) noxious weeds_x000a_Q7c: Elevated species_x000a_CHARACTER: Species 7 letter code (4 genus, 3 species) OR common name; PERCENT: estimated ground cover; NUMERIC: density distribution class [1,13]" sqref="BK1:BS1" xr:uid="{DBB0262F-F54A-4DFE-98F8-CC6978CA201C}"/>
    <dataValidation allowBlank="1" showInputMessage="1" prompt="NUMERIC_x000a_Q7: (Prohibited) noxious weeds_x000a_Q7a - What is the cumulative cover of (prohibited) noxious weeds?_x000a_3 - None_x000a_2 - &lt;1%_x000a_1 - 1-15%_x000a_0 - &gt;15%" sqref="AM1" xr:uid="{0A3997E1-A024-467F-9AF9-B3D5B0E58191}"/>
    <dataValidation allowBlank="1" showInputMessage="1" prompt="NUMERIC_x000a_Q7: (Prohibited) noxious weeds_x000a_Q7a - What is the cumulative cover of (prohibited) noxious weeds?_x000a_Max should = 3" sqref="AN1" xr:uid="{460B6BA0-8366-42B2-93D5-797725FA8CDF}"/>
    <dataValidation allowBlank="1" showInputMessage="1" prompt="CHARACTER_x000a_Q7: (Prohibited) noxious weeds_x000a_Q7a - What is the cumulative cover of (prohibited) noxious weeds?_x000a_Any comments provided. " sqref="AO1" xr:uid="{0B903A85-CE62-47FC-8D3C-C4B25AAE13B1}"/>
    <dataValidation allowBlank="1" showInputMessage="1" prompt="CHARACTER_x000a_Q7: (Prohibited) noxious weeds_x000a_Q7b: What is the cumulative density distribution class of (prohibited) noxious weeds?_x000a_Any comments provided." sqref="AR1" xr:uid="{DEF0CA7E-76E4-4FBF-8C50-BB97663A34D3}"/>
    <dataValidation allowBlank="1" showInputMessage="1" prompt="NUMERIC_x000a_Q7: (Prohibited) noxious weeds_x000a_Q7b: What is the cumulative density distribution class of (prohibited) noxious weeds?_x000a_3 - None_x000a_2 - Low (1-3)_x000a_1 - Moderate (4-7)_x000a_0 - High (8-13)_x000a_" sqref="AP1" xr:uid="{8FABFA92-CF05-4701-87F9-3F2ADC11FC03}"/>
    <dataValidation allowBlank="1" showInputMessage="1" prompt="NUMERIC_x000a_Q7: (Prohibited) noxious weeds_x000a_Q7b: What is the cumulative density distribution class of (prohibited) noxious weeds?_x000a_Max should = 3_x000a_" sqref="AQ1" xr:uid="{8D966C35-1483-41E7-AA50-264CA0CC8390}"/>
    <dataValidation allowBlank="1" showInputMessage="1" prompt="NUMERIC_x000a_Q7: (Prohibited) noxious weeds_x000a_Autopopulated as sum of Q7_Poss fields_x000a_Max should = 6" sqref="AT1" xr:uid="{8E9707EA-ABE6-4CCF-BADF-8DB10F596620}"/>
    <dataValidation allowBlank="1" showInputMessage="1" prompt="NUMERIC_x000a_Q7: (Prohibited) noxious weeds_x000a_Autopopulated as sum of Q7_Actual fields" sqref="AS1" xr:uid="{646180FC-E59F-4945-AF8D-3777CCE46E4A}"/>
    <dataValidation allowBlank="1" showInputMessage="1" showErrorMessage="1" prompt="CHARACTER_x000a_Q7: (prohibited) noxious weeds_x000a_Any comments provided" sqref="AU1" xr:uid="{1172DED9-E8D1-4B32-B697-A1C8592258A7}"/>
    <dataValidation allowBlank="1" showInputMessage="1" prompt="NUMERIC_x000a_Vegetation score_x000a_Autopopulates as sum of Q1-Q8 actual values." sqref="BW1" xr:uid="{3B971FE9-561D-403B-B06F-02EB7B502501}"/>
    <dataValidation allowBlank="1" showInputMessage="1" prompt="NUMERIC_x000a_Vegetation total possible score. _x000a_Autopopulates as sum of Q1-Q8 possible fields." sqref="BX1" xr:uid="{B5ABEDC1-EC0F-4B2F-BD5A-180D92EE85A7}"/>
    <dataValidation allowBlank="1" showInputMessage="1" prompt="DECIMAL_x000a_Vegetation rating_x000a_Autopopulates as the quotient of the actual and possible vegetation scores." sqref="BY1" xr:uid="{12D06E09-3EBA-4C7A-9C06-7C0EDB85F325}"/>
    <dataValidation allowBlank="1" showInputMessage="1" showErrorMessage="1" prompt="NUMERIC_x000a_Q8: Cover from disturbance-increaser undesireable herbaceous species_x000a_3 - &lt;5%_x000a_2 - 5-25%_x000a_1 - 25-50%_x000a_0 - &gt;50%" sqref="BT1" xr:uid="{EE8376C3-9ED9-4FD6-8A79-0F226269A6B8}"/>
    <dataValidation allowBlank="1" showInputMessage="1" showErrorMessage="1" prompt="NUMERIC_x000a_Q8: Cover from disturbance-increaser undesireable herbaceous species_x000a_Max should = 3" sqref="BU1" xr:uid="{41886DA1-222F-4E16-A2B0-5D2D74F71148}"/>
    <dataValidation allowBlank="1" showInputMessage="1" showErrorMessage="1" prompt="CHARACTER_x000a_Q8: Cover from disturbance-increaser undesireable herbaceous species_x000a_Any comments provided" sqref="BV1" xr:uid="{AEAF01F8-C106-479E-ABDB-7EE7B90F6D95}"/>
    <dataValidation allowBlank="1" showInputMessage="1" showErrorMessage="1" prompt="NUMERIC_x000a_Q9: Proportion of stream bank with deep, binding root mass._x000a_6 - &gt;85%_x000a_4 - 65-85%_x000a_2 - 35-65%_x000a_0 - &lt;35%" sqref="BZ1" xr:uid="{35210E3E-9C69-4555-857D-986302CEAB2E}"/>
    <dataValidation allowBlank="1" showInputMessage="1" showErrorMessage="1" prompt="NUMERIC_x000a_Q9: Proportion of stream bank with deep, binding root mass._x000a_Max should = 6" sqref="CA1" xr:uid="{BA9B8F53-7A57-4946-9079-154EF1D69D39}"/>
    <dataValidation allowBlank="1" showInputMessage="1" showErrorMessage="1" prompt="CHARACTER_x000a_Q9: Proportion of stream bank with deep, binding root mass._x000a_Any comments provided" sqref="CB1" xr:uid="{AB19F5EB-966D-4130-B1B4-0170F56424B6}"/>
    <dataValidation allowBlank="1" showInputMessage="1" showErrorMessage="1" prompt="NUMERIC_x000a_Q10: Proportion of polygon with human-caused bare ground_x000a_6 - &lt;1%_x000a_4 - 1-5%_x000a_2 - 5-15%_x000a_0 - &gt;15%_x000a_" sqref="CC1" xr:uid="{026B5A3F-D461-4B91-AACC-7168E4983172}"/>
    <dataValidation allowBlank="1" showInputMessage="1" showErrorMessage="1" prompt="NUMERIC_x000a_Q10: Proportion of polygon with human-caused bare ground_x000a_Max should = 6_x000a_" sqref="CD1" xr:uid="{F361BE73-4D29-4A1C-B9C3-6A69B79AD517}"/>
    <dataValidation allowBlank="1" showInputMessage="1" showErrorMessage="1" prompt="CHARACTER_x000a_Q10: Proportion of polygon with human-caused bare ground_x000a_Any comments provided_x000a_" sqref="CE1" xr:uid="{0DDC6BD6-334F-4F75-A7FA-D1A11F1720BA}"/>
    <dataValidation allowBlank="1" showInputMessage="1" showErrorMessage="1" prompt="NUMERIC_x000a_Q11: Removal or addition of water to system_x000a_Proporition of average flow volume changed during critial growing season_x000a_9 - &lt;10%_x000a_6 - 10-25%_x000a_3 - 25-50%_x000a_0 - &gt;50%" sqref="CF1" xr:uid="{5838E941-9B68-4B69-A946-2B12561A1AA8}"/>
    <dataValidation allowBlank="1" showInputMessage="1" showErrorMessage="1" prompt="NUMERIC_x000a_Q11: Removal or addition of water to system_x000a_Proporition of average flow volume changed during critial growing season_x000a_Max should = 9" sqref="CG1" xr:uid="{8A230F16-E3BB-47D4-B1DF-C8D4FE8732F5}"/>
    <dataValidation allowBlank="1" showInputMessage="1" showErrorMessage="1" prompt="CHARACTER_x000a_Q11: Removal or addition of water to system_x000a_Proporition of average flow volume changed during critial growing season_x000a_Any comments provided" sqref="CH1" xr:uid="{07C6FC49-0AFA-453B-8C59-0EC76B35B8E5}"/>
    <dataValidation allowBlank="1" showInputMessage="1" showErrorMessage="1" prompt="CHARACTER_x000a_Q12: Control of flood peak and timing by upstream damming_x000a_Proporition of watershed upstream of reach controlled by damming_x000a_Any comments provided." sqref="CK1" xr:uid="{F5F53312-86A2-4029-B954-B2AB6108C8E8}"/>
    <dataValidation allowBlank="1" showInputMessage="1" showErrorMessage="1" prompt="NUMERIC_x000a_Q12: Control of flood peak and timing by upstream damming_x000a_Proporition of watershed upstream of reach controlled by damming_x000a_Max should = 9" sqref="CJ1" xr:uid="{F58938B2-6597-4409-8753-C7273B08BDE1}"/>
    <dataValidation allowBlank="1" showInputMessage="1" showErrorMessage="1" prompt="NUMERIC_x000a_Q12: Control of flood peak and timing by upstream damming_x000a_Proporition of watershed upstream of reach controlled by damming_x000a_9 - &lt;10%_x000a_6 - 10-25%_x000a_3 - 25-50%_x000a_0 - &gt;50%" sqref="CI1" xr:uid="{DA6B08A7-9D83-4C91-A552-DC7D16256B2C}"/>
    <dataValidation allowBlank="1" showInputMessage="1" showErrorMessage="1" prompt="NUMERIC_x000a_Q13: Proportion of river banks altered by human activity_x000a_6 - &lt;5%_x000a_4 - 5-15%_x000a_2 - 15-35%_x000a_0 - &gt;35%" sqref="CL1" xr:uid="{9D7CE693-B2A3-4924-9A6C-37A3AB61878F}"/>
    <dataValidation allowBlank="1" showInputMessage="1" showErrorMessage="1" prompt="NUMERIC_x000a_Q13: Proportion of river banks altered by human activity_x000a_Max should = 6" sqref="CM1" xr:uid="{D94F45E4-1095-41F3-99F6-84F70ECA5F53}"/>
    <dataValidation allowBlank="1" showInputMessage="1" showErrorMessage="1" prompt="CHARACTER_x000a_Q13: Proportion of river banks altered by human activity_x000a_Any comments provided." sqref="CN1" xr:uid="{9CEF072E-A49E-43A7-A674-98590E863B45}"/>
    <dataValidation allowBlank="1" showInputMessage="1" prompt="DECIMAL_x000a_Hydrology rating as a decimal_x000a_Autopopulates as quotient of hydrology actual and possible scores. " sqref="CW1" xr:uid="{31944E20-F44B-4C41-8DFE-E6EB68435A75}"/>
    <dataValidation allowBlank="1" showInputMessage="1" prompt="NUMERIC_x000a_Hydrology actual score_x000a_Autopopulates as sum of Q9-Q15 actual fields" sqref="CU1" xr:uid="{58DC3130-3176-42DC-B72B-91B89045F6A7}"/>
    <dataValidation allowBlank="1" showInputMessage="1" prompt="NUMERIC_x000a_Hydrology score possible total_x000a_Autopopulates as sum of Q9-Q15 poss fields" sqref="CV1" xr:uid="{2B0A3FEF-8BD7-4F9A-9A8B-AE609EDD49D2}"/>
    <dataValidation allowBlank="1" showInputMessage="1" prompt="NUMERIC_x000a_Overall actual score_x000a_Autopopulates as sum of vegetation and hydrology actual scores" sqref="CX1" xr:uid="{7D4714EB-CC6A-466D-B42C-69A2C11CC4B7}"/>
    <dataValidation allowBlank="1" showInputMessage="1" prompt="NUMERIC_x000a_Overall possible score_x000a_Autopopulates as sum of vegetation and hydrology possible scores" sqref="CY1" xr:uid="{5A3F8707-4DF4-4A29-87B1-E5DBA52AEBA8}"/>
    <dataValidation allowBlank="1" showInputMessage="1" prompt="DECIMAL_x000a_Overall rating as a decimal_x000a_Autopopulates as quotient of overall possible and actual score._x000a_*If score sheets or question summary is unavailable, enter score here directly. " sqref="CZ1" xr:uid="{C3F9AE4F-BA10-4511-9B00-3FAB9FDCCE45}"/>
    <dataValidation allowBlank="1" showInputMessage="1" showErrorMessage="1" prompt="FACTOR_x000a_What is the health category for the respective site score?_x000a_High Healthy - 90-100%_x000a_Healthy - 80-89%_x000a_Healthy With Problems - 60-79%_x000a_Unhealthy - 0-59%_x000a_*Conditional formatting colours between score and category should match, except for rounding errors." sqref="DA1" xr:uid="{CF08B847-E940-4A56-8DDA-6A982F6593E3}"/>
    <dataValidation allowBlank="1" showInputMessage="1" prompt="NUMERIC_x000a_The converted Y coordinates for the lower end/ end point." sqref="DG1" xr:uid="{B02D980F-FECA-4A50-8890-6176C662C8CF}"/>
    <dataValidation allowBlank="1" showInputMessage="1" prompt="NUMERIC_x000a_The converted X coordinates for the lower end/ end point." sqref="DF1" xr:uid="{C68D47C8-8836-4BEB-AF49-069B8E5F02C9}"/>
    <dataValidation allowBlank="1" showInputMessage="1" prompt="NUMERIC_x000a_The converted Y coordinates for the upper end/ start point." sqref="DE1" xr:uid="{07B6475F-8A01-4708-B0DA-981D0C54D264}"/>
    <dataValidation allowBlank="1" showInputMessage="1" showErrorMessage="1" prompt="FACTOR_x000a_What is the projection for the converted coordinates?_x000a_*To be completed by GIS department." sqref="DC1" xr:uid="{C2CE72A7-C481-42B1-8C1C-B9BC57A7B08B}"/>
    <dataValidation allowBlank="1" showInputMessage="1" showErrorMessage="1" prompt="CHARACTER_x000a_Any entry comments._x000a_Include score sheet type changes between assessments, name changes, etc." sqref="DB1" xr:uid="{CA171215-B45F-4951-802F-5E94E7538614}"/>
    <dataValidation allowBlank="1" showInputMessage="1" prompt="NUMERIC_x000a_The converted X coordinates for the upper end/ start point." sqref="DD1" xr:uid="{56D3FD22-2DA3-4E3E-B4C6-997D1FEEBD3E}"/>
    <dataValidation allowBlank="1" showInputMessage="1" showErrorMessage="1" prompt="NUMERIC_x000a_Q14: Proportion of polygon beyond the banks altered by human activity_x000a_3 - &lt;5%_x000a_2 - 5-15%_x000a_1 - 15-25%_x000a_0 - &gt;25%_x000a_*Question NOT in old sheets (&lt;2007); old question 14 is the new question 15." sqref="CO1" xr:uid="{55E42266-AD77-4C76-A71C-0299744B830D}"/>
    <dataValidation allowBlank="1" showInputMessage="1" showErrorMessage="1" prompt="NUMERIC_x000a_Q14: Proportion of polygon beyond the banks altered by human activity_x000a_Max should = 3" sqref="CP1" xr:uid="{EF99465B-1907-4ECF-B47B-DE86482FD648}"/>
    <dataValidation allowBlank="1" showInputMessage="1" showErrorMessage="1" prompt="CHARACTER_x000a_Q14: Proportion of polygon beyond the banks altered by human activity_x000a_Any comments provided." sqref="CQ1" xr:uid="{8B60783E-24F9-41ED-B037-4100DEDC9F78}"/>
    <dataValidation allowBlank="1" showInputMessage="1" showErrorMessage="1" prompt="NUMERIC_x000a_Q15: Proportion of natural floodplain accessible_x000a_6 - &gt;85%_x000a_4 - 65-85%_x000a_2 - 35-65%_x000a_0 - &lt;35%_x000a_*New question 15 is the old question 14" sqref="CR1" xr:uid="{8B2DB45C-2107-46C8-8EE1-154C4DADD1E1}"/>
    <dataValidation allowBlank="1" showInputMessage="1" showErrorMessage="1" prompt="NUMERIC_x000a_Q15: Proportion of natural floodplain accessible_x000a_Max should = 6" sqref="CS1" xr:uid="{5C690666-3ADE-4AD4-B67C-38CF0AC90E48}"/>
    <dataValidation allowBlank="1" showInputMessage="1" showErrorMessage="1" prompt="CHARACTER_x000a_Q15: Proportion of natural floodplain accessible_x000a_Any comments provided." sqref="CT1" xr:uid="{13C2DD99-318B-417D-A5B6-242758D4D2FA}"/>
    <dataValidation type="list" allowBlank="1" showInputMessage="1" showErrorMessage="1" sqref="AX2 BA2 BD2 BG2 BJ2 BM2 BP2 BS2" xr:uid="{B28D44A8-C50A-4FAF-A04F-AC576B51E61F}">
      <formula1>Density.Distribution</formula1>
    </dataValidation>
  </dataValidations>
  <pageMargins left="0.7" right="0.7" top="0.75" bottom="0.75" header="0.3" footer="0.3"/>
  <pageSetup orientation="portrait" horizontalDpi="300" verticalDpi="30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42A3A0820847449E138B7DD237605D" ma:contentTypeVersion="13" ma:contentTypeDescription="Create a new document." ma:contentTypeScope="" ma:versionID="3af6fca55d591c32154fda9a855e850f">
  <xsd:schema xmlns:xsd="http://www.w3.org/2001/XMLSchema" xmlns:xs="http://www.w3.org/2001/XMLSchema" xmlns:p="http://schemas.microsoft.com/office/2006/metadata/properties" xmlns:ns3="919dce3c-6da8-47e1-8ee8-96f88d25455b" xmlns:ns4="1f522aee-d1ef-4636-b23c-34d0aaf183e8" targetNamespace="http://schemas.microsoft.com/office/2006/metadata/properties" ma:root="true" ma:fieldsID="89e07b63bee162216b755a625381a32d" ns3:_="" ns4:_="">
    <xsd:import namespace="919dce3c-6da8-47e1-8ee8-96f88d25455b"/>
    <xsd:import namespace="1f522aee-d1ef-4636-b23c-34d0aaf183e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9dce3c-6da8-47e1-8ee8-96f88d2545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522aee-d1ef-4636-b23c-34d0aaf183e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E9457E-A721-4AA8-93F3-35D1065ECD2C}">
  <ds:schemaRefs>
    <ds:schemaRef ds:uri="http://schemas.microsoft.com/sharepoint/v3/contenttype/forms"/>
  </ds:schemaRefs>
</ds:datastoreItem>
</file>

<file path=customXml/itemProps2.xml><?xml version="1.0" encoding="utf-8"?>
<ds:datastoreItem xmlns:ds="http://schemas.openxmlformats.org/officeDocument/2006/customXml" ds:itemID="{21DB6F07-E8D1-46E9-B0F8-A995B5A10BDB}">
  <ds:schemaRefs>
    <ds:schemaRef ds:uri="http://schemas.microsoft.com/office/2006/metadata/contentType"/>
    <ds:schemaRef ds:uri="http://schemas.microsoft.com/office/2006/metadata/properties/metaAttributes"/>
    <ds:schemaRef ds:uri="http://www.w3.org/2000/xmlns/"/>
    <ds:schemaRef ds:uri="http://www.w3.org/2001/XMLSchema"/>
    <ds:schemaRef ds:uri="919dce3c-6da8-47e1-8ee8-96f88d25455b"/>
    <ds:schemaRef ds:uri="1f522aee-d1ef-4636-b23c-34d0aaf183e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50113E-4B72-460C-99FA-3895B226B05E}">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83</vt:i4>
      </vt:variant>
    </vt:vector>
  </HeadingPairs>
  <TitlesOfParts>
    <vt:vector size="94" baseType="lpstr">
      <vt:lpstr>CONTENTS</vt:lpstr>
      <vt:lpstr>REPORTS</vt:lpstr>
      <vt:lpstr>GVI</vt:lpstr>
      <vt:lpstr>GRASS</vt:lpstr>
      <vt:lpstr>FOREST</vt:lpstr>
      <vt:lpstr>TAME</vt:lpstr>
      <vt:lpstr>LENTIC</vt:lpstr>
      <vt:lpstr>LOTIC</vt:lpstr>
      <vt:lpstr>RIVER</vt:lpstr>
      <vt:lpstr>LISTS</vt:lpstr>
      <vt:lpstr>VALUES</vt:lpstr>
      <vt:lpstr>Availability</vt:lpstr>
      <vt:lpstr>Entry.Status</vt:lpstr>
      <vt:lpstr>FO_1a</vt:lpstr>
      <vt:lpstr>FO_1b</vt:lpstr>
      <vt:lpstr>FO_1new</vt:lpstr>
      <vt:lpstr>FO_2</vt:lpstr>
      <vt:lpstr>FO_3</vt:lpstr>
      <vt:lpstr>FO_4_1</vt:lpstr>
      <vt:lpstr>FO_4_2</vt:lpstr>
      <vt:lpstr>FO_5_1</vt:lpstr>
      <vt:lpstr>FO_5_2</vt:lpstr>
      <vt:lpstr>GL_1a</vt:lpstr>
      <vt:lpstr>GL_1b</vt:lpstr>
      <vt:lpstr>GL_2</vt:lpstr>
      <vt:lpstr>GL_3</vt:lpstr>
      <vt:lpstr>GL_4_1</vt:lpstr>
      <vt:lpstr>GL_4_2</vt:lpstr>
      <vt:lpstr>GL_5_1</vt:lpstr>
      <vt:lpstr>GL_5_2</vt:lpstr>
      <vt:lpstr>Grz.Int</vt:lpstr>
      <vt:lpstr>GVI.Table</vt:lpstr>
      <vt:lpstr>Health.Category</vt:lpstr>
      <vt:lpstr>LE_1</vt:lpstr>
      <vt:lpstr>LE_2a</vt:lpstr>
      <vt:lpstr>LE_2b</vt:lpstr>
      <vt:lpstr>LE_3</vt:lpstr>
      <vt:lpstr>LE_4</vt:lpstr>
      <vt:lpstr>LE_5a</vt:lpstr>
      <vt:lpstr>LE_5b</vt:lpstr>
      <vt:lpstr>LE_6</vt:lpstr>
      <vt:lpstr>LE_7a</vt:lpstr>
      <vt:lpstr>LE_7b</vt:lpstr>
      <vt:lpstr>LE_8</vt:lpstr>
      <vt:lpstr>LE_9</vt:lpstr>
      <vt:lpstr>Lentic.Type</vt:lpstr>
      <vt:lpstr>LO_1</vt:lpstr>
      <vt:lpstr>LO_10</vt:lpstr>
      <vt:lpstr>LO_11</vt:lpstr>
      <vt:lpstr>LO_2a</vt:lpstr>
      <vt:lpstr>LO_2b</vt:lpstr>
      <vt:lpstr>LO_3</vt:lpstr>
      <vt:lpstr>LO_4</vt:lpstr>
      <vt:lpstr>LO_5a</vt:lpstr>
      <vt:lpstr>LO_5b</vt:lpstr>
      <vt:lpstr>LO_6</vt:lpstr>
      <vt:lpstr>LO_7</vt:lpstr>
      <vt:lpstr>LO_8</vt:lpstr>
      <vt:lpstr>LO_9</vt:lpstr>
      <vt:lpstr>Natural.Area</vt:lpstr>
      <vt:lpstr>Question_4</vt:lpstr>
      <vt:lpstr>RI_1</vt:lpstr>
      <vt:lpstr>RI_10</vt:lpstr>
      <vt:lpstr>RI_11</vt:lpstr>
      <vt:lpstr>RI_12</vt:lpstr>
      <vt:lpstr>RI_13</vt:lpstr>
      <vt:lpstr>RI_14</vt:lpstr>
      <vt:lpstr>RI_15</vt:lpstr>
      <vt:lpstr>RI_2</vt:lpstr>
      <vt:lpstr>RI_3</vt:lpstr>
      <vt:lpstr>RI_4</vt:lpstr>
      <vt:lpstr>RI_5a</vt:lpstr>
      <vt:lpstr>RI_5b</vt:lpstr>
      <vt:lpstr>RI_6</vt:lpstr>
      <vt:lpstr>RI_7a</vt:lpstr>
      <vt:lpstr>RI_7b</vt:lpstr>
      <vt:lpstr>RI_8</vt:lpstr>
      <vt:lpstr>RI_9</vt:lpstr>
      <vt:lpstr>TP_1a</vt:lpstr>
      <vt:lpstr>TP_1b</vt:lpstr>
      <vt:lpstr>TP_2_1</vt:lpstr>
      <vt:lpstr>TP_2_2</vt:lpstr>
      <vt:lpstr>TP_3</vt:lpstr>
      <vt:lpstr>TP_4_1</vt:lpstr>
      <vt:lpstr>TP_4_2</vt:lpstr>
      <vt:lpstr>TP_5_1</vt:lpstr>
      <vt:lpstr>TP_5_2</vt:lpstr>
      <vt:lpstr>TP_6_1</vt:lpstr>
      <vt:lpstr>TP_6_2</vt:lpstr>
      <vt:lpstr>Treated</vt:lpstr>
      <vt:lpstr>Trend</vt:lpstr>
      <vt:lpstr>Type</vt:lpstr>
      <vt:lpstr>Unit</vt:lpstr>
      <vt:lpstr>UTM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Zack</dc:creator>
  <cp:keywords/>
  <cp:lastModifiedBy>Zachary Moore</cp:lastModifiedBy>
  <dcterms:created xsi:type="dcterms:W3CDTF">2020-05-11T14:43:41Z</dcterms:created>
  <dcterms:modified xsi:type="dcterms:W3CDTF">2021-09-14T14:21:58Z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0x0101003442A3A0820847449E138B7DD237605D</vt:lpwstr>
  </property>
  <property fmtid="{D5CDD505-2E9C-101B-9397-08002B2CF9AE}" pid="3" name="TaxKeyword">
    <vt:lpwstr/>
  </property>
  <property fmtid="{D5CDD505-2E9C-101B-9397-08002B2CF9AE}" pid="4" name="Topic">
    <vt:lpwstr>9464;#Range Health|5cc7a917-2a80-47ae-a9f2-c4a75e25784a</vt:lpwstr>
  </property>
  <property fmtid="{D5CDD505-2E9C-101B-9397-08002B2CF9AE}" pid="5" name="Region">
    <vt:lpwstr>76;#Alberta|72167466-579a-427f-a845-d2964438ee6a</vt:lpwstr>
  </property>
  <property fmtid="{D5CDD505-2E9C-101B-9397-08002B2CF9AE}" pid="6" name="Team">
    <vt:lpwstr>4;#N/A|52426998-c7a9-4a69-ae57-5e4a47a60c82</vt:lpwstr>
  </property>
  <property fmtid="{D5CDD505-2E9C-101B-9397-08002B2CF9AE}" pid="7" name="Name of Project">
    <vt:lpwstr/>
  </property>
  <property fmtid="{D5CDD505-2E9C-101B-9397-08002B2CF9AE}" pid="8" name="_dlc_DocIdItemGuid">
    <vt:lpwstr>de04d99e-e42a-497e-b93a-6fe89ef75ac4</vt:lpwstr>
  </property>
  <property fmtid="{D5CDD505-2E9C-101B-9397-08002B2CF9AE}" pid="9" name="Sub_Region">
    <vt:lpwstr/>
  </property>
  <property fmtid="{D5CDD505-2E9C-101B-9397-08002B2CF9AE}" pid="10" name="DocType">
    <vt:lpwstr>9869;#Range Health General|64125649-a006-4021-bd1e-01ba1b982e3d</vt:lpwstr>
  </property>
  <property fmtid="{D5CDD505-2E9C-101B-9397-08002B2CF9AE}" pid="11" name="Unit">
    <vt:lpwstr>25;#Conservation|de8181df-baa8-496e-9012-c9c3b3d39853</vt:lpwstr>
  </property>
  <property fmtid="{D5CDD505-2E9C-101B-9397-08002B2CF9AE}" pid="12" name="Place">
    <vt:lpwstr>5926;#Waterton|aecb694f-d9d4-4982-be19-54bf019cbf58</vt:lpwstr>
  </property>
</Properties>
</file>