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ecc85ccb002dd88c/Resumes/Git-Hub/Website/zacharymilosmoore/info/cv_data/"/>
    </mc:Choice>
  </mc:AlternateContent>
  <xr:revisionPtr revIDLastSave="0" documentId="8_{4CB44A4F-E1F1-4138-AC98-038A281BC4CA}" xr6:coauthVersionLast="47" xr6:coauthVersionMax="47" xr10:uidLastSave="{00000000-0000-0000-0000-000000000000}"/>
  <bookViews>
    <workbookView xWindow="28680" yWindow="1890" windowWidth="20730" windowHeight="11160" xr2:uid="{4154936E-D054-4D45-B3AE-FD317E846EC6}"/>
  </bookViews>
  <sheets>
    <sheet name="CV" sheetId="1" r:id="rId1"/>
    <sheet name="Apps" sheetId="4" r:id="rId2"/>
    <sheet name="Lists" sheetId="5" r:id="rId3"/>
    <sheet name="References" sheetId="6" r:id="rId4"/>
  </sheets>
  <definedNames>
    <definedName name="Accreditation">Lists[Accreditation]</definedName>
    <definedName name="Application.Stage">Lists[Application.Stage]</definedName>
    <definedName name="Award">Lists[Award]</definedName>
    <definedName name="Branch">Lists[Branch]</definedName>
    <definedName name="Category">Lists[Category]</definedName>
    <definedName name="Certificate">Lists[Certificate]</definedName>
    <definedName name="Education">Lists[Education]</definedName>
    <definedName name="Employment">Lists[Employment]</definedName>
    <definedName name="Event">Lists[Event]</definedName>
    <definedName name="Membership">Lists[Membership]</definedName>
    <definedName name="Project">Lists[Project]</definedName>
    <definedName name="Volunteering">Lists[Volunteering]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7" i="1" l="1"/>
  <c r="O47" i="1"/>
  <c r="N47" i="1"/>
  <c r="M47" i="1"/>
  <c r="L47" i="1"/>
  <c r="L45" i="1"/>
  <c r="M45" i="1"/>
  <c r="N45" i="1"/>
  <c r="O45" i="1"/>
  <c r="P45" i="1"/>
  <c r="P48" i="1"/>
  <c r="O48" i="1"/>
  <c r="N48" i="1"/>
  <c r="M48" i="1"/>
  <c r="L48" i="1"/>
  <c r="P46" i="1"/>
  <c r="O46" i="1"/>
  <c r="N46" i="1"/>
  <c r="M46" i="1"/>
  <c r="L46" i="1"/>
  <c r="K69" i="1"/>
  <c r="L5" i="1"/>
  <c r="M5" i="1"/>
  <c r="N5" i="1"/>
  <c r="O5" i="1"/>
  <c r="P5" i="1"/>
  <c r="L49" i="1" l="1"/>
  <c r="M49" i="1"/>
  <c r="N49" i="1"/>
  <c r="O49" i="1"/>
  <c r="P49" i="1"/>
  <c r="L32" i="1" l="1"/>
  <c r="M32" i="1"/>
  <c r="N32" i="1"/>
  <c r="O32" i="1"/>
  <c r="P32" i="1"/>
  <c r="L13" i="1" l="1"/>
  <c r="M13" i="1"/>
  <c r="N13" i="1"/>
  <c r="O13" i="1"/>
  <c r="P13" i="1"/>
  <c r="O16" i="1"/>
  <c r="N16" i="1"/>
  <c r="O21" i="1"/>
  <c r="N21" i="1"/>
  <c r="O22" i="1"/>
  <c r="N22" i="1"/>
  <c r="O23" i="1"/>
  <c r="N23" i="1"/>
  <c r="O60" i="1"/>
  <c r="N60" i="1"/>
  <c r="O25" i="1"/>
  <c r="N25" i="1"/>
  <c r="O24" i="1"/>
  <c r="N24" i="1"/>
  <c r="O26" i="1"/>
  <c r="N26" i="1"/>
  <c r="O61" i="1"/>
  <c r="N61" i="1"/>
  <c r="O27" i="1"/>
  <c r="N27" i="1"/>
  <c r="O28" i="1"/>
  <c r="N28" i="1"/>
  <c r="O29" i="1"/>
  <c r="N29" i="1"/>
  <c r="O31" i="1"/>
  <c r="N31" i="1"/>
  <c r="O30" i="1"/>
  <c r="N30" i="1"/>
  <c r="O62" i="1"/>
  <c r="N62" i="1"/>
  <c r="O63" i="1"/>
  <c r="N63" i="1"/>
  <c r="O33" i="1"/>
  <c r="N33" i="1"/>
  <c r="O34" i="1"/>
  <c r="N34" i="1"/>
  <c r="O35" i="1"/>
  <c r="N35" i="1"/>
  <c r="O36" i="1"/>
  <c r="N36" i="1"/>
  <c r="O6" i="1"/>
  <c r="N6" i="1"/>
  <c r="O7" i="1"/>
  <c r="N7" i="1"/>
  <c r="O8" i="1"/>
  <c r="N8" i="1"/>
  <c r="O9" i="1"/>
  <c r="N9" i="1"/>
  <c r="O10" i="1"/>
  <c r="N10" i="1"/>
  <c r="O56" i="1"/>
  <c r="N56" i="1"/>
  <c r="O11" i="1"/>
  <c r="N11" i="1"/>
  <c r="O57" i="1"/>
  <c r="N57" i="1"/>
  <c r="O12" i="1"/>
  <c r="N12" i="1"/>
  <c r="O58" i="1"/>
  <c r="N58" i="1"/>
  <c r="O14" i="1"/>
  <c r="N14" i="1"/>
  <c r="O59" i="1"/>
  <c r="N59" i="1"/>
  <c r="O15" i="1"/>
  <c r="N15" i="1"/>
  <c r="O55" i="1"/>
  <c r="N55" i="1"/>
  <c r="O2" i="1"/>
  <c r="N2" i="1"/>
  <c r="O50" i="1"/>
  <c r="N50" i="1"/>
  <c r="O19" i="1"/>
  <c r="N19" i="1"/>
  <c r="O51" i="1"/>
  <c r="N51" i="1"/>
  <c r="O3" i="1"/>
  <c r="N3" i="1"/>
  <c r="O52" i="1"/>
  <c r="N52" i="1"/>
  <c r="O53" i="1"/>
  <c r="N53" i="1"/>
  <c r="O4" i="1"/>
  <c r="N4" i="1"/>
  <c r="O54" i="1"/>
  <c r="N54" i="1"/>
  <c r="O67" i="1"/>
  <c r="N67" i="1"/>
  <c r="O68" i="1"/>
  <c r="N68" i="1"/>
  <c r="O69" i="1"/>
  <c r="N69" i="1"/>
  <c r="O44" i="1"/>
  <c r="N44" i="1"/>
  <c r="M38" i="1"/>
  <c r="M37" i="1"/>
  <c r="M44" i="1"/>
  <c r="M69" i="1"/>
  <c r="M68" i="1"/>
  <c r="M67" i="1"/>
  <c r="M66" i="1"/>
  <c r="M42" i="1"/>
  <c r="M43" i="1"/>
  <c r="M41" i="1"/>
  <c r="M40" i="1"/>
  <c r="M65" i="1"/>
  <c r="M39" i="1"/>
  <c r="M64" i="1"/>
  <c r="M54" i="1"/>
  <c r="M4" i="1"/>
  <c r="M53" i="1"/>
  <c r="M52" i="1"/>
  <c r="M3" i="1"/>
  <c r="M51" i="1"/>
  <c r="M19" i="1"/>
  <c r="M50" i="1"/>
  <c r="M2" i="1"/>
  <c r="M55" i="1"/>
  <c r="M15" i="1"/>
  <c r="M59" i="1"/>
  <c r="M14" i="1"/>
  <c r="M58" i="1"/>
  <c r="M12" i="1"/>
  <c r="M57" i="1"/>
  <c r="M11" i="1"/>
  <c r="M56" i="1"/>
  <c r="M10" i="1"/>
  <c r="M9" i="1"/>
  <c r="M8" i="1"/>
  <c r="M7" i="1"/>
  <c r="M6" i="1"/>
  <c r="M36" i="1"/>
  <c r="M35" i="1"/>
  <c r="M34" i="1"/>
  <c r="M33" i="1"/>
  <c r="M63" i="1"/>
  <c r="M62" i="1"/>
  <c r="M30" i="1"/>
  <c r="M31" i="1"/>
  <c r="M29" i="1"/>
  <c r="M28" i="1"/>
  <c r="M27" i="1"/>
  <c r="M61" i="1"/>
  <c r="M26" i="1"/>
  <c r="M24" i="1"/>
  <c r="M25" i="1"/>
  <c r="M60" i="1"/>
  <c r="M23" i="1"/>
  <c r="M22" i="1"/>
  <c r="M21" i="1"/>
  <c r="M20" i="1"/>
  <c r="M17" i="1"/>
  <c r="M18" i="1"/>
  <c r="M16" i="1"/>
  <c r="L38" i="1"/>
  <c r="L37" i="1"/>
  <c r="L44" i="1"/>
  <c r="L69" i="1"/>
  <c r="L68" i="1"/>
  <c r="L67" i="1"/>
  <c r="L66" i="1"/>
  <c r="L42" i="1"/>
  <c r="L43" i="1"/>
  <c r="L41" i="1"/>
  <c r="L40" i="1"/>
  <c r="L65" i="1"/>
  <c r="L39" i="1"/>
  <c r="L64" i="1"/>
  <c r="L54" i="1"/>
  <c r="L4" i="1"/>
  <c r="L53" i="1"/>
  <c r="L52" i="1"/>
  <c r="L3" i="1"/>
  <c r="L51" i="1"/>
  <c r="L19" i="1"/>
  <c r="L50" i="1"/>
  <c r="L2" i="1"/>
  <c r="L55" i="1"/>
  <c r="L15" i="1"/>
  <c r="L59" i="1"/>
  <c r="L14" i="1"/>
  <c r="L58" i="1"/>
  <c r="L12" i="1"/>
  <c r="L57" i="1"/>
  <c r="L11" i="1"/>
  <c r="L56" i="1"/>
  <c r="L10" i="1"/>
  <c r="L9" i="1"/>
  <c r="L8" i="1"/>
  <c r="L7" i="1"/>
  <c r="L6" i="1"/>
  <c r="L36" i="1"/>
  <c r="L35" i="1"/>
  <c r="L34" i="1"/>
  <c r="L33" i="1"/>
  <c r="L63" i="1"/>
  <c r="L62" i="1"/>
  <c r="L30" i="1"/>
  <c r="L31" i="1"/>
  <c r="L29" i="1"/>
  <c r="L28" i="1"/>
  <c r="L27" i="1"/>
  <c r="L61" i="1"/>
  <c r="L26" i="1"/>
  <c r="L24" i="1"/>
  <c r="L25" i="1"/>
  <c r="L60" i="1"/>
  <c r="L23" i="1"/>
  <c r="L22" i="1"/>
  <c r="L21" i="1"/>
  <c r="L20" i="1"/>
  <c r="L17" i="1"/>
  <c r="L18" i="1"/>
  <c r="L16" i="1"/>
  <c r="P44" i="1" l="1"/>
  <c r="P6" i="1"/>
  <c r="P2" i="1"/>
  <c r="P25" i="1" l="1"/>
  <c r="P28" i="1" l="1"/>
  <c r="P31" i="1" l="1"/>
  <c r="K38" i="1"/>
  <c r="K37" i="1"/>
  <c r="P69" i="1"/>
  <c r="P67" i="1"/>
  <c r="K66" i="1"/>
  <c r="K42" i="1"/>
  <c r="K43" i="1"/>
  <c r="K41" i="1"/>
  <c r="K40" i="1"/>
  <c r="K65" i="1"/>
  <c r="K39" i="1"/>
  <c r="P68" i="1"/>
  <c r="P36" i="1"/>
  <c r="P35" i="1"/>
  <c r="P34" i="1"/>
  <c r="P33" i="1"/>
  <c r="P63" i="1"/>
  <c r="P62" i="1"/>
  <c r="P54" i="1"/>
  <c r="P4" i="1"/>
  <c r="P53" i="1"/>
  <c r="P52" i="1"/>
  <c r="P3" i="1"/>
  <c r="P51" i="1"/>
  <c r="P19" i="1"/>
  <c r="P55" i="1"/>
  <c r="P50" i="1"/>
  <c r="P15" i="1"/>
  <c r="P59" i="1"/>
  <c r="P14" i="1"/>
  <c r="P58" i="1"/>
  <c r="P12" i="1"/>
  <c r="P57" i="1"/>
  <c r="P11" i="1"/>
  <c r="P56" i="1"/>
  <c r="P10" i="1"/>
  <c r="P9" i="1"/>
  <c r="P8" i="1"/>
  <c r="P29" i="1"/>
  <c r="P7" i="1"/>
  <c r="P30" i="1"/>
  <c r="P27" i="1"/>
  <c r="P61" i="1"/>
  <c r="P26" i="1"/>
  <c r="P24" i="1"/>
  <c r="P60" i="1"/>
  <c r="P23" i="1"/>
  <c r="P22" i="1"/>
  <c r="P21" i="1"/>
  <c r="K20" i="1"/>
  <c r="K17" i="1"/>
  <c r="P16" i="1"/>
  <c r="P17" i="1" l="1"/>
  <c r="O17" i="1"/>
  <c r="N17" i="1"/>
  <c r="P40" i="1"/>
  <c r="O40" i="1"/>
  <c r="N40" i="1"/>
  <c r="P66" i="1"/>
  <c r="O66" i="1"/>
  <c r="N66" i="1"/>
  <c r="P64" i="1"/>
  <c r="O64" i="1"/>
  <c r="N64" i="1"/>
  <c r="P41" i="1"/>
  <c r="O41" i="1"/>
  <c r="N41" i="1"/>
  <c r="P20" i="1"/>
  <c r="O20" i="1"/>
  <c r="N20" i="1"/>
  <c r="P39" i="1"/>
  <c r="O39" i="1"/>
  <c r="N39" i="1"/>
  <c r="P43" i="1"/>
  <c r="O43" i="1"/>
  <c r="N43" i="1"/>
  <c r="P18" i="1"/>
  <c r="O18" i="1"/>
  <c r="N18" i="1"/>
  <c r="P65" i="1"/>
  <c r="O65" i="1"/>
  <c r="N65" i="1"/>
  <c r="P42" i="1"/>
  <c r="O42" i="1"/>
  <c r="N42" i="1"/>
  <c r="P37" i="1"/>
  <c r="O37" i="1"/>
  <c r="N37" i="1"/>
  <c r="P38" i="1"/>
  <c r="O38" i="1"/>
  <c r="N38" i="1"/>
</calcChain>
</file>

<file path=xl/sharedStrings.xml><?xml version="1.0" encoding="utf-8"?>
<sst xmlns="http://schemas.openxmlformats.org/spreadsheetml/2006/main" count="1417" uniqueCount="649">
  <si>
    <t>Category</t>
  </si>
  <si>
    <t>Start</t>
  </si>
  <si>
    <t>End</t>
  </si>
  <si>
    <t>Organization</t>
  </si>
  <si>
    <t>Description</t>
  </si>
  <si>
    <t>Education</t>
  </si>
  <si>
    <t>Niagara College</t>
  </si>
  <si>
    <t>University of Toronto</t>
  </si>
  <si>
    <t>Honour's Bachelor of Arts and Science</t>
  </si>
  <si>
    <t>Accreditation</t>
  </si>
  <si>
    <t>Notes</t>
  </si>
  <si>
    <t>Society for Ecological Restoration</t>
  </si>
  <si>
    <t>Eligible for CERP in 2024 with enough experience</t>
  </si>
  <si>
    <t>Alberta Society for Professional Biologists</t>
  </si>
  <si>
    <t>Biologist in Training</t>
  </si>
  <si>
    <t>Volunteering</t>
  </si>
  <si>
    <t>NC</t>
  </si>
  <si>
    <t>SER</t>
  </si>
  <si>
    <t>ASPB</t>
  </si>
  <si>
    <t>PGC</t>
  </si>
  <si>
    <t>UofT</t>
  </si>
  <si>
    <t>BIT</t>
  </si>
  <si>
    <t>CERPIT</t>
  </si>
  <si>
    <t>BSc</t>
  </si>
  <si>
    <t>Org_Acr</t>
  </si>
  <si>
    <t>Pos_Acr</t>
  </si>
  <si>
    <t>Great Divide Trail Association</t>
  </si>
  <si>
    <t>GDTA</t>
  </si>
  <si>
    <t>Trail Building and Maintenance Committee Member</t>
  </si>
  <si>
    <t>TBMC</t>
  </si>
  <si>
    <t>Months</t>
  </si>
  <si>
    <t>Years</t>
  </si>
  <si>
    <t>Days</t>
  </si>
  <si>
    <t>Employment</t>
  </si>
  <si>
    <t>Wildr</t>
  </si>
  <si>
    <t>Rough Runner Event Volunteer</t>
  </si>
  <si>
    <t>Crownest Conservation Society</t>
  </si>
  <si>
    <t>CCS</t>
  </si>
  <si>
    <t>Ed Gregor Stewardship Day Volunteer</t>
  </si>
  <si>
    <t>Professional</t>
  </si>
  <si>
    <t>Membership</t>
  </si>
  <si>
    <t>Western Canada Chapter Vice Chair</t>
  </si>
  <si>
    <t>Niagara College Student Association Vice President</t>
  </si>
  <si>
    <t>SER-NCSA</t>
  </si>
  <si>
    <t>Event - Single</t>
  </si>
  <si>
    <t>Event - Ongoing</t>
  </si>
  <si>
    <t>Environment</t>
  </si>
  <si>
    <t>Nature Conservancy Canada</t>
  </si>
  <si>
    <t>NCC</t>
  </si>
  <si>
    <t>Waterton</t>
  </si>
  <si>
    <t>Earthbound Trees</t>
  </si>
  <si>
    <t>Society</t>
  </si>
  <si>
    <t>AB</t>
  </si>
  <si>
    <t>Loc_Large</t>
  </si>
  <si>
    <t>Loc_Small</t>
  </si>
  <si>
    <t>Niagara-On-The-Lake</t>
  </si>
  <si>
    <t>ON</t>
  </si>
  <si>
    <t>Toronto</t>
  </si>
  <si>
    <t>Pincher Creek</t>
  </si>
  <si>
    <t>Southern Region</t>
  </si>
  <si>
    <t>Crowsnest Pass</t>
  </si>
  <si>
    <t>Castle Mountain Resort</t>
  </si>
  <si>
    <t>BC</t>
  </si>
  <si>
    <t>Nelson</t>
  </si>
  <si>
    <t>Ecological Program Developer</t>
  </si>
  <si>
    <t>Stouffville</t>
  </si>
  <si>
    <t>Tree Farm Hand</t>
  </si>
  <si>
    <t>Earthbound Kids</t>
  </si>
  <si>
    <t>Oxford Learning Centres Inc.</t>
  </si>
  <si>
    <t>Math and Science Instructor</t>
  </si>
  <si>
    <t>UofT MedStores Staff</t>
  </si>
  <si>
    <t>Construction/ Maintenance</t>
  </si>
  <si>
    <t>Service/ Retail</t>
  </si>
  <si>
    <t>MBM Installations Inc.</t>
  </si>
  <si>
    <t>Service Technician/ Health and Safety Inspector</t>
  </si>
  <si>
    <t>DMA Contracting</t>
  </si>
  <si>
    <t>General Labourer</t>
  </si>
  <si>
    <t>Various Restaurants</t>
  </si>
  <si>
    <t>Line Kitchen Staff</t>
  </si>
  <si>
    <t>York Region</t>
  </si>
  <si>
    <t>Western Canada Chapter Annual General Meeting</t>
  </si>
  <si>
    <t>Attendee</t>
  </si>
  <si>
    <t>MBM</t>
  </si>
  <si>
    <t>DMA</t>
  </si>
  <si>
    <t>General</t>
  </si>
  <si>
    <t>Title</t>
  </si>
  <si>
    <t>Southwest Invasive Managers</t>
  </si>
  <si>
    <t>SWIM</t>
  </si>
  <si>
    <t>Saskatoon</t>
  </si>
  <si>
    <t>SK</t>
  </si>
  <si>
    <t>Participant</t>
  </si>
  <si>
    <t>Living Lakes Canada</t>
  </si>
  <si>
    <t>LLC</t>
  </si>
  <si>
    <t>CABIN with STREAM DNA Metabarcoding Sample Collection</t>
  </si>
  <si>
    <t>CABIN, STREAM</t>
  </si>
  <si>
    <t>Invermere</t>
  </si>
  <si>
    <t>Castle Crown Wilderness Coalition</t>
  </si>
  <si>
    <t>CCWC</t>
  </si>
  <si>
    <t>Stewardship Event Volunteer</t>
  </si>
  <si>
    <t>Castle Provincial Park</t>
  </si>
  <si>
    <t>Type</t>
  </si>
  <si>
    <t>Part-Time</t>
  </si>
  <si>
    <t>Full-Time</t>
  </si>
  <si>
    <t>Education/ Outreach</t>
  </si>
  <si>
    <t>Senior Demonstrator</t>
  </si>
  <si>
    <t>Scihigh - Lunenfield Research Institute</t>
  </si>
  <si>
    <t>World Wildlife Fund</t>
  </si>
  <si>
    <t>WWF</t>
  </si>
  <si>
    <t>Designing Change for a Living Planet Competition</t>
  </si>
  <si>
    <t>Presenter</t>
  </si>
  <si>
    <t>Ontario Ecology, Ethology and Evolution Conference</t>
  </si>
  <si>
    <t>OE3C</t>
  </si>
  <si>
    <t>Poster Presentation</t>
  </si>
  <si>
    <t>Experimentally induced population destabilization in Daphnia magna</t>
  </si>
  <si>
    <t>Temperature effects on a tritrophic food web</t>
  </si>
  <si>
    <t>*Full-time during a gap-year after high school and seasonal full-time during summers while attending university</t>
  </si>
  <si>
    <t>Expires</t>
  </si>
  <si>
    <t>Candian Rivers Institute</t>
  </si>
  <si>
    <t>Health Canada</t>
  </si>
  <si>
    <t>Canadian Aquatic Biomonitoring Network Field Assistant</t>
  </si>
  <si>
    <t>CABIN</t>
  </si>
  <si>
    <t>Workplace Hazardous Materials Information System</t>
  </si>
  <si>
    <t>WHMIS</t>
  </si>
  <si>
    <t>Transportation Canada</t>
  </si>
  <si>
    <t>Ontario Ministry of Environment, Conservation and Parks</t>
  </si>
  <si>
    <t>OECP</t>
  </si>
  <si>
    <t>Ontario Benthos Biomonitoring Network Participant</t>
  </si>
  <si>
    <t>OBBN</t>
  </si>
  <si>
    <t>PCOC</t>
  </si>
  <si>
    <t>TUC</t>
  </si>
  <si>
    <t>Trout Unlimited Canada</t>
  </si>
  <si>
    <t>Backpack Electrofishing Crew Lead (Class 2)</t>
  </si>
  <si>
    <t>Canadian Red Cross</t>
  </si>
  <si>
    <t>Wilderness and Remote First Aid/ CPR &amp; AED C</t>
  </si>
  <si>
    <t>Industry Canada</t>
  </si>
  <si>
    <t xml:space="preserve">Restricted Operator's Certificate - Aeronautical Communications </t>
  </si>
  <si>
    <t>ROC-A</t>
  </si>
  <si>
    <t>Class/ Training</t>
  </si>
  <si>
    <t>Waterloo Wellingten Flight Centre</t>
  </si>
  <si>
    <t>WWFC</t>
  </si>
  <si>
    <t>Unmanned Aerial Vehicle Ground School</t>
  </si>
  <si>
    <t>UAV</t>
  </si>
  <si>
    <t>Ontario Ministry of Labour</t>
  </si>
  <si>
    <t>Ontario Working at Heights</t>
  </si>
  <si>
    <t>CAN</t>
  </si>
  <si>
    <t>OUPFB</t>
  </si>
  <si>
    <t>Sudbury</t>
  </si>
  <si>
    <t>Young Driver's of Canada</t>
  </si>
  <si>
    <t>Defensive Driving Course</t>
  </si>
  <si>
    <t>Permanent</t>
  </si>
  <si>
    <t>Ontario Ministry of Tranportation</t>
  </si>
  <si>
    <t>Ontario G-Class Driver's Licence</t>
  </si>
  <si>
    <t>Government of Alberta</t>
  </si>
  <si>
    <t>Alberta Class 5 Driver's Licence</t>
  </si>
  <si>
    <t>University of Toronto - Agrawal Lab</t>
  </si>
  <si>
    <t>Research Assistant</t>
  </si>
  <si>
    <t>University of Toronto - Krkosek Lab</t>
  </si>
  <si>
    <t>Undergraduate Thesis Student</t>
  </si>
  <si>
    <t>Natural Science and Engineering Research Council Undergraduate Student Research Award Recipient</t>
  </si>
  <si>
    <t>NSERC USRA</t>
  </si>
  <si>
    <t>Science/ Research</t>
  </si>
  <si>
    <t>Branch</t>
  </si>
  <si>
    <t xml:space="preserve">Measuring success of understory turf transplants in reclaimed forests </t>
  </si>
  <si>
    <t>University of Toronto - Gilbert Lab</t>
  </si>
  <si>
    <t>Koffler Science Reserve Undergraduate Student Research Award Recipient</t>
  </si>
  <si>
    <t>KSR USRA</t>
  </si>
  <si>
    <t>Research Technician</t>
  </si>
  <si>
    <t>Stochastic population extinction events in a multi-generational greenhouse experiment</t>
  </si>
  <si>
    <t>King City</t>
  </si>
  <si>
    <t>Comparing terrestrial invertebrate communities after restoration</t>
  </si>
  <si>
    <t>Time</t>
  </si>
  <si>
    <t>Time_Unit</t>
  </si>
  <si>
    <t xml:space="preserve">University of Toronto </t>
  </si>
  <si>
    <t>Undergraduate Student Research Fair Poster Presentation</t>
  </si>
  <si>
    <t>Lessons</t>
  </si>
  <si>
    <t>Achievements</t>
  </si>
  <si>
    <t>Western</t>
  </si>
  <si>
    <t xml:space="preserve">Organized and led public outreach, stewardship, and restoration projects. </t>
  </si>
  <si>
    <t xml:space="preserve">Planted, monitored, and maintained bare-root, container, and root-balled trees. Mechanically and chemically managed invasive plants. Inventoried &gt;1000 trees on property and performed tree health assessments. Loaded/unloaded flatbed crane trucks. Drove pick-up trucks off-road and with trailers. Performed landscape maintenance using small tractors. Set-up water pumps/ irrigation systems. Built cedar post fences. Created and maintained trails. </t>
  </si>
  <si>
    <t>Learned the necessity of good tools, boots, gloves, and waterproofing.</t>
  </si>
  <si>
    <t>Tasks</t>
  </si>
  <si>
    <t>Adjusted to working in a different culture and biota over a short period of time.</t>
  </si>
  <si>
    <t>Athletics and Recreation Centre Staff</t>
  </si>
  <si>
    <t>Stage</t>
  </si>
  <si>
    <t>Position</t>
  </si>
  <si>
    <t>Location</t>
  </si>
  <si>
    <t>NA</t>
  </si>
  <si>
    <t>Aseniwuche Environmental Corporation (AEC)</t>
  </si>
  <si>
    <t>Environmental Technician</t>
  </si>
  <si>
    <t>Grande Cache, AB</t>
  </si>
  <si>
    <t>Matt, Cheryl, Careers</t>
  </si>
  <si>
    <t>careers@aecalberta.com</t>
  </si>
  <si>
    <t>Called on Fri, Jul 5 to discuss interest in position</t>
  </si>
  <si>
    <t xml:space="preserve">Woodlands North, Inc. </t>
  </si>
  <si>
    <t>Restoration Ecologist</t>
  </si>
  <si>
    <t>Edmonton, AB</t>
  </si>
  <si>
    <t>Careers website application</t>
  </si>
  <si>
    <t>info@woodlandsnorth.co</t>
  </si>
  <si>
    <t>Natural Resources Canada</t>
  </si>
  <si>
    <t>Forestry Research Biologist - Inventory</t>
  </si>
  <si>
    <t>Various</t>
  </si>
  <si>
    <t>Online application</t>
  </si>
  <si>
    <t xml:space="preserve">Environmental Dynamics, Inc. </t>
  </si>
  <si>
    <t>Terrestrial Ecologist</t>
  </si>
  <si>
    <t>All locations considered</t>
  </si>
  <si>
    <t>employment@edidynamics.com</t>
  </si>
  <si>
    <t>YB0615</t>
  </si>
  <si>
    <t>Society for Ecological Restoration WC</t>
  </si>
  <si>
    <t>Social Media Coordinator</t>
  </si>
  <si>
    <t>Remote</t>
  </si>
  <si>
    <t>Katherine Stewart</t>
  </si>
  <si>
    <t>Usask</t>
  </si>
  <si>
    <t>katherine.stewart@usask.ca</t>
  </si>
  <si>
    <t>jennifer.stackhouse@galianoconservancy.ca</t>
  </si>
  <si>
    <t>Operations Coordinator</t>
  </si>
  <si>
    <t>Galiano Island</t>
  </si>
  <si>
    <t>Environmental Restoration Technician</t>
  </si>
  <si>
    <t>Galiano Conservation Association</t>
  </si>
  <si>
    <t>N/A</t>
  </si>
  <si>
    <t>RBG Website - zacharymilosmoore</t>
  </si>
  <si>
    <t>Hiring Manager</t>
  </si>
  <si>
    <t>15.50/hr</t>
  </si>
  <si>
    <t>Summer Contract</t>
  </si>
  <si>
    <t>Burlington</t>
  </si>
  <si>
    <t>Terrestrial Intern</t>
  </si>
  <si>
    <t>Royal Botanical Gardens</t>
  </si>
  <si>
    <t>Phone interview on Tuesday, February 12th with Emma LaRoque </t>
  </si>
  <si>
    <t>Email-zacharymilosmoore</t>
  </si>
  <si>
    <t>Conservation Manager, Rocky mountain front</t>
  </si>
  <si>
    <t>Kristie Wegener/ Tony McClue</t>
  </si>
  <si>
    <t>17/hr</t>
  </si>
  <si>
    <t>6 positions from May 6 - aug 23</t>
  </si>
  <si>
    <t xml:space="preserve">Southern Alberta </t>
  </si>
  <si>
    <t>Conservation Technicians</t>
  </si>
  <si>
    <t>pdf cover letter/resume in one file named "zachary moore.pdf"</t>
  </si>
  <si>
    <t>HR</t>
  </si>
  <si>
    <t>14-16/ hr</t>
  </si>
  <si>
    <t>20 positions from april to nov</t>
  </si>
  <si>
    <t>Ontario</t>
  </si>
  <si>
    <t>Feel good about this one.</t>
  </si>
  <si>
    <t>Stewardship Program Supervisor</t>
  </si>
  <si>
    <t>Betsy McClure</t>
  </si>
  <si>
    <t>&gt;37.5hr/wk*$20/hr</t>
  </si>
  <si>
    <t>12 month contract</t>
  </si>
  <si>
    <t>44015 Ferguson Line
St. Thomas, ON</t>
  </si>
  <si>
    <t>Forestry &amp; Lands Technician</t>
  </si>
  <si>
    <t>Kettle Creek Conservation Authority</t>
  </si>
  <si>
    <t>TRCA website - zacharymilosmoore</t>
  </si>
  <si>
    <t>Hr Specialist</t>
  </si>
  <si>
    <t>40hr/wk* $20.00/hr</t>
  </si>
  <si>
    <t>April 8 - June 21 (Ext. Pos)</t>
  </si>
  <si>
    <t>Boyd Office - 9755 Canada Company Av. Woodbridge, ON</t>
  </si>
  <si>
    <t>Field Staff, Restoration Projects (TRCA-024-19)</t>
  </si>
  <si>
    <t>TRCA</t>
  </si>
  <si>
    <t>40hr/wk* $25.97/hr</t>
  </si>
  <si>
    <t>April 1 - June 28 (Ext. Pos)</t>
  </si>
  <si>
    <t>Crew Leader, Restoration Projects (TRCA-035-19)</t>
  </si>
  <si>
    <t>Email - zacharymilosmoore</t>
  </si>
  <si>
    <t>HR Specialist</t>
  </si>
  <si>
    <t>Mississauga</t>
  </si>
  <si>
    <t>Technician, Restoration 2</t>
  </si>
  <si>
    <t>CVC</t>
  </si>
  <si>
    <t>Email - zmoore</t>
  </si>
  <si>
    <t>Owner</t>
  </si>
  <si>
    <t>John Grods</t>
  </si>
  <si>
    <t>Okanagan</t>
  </si>
  <si>
    <t>Ecologist</t>
  </si>
  <si>
    <t>Makonis Consulting</t>
  </si>
  <si>
    <t xml:space="preserve">*Didn't send anything in email except PDF </t>
  </si>
  <si>
    <t>Resource Management Officer I</t>
  </si>
  <si>
    <t>Nathan Fisk</t>
  </si>
  <si>
    <t>12.93-18.91/ hr</t>
  </si>
  <si>
    <t>Victoria</t>
  </si>
  <si>
    <t>Ecosystem Restoration Technician</t>
  </si>
  <si>
    <t>Parks Canada</t>
  </si>
  <si>
    <t>Lead Scientist</t>
  </si>
  <si>
    <t>Alia Snively</t>
  </si>
  <si>
    <t>Central/ Northern Alberta</t>
  </si>
  <si>
    <t>Summer Conservation Technician Internship</t>
  </si>
  <si>
    <t>Sir/Madame</t>
  </si>
  <si>
    <t>Vancouver</t>
  </si>
  <si>
    <t>Capital Regional District</t>
  </si>
  <si>
    <t>FUEM: Jan 25: ON SHORT LIST</t>
  </si>
  <si>
    <t>Email - zmoore1</t>
  </si>
  <si>
    <t>Dr. Peter Quinby</t>
  </si>
  <si>
    <t>One year contract starting Mar 1</t>
  </si>
  <si>
    <t>Peterborough</t>
  </si>
  <si>
    <t>Forest Ecologist &amp; Outreach Coordinator</t>
  </si>
  <si>
    <t>Ancient Forest Exploration &amp; Research</t>
  </si>
  <si>
    <t>Online</t>
  </si>
  <si>
    <t>Calgary</t>
  </si>
  <si>
    <t>Jr. Environmental Technician</t>
  </si>
  <si>
    <t>Vertex</t>
  </si>
  <si>
    <t>Grande Prairie</t>
  </si>
  <si>
    <t>Kathryn Di Donato</t>
  </si>
  <si>
    <t>35 hr/wk * 16.50/hr</t>
  </si>
  <si>
    <t>Summer</t>
  </si>
  <si>
    <t>Quinte</t>
  </si>
  <si>
    <t>Watershed Monitoring Technician</t>
  </si>
  <si>
    <t>Quinte Conservation</t>
  </si>
  <si>
    <t>Alberta</t>
  </si>
  <si>
    <t>SHARP</t>
  </si>
  <si>
    <t>Alberta Conservation Association</t>
  </si>
  <si>
    <t>Multisar Seasonal Technician</t>
  </si>
  <si>
    <t>Jr./Int. Biologist/Ecologist</t>
  </si>
  <si>
    <t>Wood</t>
  </si>
  <si>
    <t>Thunder Bay</t>
  </si>
  <si>
    <t>Northern Boreal Field Technician</t>
  </si>
  <si>
    <t>WCS</t>
  </si>
  <si>
    <t>Forgot to send with cover letter…</t>
  </si>
  <si>
    <t>Whomever</t>
  </si>
  <si>
    <t>Field Technologist</t>
  </si>
  <si>
    <t>ABMI</t>
  </si>
  <si>
    <t>Indeed</t>
  </si>
  <si>
    <t>Environmental Field Consultant</t>
  </si>
  <si>
    <t>A&amp;A Environmental Consulting</t>
  </si>
  <si>
    <t>Kitchener</t>
  </si>
  <si>
    <t>WSP</t>
  </si>
  <si>
    <t>indeed</t>
  </si>
  <si>
    <t>William's Lake</t>
  </si>
  <si>
    <t>Wildlife Biologist</t>
  </si>
  <si>
    <t xml:space="preserve">Tsilqot'in </t>
  </si>
  <si>
    <t xml:space="preserve">T. Harris Env. Mgmt. </t>
  </si>
  <si>
    <t>Online - zmoore1</t>
  </si>
  <si>
    <t>Markham</t>
  </si>
  <si>
    <t>Junior Environmental Site Assessor</t>
  </si>
  <si>
    <t>Stantec</t>
  </si>
  <si>
    <t>FUEM: Jan 25: will get back next week, still being considered</t>
  </si>
  <si>
    <t>indeed - zack_moore28</t>
  </si>
  <si>
    <t>Ashli Oe</t>
  </si>
  <si>
    <t>Chetwynd</t>
  </si>
  <si>
    <t>Plant Management Technician</t>
  </si>
  <si>
    <t>Spectrum</t>
  </si>
  <si>
    <t>Senior Terrestrial ecologist</t>
  </si>
  <si>
    <t>Parsons</t>
  </si>
  <si>
    <t>ERM</t>
  </si>
  <si>
    <t>Environmental Consultant</t>
  </si>
  <si>
    <t>Abbotsford</t>
  </si>
  <si>
    <t>Biologist - Environmental Scientist</t>
  </si>
  <si>
    <t>Pinchin</t>
  </si>
  <si>
    <t>Natural Resources Worker 2</t>
  </si>
  <si>
    <t>City of Toronto</t>
  </si>
  <si>
    <t>Format</t>
  </si>
  <si>
    <t>Contact</t>
  </si>
  <si>
    <t>Pay</t>
  </si>
  <si>
    <t>Period</t>
  </si>
  <si>
    <t>$17.50/hr</t>
  </si>
  <si>
    <t>May-Aug</t>
  </si>
  <si>
    <t xml:space="preserve">Mapped anthropogenic features, invasive species occurrence, and assessed conservation success through various indicators. Prepared annual monitoring reports including recommendations for future stewardship efforts. Analyzed aerial imagery for discrepancies between monitoring visits. Liaised with property owners and grazing lease holders. Attended and led events in fence removal, invasive species management, river corridor restoration, and organization operations. </t>
  </si>
  <si>
    <t xml:space="preserve">Monitored NCC owned properties and conservation easements in the Waterton Park Front Area. </t>
  </si>
  <si>
    <t>Certified Ecological Restoration Practitioner in Training</t>
  </si>
  <si>
    <t>Board Governance</t>
  </si>
  <si>
    <t>University of Alberta</t>
  </si>
  <si>
    <t>Mountains 101</t>
  </si>
  <si>
    <t>UofA</t>
  </si>
  <si>
    <t>Coursera</t>
  </si>
  <si>
    <t>Laboratory Biosafety</t>
  </si>
  <si>
    <t>NAA</t>
  </si>
  <si>
    <t>Project</t>
  </si>
  <si>
    <t>Grassland Songbirds Conservation Fellowship</t>
  </si>
  <si>
    <t>Masters</t>
  </si>
  <si>
    <t>Samantha Knight</t>
  </si>
  <si>
    <t>Program Coordinator</t>
  </si>
  <si>
    <t>samantha.knight@natureconservancy.ca</t>
  </si>
  <si>
    <t>Oldman Watershed Council</t>
  </si>
  <si>
    <t>Restoration Specialist</t>
  </si>
  <si>
    <t>May-Nov</t>
  </si>
  <si>
    <t>~4000-4500/month</t>
  </si>
  <si>
    <t>Lethbridge</t>
  </si>
  <si>
    <t>Shannon Frank</t>
  </si>
  <si>
    <t>Executive Director</t>
  </si>
  <si>
    <t>info@oldmanwatershed.ca</t>
  </si>
  <si>
    <t>Adam Huggins</t>
  </si>
  <si>
    <t>Mountain Bluebird Trail Conservation Society</t>
  </si>
  <si>
    <t>MBTCS</t>
  </si>
  <si>
    <t>Adaptable Outdoors</t>
  </si>
  <si>
    <t>AOD</t>
  </si>
  <si>
    <t>Trail Monitor</t>
  </si>
  <si>
    <t>Administration Committee Chair</t>
  </si>
  <si>
    <t>Alberta Ministry of Culture, Multiculturalism, and the Status of Women</t>
  </si>
  <si>
    <t>Trained in standardized sampling of aquatic macroinvertebrate communities (CABIN) for a national DNA metabarcoding project (STREAM)</t>
  </si>
  <si>
    <t>Pincher Creek and District Food Centre</t>
  </si>
  <si>
    <t>PCDFC</t>
  </si>
  <si>
    <t>Project Lead - Growing Healthy Food Boxes</t>
  </si>
  <si>
    <t>Eligible for P.Biol with 1.5 years more experience</t>
  </si>
  <si>
    <t>For work in Level 1 Biosafety Lab</t>
  </si>
  <si>
    <t>Latest training in WHMIS for NCC; several other courses completed for other positions</t>
  </si>
  <si>
    <t xml:space="preserve">Designed and built 2'x2'x18" garden boxes for 10 families. </t>
  </si>
  <si>
    <t>Natural Area Assistant - Waterton</t>
  </si>
  <si>
    <t>CRC</t>
  </si>
  <si>
    <t xml:space="preserve">Demonstrated live mammal handling, bird surveying, herpetofauna identification, and sampling of both aquatic and terrestrial invertebrates. </t>
  </si>
  <si>
    <t>Designed and led “Small Animals” interactive education program for students aged 4-16.</t>
  </si>
  <si>
    <t>Ladybird Biohysical Inventory</t>
  </si>
  <si>
    <t>Environmental Consulting</t>
  </si>
  <si>
    <t>Driver's education course with in class and in vehicle components.</t>
  </si>
  <si>
    <t>Part-time staff in 4 restaurants during high school</t>
  </si>
  <si>
    <t>Award</t>
  </si>
  <si>
    <t>Certificate</t>
  </si>
  <si>
    <t>Event</t>
  </si>
  <si>
    <t>Recreational</t>
  </si>
  <si>
    <t>University</t>
  </si>
  <si>
    <t>College</t>
  </si>
  <si>
    <t>Committee Member</t>
  </si>
  <si>
    <t>Board Member</t>
  </si>
  <si>
    <t>Financial</t>
  </si>
  <si>
    <t>Achievement</t>
  </si>
  <si>
    <t>Private</t>
  </si>
  <si>
    <t>Annual</t>
  </si>
  <si>
    <t>Competition</t>
  </si>
  <si>
    <t xml:space="preserve"> </t>
  </si>
  <si>
    <t>In-School</t>
  </si>
  <si>
    <t>2019-S</t>
  </si>
  <si>
    <t>Length</t>
  </si>
  <si>
    <t>2019-F</t>
  </si>
  <si>
    <t>Role</t>
  </si>
  <si>
    <t>Contact.Information</t>
  </si>
  <si>
    <t>Application.Date</t>
  </si>
  <si>
    <t>Closing.Date</t>
  </si>
  <si>
    <t>2020-S</t>
  </si>
  <si>
    <t>Incomplete</t>
  </si>
  <si>
    <t>Applied</t>
  </si>
  <si>
    <t>Interview</t>
  </si>
  <si>
    <t>Rejected</t>
  </si>
  <si>
    <t>Interview-Rejected</t>
  </si>
  <si>
    <t>Offered</t>
  </si>
  <si>
    <t>Offered-Accepted</t>
  </si>
  <si>
    <t>Application.Stage</t>
  </si>
  <si>
    <t>Offered-Declined</t>
  </si>
  <si>
    <t>No Response</t>
  </si>
  <si>
    <t xml:space="preserve">HR Specialist, </t>
  </si>
  <si>
    <t xml:space="preserve">ontario@natureconservancy.ca </t>
  </si>
  <si>
    <t xml:space="preserve">Conglomerated nearly 20 years of reports across over 10,000 hectares of NCC property into a living excel database. Adapted range health polygons into analyzable format. Created automated analysis and reporting templates with table and figure outputs through R Statistical Programming. </t>
  </si>
  <si>
    <t>Range and Riparian Health Database</t>
  </si>
  <si>
    <t>RRHA</t>
  </si>
  <si>
    <t>Created and analyzed database connecting historical and ongoing range and riparian health assessments.</t>
  </si>
  <si>
    <t xml:space="preserve">Scanned technical reports for important information. Standardized input of various report formats. Improved R-coding skills. </t>
  </si>
  <si>
    <t>Halton Conservation Authority</t>
  </si>
  <si>
    <t>HCA</t>
  </si>
  <si>
    <t>River Corridor Restoration Technician</t>
  </si>
  <si>
    <t>Halton</t>
  </si>
  <si>
    <t>Installed structural and habitat features for restoration projects</t>
  </si>
  <si>
    <t xml:space="preserve">Improved skills with hand tools and small machinery. Discovered pleasure of wading stream waters in November. </t>
  </si>
  <si>
    <t>Installed crib walls, Christmas tree revetments (erosion control), standing snags, floating wood features, and various geotextiles</t>
  </si>
  <si>
    <t xml:space="preserve">Adopted trail of 22 bluebird boxes. </t>
  </si>
  <si>
    <t xml:space="preserve">Conducted maintenance, nest monitoring and reported results through standardized forms. </t>
  </si>
  <si>
    <t>Coordinated events for student stewardship engagement and a public BIOBLITZ. Organized volunteers and liaised with partners (General Motors, World Wildlife Fund). Led demonstrations in environmental monitoring.</t>
  </si>
  <si>
    <t>Learned how to condense instructions for successive volunteer groups. Learned to coordinate groups of people from different cultural and academic backgrounds.</t>
  </si>
  <si>
    <t xml:space="preserve">Participated in 5-day, overnight, remote-area trail building trips. Contributed to organizational structure development. Liaised with partners and organized projects specific to the Crowsnest Pass area. </t>
  </si>
  <si>
    <t>Participated in committee with organization committed to the building, maintenance, and protection of the Great Divide Trail in Canada.</t>
  </si>
  <si>
    <t xml:space="preserve">Organized and led volunteer events to produce raised-bed garden boxes and beginner gardening packages for under-privileged families. </t>
  </si>
  <si>
    <t>Coordinated volunteers, contacted recipients, designed and built boxes, liaised with public at events</t>
  </si>
  <si>
    <t>University of Manitoba</t>
  </si>
  <si>
    <t>UofM</t>
  </si>
  <si>
    <t>Post-Graduate Certificate</t>
  </si>
  <si>
    <t>Master's of Natural Resources Management</t>
  </si>
  <si>
    <t>MNRM</t>
  </si>
  <si>
    <t>Winnipeg</t>
  </si>
  <si>
    <t>MB</t>
  </si>
  <si>
    <t>Weston Family Conservation Science Fellowship</t>
  </si>
  <si>
    <t>WFCSF</t>
  </si>
  <si>
    <t>Webinar</t>
  </si>
  <si>
    <t>Conservation Researcher</t>
  </si>
  <si>
    <t>30,000/Year</t>
  </si>
  <si>
    <t>2020-F</t>
  </si>
  <si>
    <t xml:space="preserve">Instructor for groups of 3 students aged 8 to 18 focusing on math and science content, but also including English, history, and learning strategies. </t>
  </si>
  <si>
    <t xml:space="preserve">Designed and implemented curriculum supplementary material. Created educational resources for varied subject matter. </t>
  </si>
  <si>
    <t xml:space="preserve">Balanced the needs of diverse student backgrounds in a time-sensitive environment. </t>
  </si>
  <si>
    <t>Grader/Marker 1 - ARTS 1110</t>
  </si>
  <si>
    <t>University 1</t>
  </si>
  <si>
    <t>Sep-Jan</t>
  </si>
  <si>
    <t>$14.42/hour; 8 hours per week; 136 hours total</t>
  </si>
  <si>
    <t>Michael O'Brien-Moran</t>
  </si>
  <si>
    <t>Senior Lecturer, First Year Seminars</t>
  </si>
  <si>
    <t>michael.brien-moran@umanitoba.ca</t>
  </si>
  <si>
    <t>Website application, also sent directly to lecturer</t>
  </si>
  <si>
    <t>Extended Education</t>
  </si>
  <si>
    <t>$19.55/hour</t>
  </si>
  <si>
    <t>Sep-Dec; W1630-1830</t>
  </si>
  <si>
    <t>Chelsey McDougall</t>
  </si>
  <si>
    <t>chelsey.mcdougall@umanitoba.ca</t>
  </si>
  <si>
    <t>Tutor/Classroom Facilitator, Mathematical Skills</t>
  </si>
  <si>
    <t>Start_Month</t>
  </si>
  <si>
    <t>Start_Year</t>
  </si>
  <si>
    <t>End_Month</t>
  </si>
  <si>
    <t>End_Year</t>
  </si>
  <si>
    <t>Leader of &gt;10 in-class demonstrations for student groups aged 4-18 on various topics in biology.</t>
  </si>
  <si>
    <t>Performed demonstrations on uses of model organisms in scientific research, DNA structure, genetic modification, and anatomy.</t>
  </si>
  <si>
    <t>Includes GM ECOSTEM and Bioblitz run through the NC Department of Sustainability</t>
  </si>
  <si>
    <t>CV</t>
  </si>
  <si>
    <t>Include</t>
  </si>
  <si>
    <t>Disclude</t>
  </si>
  <si>
    <t>Date from Ontario G-Class licence, converted to Alberta Licence September 2019</t>
  </si>
  <si>
    <t>Four-day volunteer workshop and data collection for aquatic biomonitoring.</t>
  </si>
  <si>
    <t xml:space="preserve">Serviced and inspected physical education equipment, operable walls, and telescopic seating. </t>
  </si>
  <si>
    <t xml:space="preserve">Worked in general mechanics with power tools, saws, and aerial work platforms. Drove pick-up trucks and work vans with trailer attachments. Hired and managed employees. Completed inspections for industry health and safety standards. </t>
  </si>
  <si>
    <t xml:space="preserve">Communicated complex issues to clients with less familiarity. Coordinated inspections of over 200 sites over 4-month periods through scheduling with staff and clients. </t>
  </si>
  <si>
    <t>Pleasure Craft Operators Card</t>
  </si>
  <si>
    <t>Full non-probationary drivers licence for all class 5 vehicles.</t>
  </si>
  <si>
    <t>Full non-probationary drivers licence for general vehicles.</t>
  </si>
  <si>
    <t>Developed skills in experimental design, adapting to changing conditions, and admitting mistakes. Distinguished between times to ‘figure it out’ and times to ‘ask for help’.</t>
  </si>
  <si>
    <t>Completed two independent undergraduate theses and a year long laboratory contract.</t>
  </si>
  <si>
    <t>Conducted scientific literature reviews and experiments.</t>
  </si>
  <si>
    <t>Presented results at three scientific conferences. Awarded two undergraduate student research awards (USRAs).</t>
  </si>
  <si>
    <t>Scientific Researcher: Population and Community Ecology</t>
  </si>
  <si>
    <t>Ontario University Programs in Field Biology (OUPFB) Course</t>
  </si>
  <si>
    <t xml:space="preserve">Prepared food and cleaned kitchens. Interacted with customers and clients. </t>
  </si>
  <si>
    <t>Learned to adapt to time sensitive situations and maintain professionality in strenuous situations from a young age.</t>
  </si>
  <si>
    <t xml:space="preserve">Trained in planning, implementing, and monitoring ecosystem restoration projects. </t>
  </si>
  <si>
    <t>Ecosystem Restoration Program</t>
  </si>
  <si>
    <t xml:space="preserve">Studied population and community ecology focusing on the impacts of global change on conservation. </t>
  </si>
  <si>
    <t>Double majored in Ecology &amp; Evolutionary Biology; Biodiversity &amp; Conservation Biology.</t>
  </si>
  <si>
    <t xml:space="preserve">Graduated with Honours and High Distinction. Completed two independent theses. </t>
  </si>
  <si>
    <t xml:space="preserve">Developed skills in approaching questions scientifically, researching the current state of knowledge on a topic, and organizing groups to solve problems and complete projects. </t>
  </si>
  <si>
    <t>Awarded Weston Family Conservation Science Fellowship in conjunction with the Nature Conservancy of Canada.</t>
  </si>
  <si>
    <t xml:space="preserve">Thesis will focus on the impact of conservation and management practises on grassland songbird communities in the Waterton Park Front of Southern Alberta. </t>
  </si>
  <si>
    <t xml:space="preserve">Staff in a retail operation servicing universities and hospitals with laboratory and medical supplies. </t>
  </si>
  <si>
    <t>Assisted customers with purchases through in depth knowledge of stock. Organized and maintained warehouse stocking.</t>
  </si>
  <si>
    <t xml:space="preserve">Received training in safe use and handling of liquid nitrogen. </t>
  </si>
  <si>
    <t>Annual Field Tour</t>
  </si>
  <si>
    <t xml:space="preserve">Group submission on promotional opportunities for reusable shopping bags received honourable mention amongst 15 other university and college teams. </t>
  </si>
  <si>
    <t xml:space="preserve">Niagara College Team presentation on reducing plastic waste through promoting cyclic economies. </t>
  </si>
  <si>
    <t xml:space="preserve">Finished 100m vertical sprint, 9 km trail run, and 2 km obstacle course. </t>
  </si>
  <si>
    <t>Assisted in outdoor fitness event.</t>
  </si>
  <si>
    <t>Set-up obstacles, determined course locations, and registered participants.</t>
  </si>
  <si>
    <t xml:space="preserve">Participated in habitat stewardship events for organization dedicated to preserving wildlife habitat in protected areas of the Castle Area. </t>
  </si>
  <si>
    <t xml:space="preserve">Removed weeds, installed habitat features, and maintained trails. Helped to educate groups about local diversity and conservation threats. </t>
  </si>
  <si>
    <t xml:space="preserve">Assisted in tasks related to the management of a 640 acre small-scale native tree farm. </t>
  </si>
  <si>
    <t>$30,000 annual stipend during Master's of Natural Resource Management at the University of Manitoba</t>
  </si>
  <si>
    <t>Includes Conservation Intern Period from May to August 2019</t>
  </si>
  <si>
    <t>Conducted vegetation and bird surveys on NCC properties in preparation for master's thesis.</t>
  </si>
  <si>
    <r>
      <t xml:space="preserve">Assisted in graduate student research projects on experimental evolution using </t>
    </r>
    <r>
      <rPr>
        <i/>
        <sz val="10"/>
        <color theme="1"/>
        <rFont val="Tw Cen MT"/>
        <family val="2"/>
      </rPr>
      <t>Drosophila melanogaster.</t>
    </r>
  </si>
  <si>
    <t>Annual visit to invasive species management site successes, failures, and works-in-progress.</t>
  </si>
  <si>
    <t>Completed biophysical inventory of a 594 acre parcel of reforested land in the Central Kootenays of BC.</t>
  </si>
  <si>
    <t xml:space="preserve">Compared terrestrial arthropod communities wetlands at different stages of ecological restoration. </t>
  </si>
  <si>
    <t>Niagara River Invasive Species Management</t>
  </si>
  <si>
    <t>Mapped and prioritized invasive species occurrences on an 11 km stretch of the Niagara River for the Niagara Parks Commission.</t>
  </si>
  <si>
    <t>Fitness centre general worker.</t>
  </si>
  <si>
    <t>Serviced, maintained and cleaned fitness equipment. Greeted and registered participants.</t>
  </si>
  <si>
    <t>Throughout</t>
  </si>
  <si>
    <t xml:space="preserve">Director for professional society dedicated to furthering the practise of Ecological Restoration in Western Canada. </t>
  </si>
  <si>
    <t xml:space="preserve">Planned conferences. Ensured legal compliance of operations. Established priorities for new initiatives. Assisted in membership development and social media outreach. </t>
  </si>
  <si>
    <t>Trained and certified to operate a backpack electrofishing unit and train crew.</t>
  </si>
  <si>
    <t>Trained and certified to work on extension ladders and aerial work platforms using fall arrest safety devices.</t>
  </si>
  <si>
    <t xml:space="preserve">Trained in theoretical, practical, and legal surrounding usage of Unmanned Aerial Vehicles (UAVs) for various missions. </t>
  </si>
  <si>
    <t>Completed 1-day course on fundamental aspects of non-profit board governance structure and operations.</t>
  </si>
  <si>
    <t xml:space="preserve">Trained to plan and participate in and plan aquatic biomonitoring projects involving freshwater invertebrates. </t>
  </si>
  <si>
    <t>Completed Canadian Red Cross Certified 20 hour course with CPR/AED-C.</t>
  </si>
  <si>
    <t xml:space="preserve">Trained and certified to operate an aeronautical VHF radio. </t>
  </si>
  <si>
    <t>Licenced for operation of a boat with a motor.</t>
  </si>
  <si>
    <t>Trained and certified to participate in data collection for CABIN studies.</t>
  </si>
  <si>
    <t>Assisting in defining the structure and operations of a new society helping people with disabilities enjoy the outdoors.</t>
  </si>
  <si>
    <t xml:space="preserve">Created functional database to house historical data, input continuing assessment data, and automated analysis the conglomerated data to facilitate reporting. </t>
  </si>
  <si>
    <t>Laurentian University</t>
  </si>
  <si>
    <t>Music Grants Canada</t>
  </si>
  <si>
    <t>Grant Writing for Professional Musicians</t>
  </si>
  <si>
    <t>Name</t>
  </si>
  <si>
    <t>Relationship</t>
  </si>
  <si>
    <t>Relationship.Position</t>
  </si>
  <si>
    <t>Phone</t>
  </si>
  <si>
    <t>Email</t>
  </si>
  <si>
    <t>Tony McCue</t>
  </si>
  <si>
    <t>Natural Area Manager</t>
  </si>
  <si>
    <t>Pincher Creek, AB</t>
  </si>
  <si>
    <t>Supervisor</t>
  </si>
  <si>
    <t>403-627-7693</t>
  </si>
  <si>
    <t>tony.mccue@natureconservancy.ca</t>
  </si>
  <si>
    <t>Martin Smith</t>
  </si>
  <si>
    <t>Instructor</t>
  </si>
  <si>
    <t>Niagara-On-The-Lake, ON</t>
  </si>
  <si>
    <t>Natural Area Assistant Program</t>
  </si>
  <si>
    <t>905-609-4570</t>
  </si>
  <si>
    <t>msmith@niagaracollege.ca</t>
  </si>
  <si>
    <t>Benjamin Gilbert</t>
  </si>
  <si>
    <t>Professor</t>
  </si>
  <si>
    <t>Toronto, ON</t>
  </si>
  <si>
    <t>Research Position</t>
  </si>
  <si>
    <t>benjamin.gilbert@utoronto.ca</t>
  </si>
  <si>
    <t>Carol Norton</t>
  </si>
  <si>
    <t>Stouffville, ON</t>
  </si>
  <si>
    <t>Ecological Programmer Position</t>
  </si>
  <si>
    <t>416-949-0269</t>
  </si>
  <si>
    <t>Nicola Koper</t>
  </si>
  <si>
    <t>Winnipeg, MB</t>
  </si>
  <si>
    <t>Natural Resources Management Program</t>
  </si>
  <si>
    <t>2021-W</t>
  </si>
  <si>
    <t>Convinced more than 100 children (and adults) that “Small Animals” included ‘bugs’: not just furry animals. Awarded “Programmer of the Year” for dedication to participant experience and creation of novel educational demonstrations and materials.</t>
  </si>
  <si>
    <t>Heritage Saskatchewan</t>
  </si>
  <si>
    <t>Jan-Apr</t>
  </si>
  <si>
    <t>$20/hr</t>
  </si>
  <si>
    <t>Ingrid Cazakoff</t>
  </si>
  <si>
    <t>CEO</t>
  </si>
  <si>
    <t>info@hertiagesask.ca</t>
  </si>
  <si>
    <t>For survey design and professional database</t>
  </si>
  <si>
    <t>Stephanie Green</t>
  </si>
  <si>
    <t>Comensurate on Experience</t>
  </si>
  <si>
    <t>Jan-June</t>
  </si>
  <si>
    <t>Data Manager, FADD Project</t>
  </si>
  <si>
    <t>Principle Investigator</t>
  </si>
  <si>
    <t>sgreen1@ualberta.ca</t>
  </si>
  <si>
    <t>Ta/Demo/Tutor/Sem Leader 2 - ENTM 3170 (CUPE TA)</t>
  </si>
  <si>
    <t>$21.50/hr, 5 hours/week</t>
  </si>
  <si>
    <t>Kathy Graham</t>
  </si>
  <si>
    <t xml:space="preserve">	Department Secretary &amp; Graduate Student Coordinator</t>
  </si>
  <si>
    <t>kathy.graham@umanitoba.ca</t>
  </si>
  <si>
    <t>Applied online, sent email with full submission</t>
  </si>
  <si>
    <t>Grader/Marker 2 - ENTM 3160 (CUPE TA)</t>
  </si>
  <si>
    <t>$15.50/hr, 8 hours/week</t>
  </si>
  <si>
    <t>Applied online, did NOT send email with full submission for this one</t>
  </si>
  <si>
    <t>$19.55/hr, 15 hrs total</t>
  </si>
  <si>
    <t>Ta/Demo/Tutor/Sem Leader 1 - BIOL 2300 (CUPE TA)</t>
  </si>
  <si>
    <t>Carol Johnston</t>
  </si>
  <si>
    <t>Area Coordinator</t>
  </si>
  <si>
    <t>carol.johnston@umanitoba.ca</t>
  </si>
  <si>
    <t>Gitanyow Hereditary Chiefs</t>
  </si>
  <si>
    <t>Reconciliation Trail Coordinator</t>
  </si>
  <si>
    <t>"Anywhere in BC"</t>
  </si>
  <si>
    <t>$34/hour</t>
  </si>
  <si>
    <t>gelnyowreconciliationtrail@gmail.com</t>
  </si>
  <si>
    <t>emailed app</t>
  </si>
  <si>
    <t>Natural Resources Solutions Group</t>
  </si>
  <si>
    <t>Adminstrative Asssitant</t>
  </si>
  <si>
    <t>2021 1-year</t>
  </si>
  <si>
    <t>Hiring Staff</t>
  </si>
  <si>
    <t>Application through indeed</t>
  </si>
  <si>
    <t>also had interesting administrative survey</t>
  </si>
  <si>
    <t>$20/hour, 10-30 hours per week</t>
  </si>
  <si>
    <t>nicola.koper@umanitoba.ca</t>
  </si>
  <si>
    <t>204-474-8768</t>
  </si>
  <si>
    <t>HS</t>
  </si>
  <si>
    <t>RA</t>
  </si>
  <si>
    <t>Regina</t>
  </si>
  <si>
    <t>NSERC</t>
  </si>
  <si>
    <t>USRA</t>
  </si>
  <si>
    <t>Undergraduate Student Research Award</t>
  </si>
  <si>
    <t>Koffler Scientific Reserve</t>
  </si>
  <si>
    <t>KSR</t>
  </si>
  <si>
    <t xml:space="preserve">Natural Sciences and Engineering Research Council </t>
  </si>
  <si>
    <t>$6,500 award for undergraduate student research project conducted at the University of Toronto's Koffler Scientific Reserve at Joker's Hill</t>
  </si>
  <si>
    <t>$6,500 award for undergraduate student research project conducted at the University of Toronto</t>
  </si>
  <si>
    <t>Programmer of the Year</t>
  </si>
  <si>
    <t xml:space="preserve">Awarded Programmer of the Year for dedication to student experience by creation of novel demonstrations and cirriculum. </t>
  </si>
  <si>
    <t>Heard back Jan 4th about reception</t>
  </si>
  <si>
    <t>Heard from Kathy about forwarding to Professor</t>
  </si>
  <si>
    <t>WC</t>
  </si>
  <si>
    <t>Best Poster In Evolutionary Ecology</t>
  </si>
  <si>
    <t xml:space="preserve">Awarded in competition of 10 undergraduate students for poster presentation on connecting life history traits and community dynamics. </t>
  </si>
  <si>
    <t>Link</t>
  </si>
  <si>
    <t>Organization.Link</t>
  </si>
  <si>
    <t>www.umanitoba.ca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</si>
</sst>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Tw Cen MT"/>
      <family val="2"/>
    </font>
    <font>
      <b/>
      <sz val="10"/>
      <color theme="1"/>
      <name val="Tw Cen MT"/>
      <family val="2"/>
    </font>
    <font>
      <u/>
      <sz val="10"/>
      <color theme="10"/>
      <name val="Tw Cen MT"/>
      <family val="2"/>
    </font>
    <font>
      <sz val="10"/>
      <color theme="1"/>
      <name val="Candara"/>
      <family val="2"/>
    </font>
    <font>
      <sz val="8"/>
      <name val="Calibri"/>
      <family val="2"/>
      <scheme val="minor"/>
    </font>
    <font>
      <i/>
      <sz val="10"/>
      <color theme="1"/>
      <name val="Tw Cen MT"/>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2" fontId="0" fillId="0" borderId="0" xfId="0" applyNumberFormat="1" applyAlignment="1">
      <alignment horizontal="left" vertical="center" wrapText="1"/>
    </xf>
    <xf numFmtId="1" fontId="0" fillId="0" borderId="0" xfId="0" applyNumberFormat="1" applyAlignment="1">
      <alignment horizontal="right" vertical="center" wrapText="1"/>
    </xf>
    <xf numFmtId="14" fontId="0" fillId="0" borderId="0" xfId="0" applyNumberFormat="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center" vertical="center" wrapText="1"/>
    </xf>
    <xf numFmtId="14" fontId="3" fillId="0" borderId="0" xfId="0" applyNumberFormat="1" applyFont="1" applyAlignment="1">
      <alignment horizontal="left" vertical="center" wrapText="1"/>
    </xf>
    <xf numFmtId="1" fontId="3" fillId="0" borderId="0" xfId="0" applyNumberFormat="1" applyFont="1" applyAlignment="1">
      <alignment horizontal="right" vertical="center" wrapText="1"/>
    </xf>
    <xf numFmtId="2" fontId="3" fillId="0" borderId="0" xfId="0" applyNumberFormat="1" applyFont="1" applyAlignment="1">
      <alignment horizontal="left" vertical="center" wrapText="1"/>
    </xf>
    <xf numFmtId="0" fontId="4" fillId="0" borderId="4" xfId="0" applyFont="1" applyBorder="1"/>
    <xf numFmtId="0" fontId="4" fillId="0" borderId="5" xfId="0" applyFont="1" applyBorder="1"/>
    <xf numFmtId="0" fontId="4" fillId="0" borderId="6" xfId="0" applyFont="1" applyBorder="1"/>
    <xf numFmtId="0" fontId="3" fillId="0" borderId="0" xfId="0" applyFont="1"/>
    <xf numFmtId="0" fontId="4" fillId="0" borderId="0" xfId="0" applyFont="1" applyAlignment="1">
      <alignment horizontal="left" vertical="top"/>
    </xf>
    <xf numFmtId="0" fontId="3" fillId="0" borderId="0" xfId="0" applyFont="1" applyAlignment="1">
      <alignment horizontal="left" vertical="top"/>
    </xf>
    <xf numFmtId="14" fontId="3" fillId="0" borderId="0" xfId="0" applyNumberFormat="1" applyFont="1" applyAlignment="1">
      <alignment horizontal="left" vertical="top"/>
    </xf>
    <xf numFmtId="14" fontId="3" fillId="0" borderId="0" xfId="0" applyNumberFormat="1" applyFont="1" applyFill="1" applyAlignment="1">
      <alignment horizontal="right" wrapText="1"/>
    </xf>
    <xf numFmtId="14" fontId="3" fillId="0" borderId="0" xfId="0" applyNumberFormat="1" applyFont="1" applyFill="1" applyAlignment="1">
      <alignment wrapText="1"/>
    </xf>
    <xf numFmtId="0" fontId="3" fillId="0" borderId="0" xfId="0" applyFont="1" applyAlignment="1">
      <alignment wrapText="1"/>
    </xf>
    <xf numFmtId="0" fontId="4" fillId="0" borderId="0" xfId="0" applyFont="1" applyAlignment="1">
      <alignment horizontal="center" wrapText="1"/>
    </xf>
    <xf numFmtId="14" fontId="3" fillId="0" borderId="0" xfId="0" applyNumberFormat="1" applyFont="1" applyAlignment="1">
      <alignment horizontal="right" wrapText="1"/>
    </xf>
    <xf numFmtId="49" fontId="4" fillId="0" borderId="0" xfId="0" applyNumberFormat="1" applyFont="1" applyFill="1" applyAlignment="1">
      <alignment horizontal="center" wrapText="1"/>
    </xf>
    <xf numFmtId="49" fontId="3" fillId="0" borderId="0" xfId="0" applyNumberFormat="1" applyFont="1" applyFill="1" applyAlignment="1">
      <alignment wrapText="1"/>
    </xf>
    <xf numFmtId="49" fontId="3" fillId="0" borderId="0" xfId="0" applyNumberFormat="1" applyFont="1" applyAlignment="1">
      <alignment horizontal="left" vertical="top"/>
    </xf>
    <xf numFmtId="49" fontId="3" fillId="0" borderId="0" xfId="0" applyNumberFormat="1" applyFont="1" applyFill="1"/>
    <xf numFmtId="49" fontId="5" fillId="0" borderId="0" xfId="1" applyNumberFormat="1" applyFont="1" applyFill="1"/>
    <xf numFmtId="49" fontId="5" fillId="0" borderId="0" xfId="1" applyNumberFormat="1" applyFont="1" applyFill="1" applyAlignment="1">
      <alignment horizontal="center"/>
    </xf>
    <xf numFmtId="49" fontId="5" fillId="0" borderId="0" xfId="1" applyNumberFormat="1" applyFont="1" applyFill="1" applyAlignment="1">
      <alignment wrapText="1"/>
    </xf>
    <xf numFmtId="49" fontId="3" fillId="0" borderId="0" xfId="0" applyNumberFormat="1" applyFont="1" applyAlignment="1">
      <alignment wrapText="1"/>
    </xf>
    <xf numFmtId="49" fontId="3" fillId="0" borderId="2" xfId="0" applyNumberFormat="1" applyFont="1" applyBorder="1"/>
    <xf numFmtId="49" fontId="3" fillId="0" borderId="1" xfId="0" applyNumberFormat="1" applyFont="1" applyBorder="1"/>
    <xf numFmtId="49" fontId="3" fillId="0" borderId="3" xfId="0" applyNumberFormat="1" applyFont="1" applyBorder="1"/>
    <xf numFmtId="49" fontId="3" fillId="0" borderId="5" xfId="0" applyNumberFormat="1" applyFont="1" applyBorder="1"/>
    <xf numFmtId="49" fontId="3" fillId="0" borderId="7" xfId="0" applyNumberFormat="1" applyFont="1" applyBorder="1"/>
    <xf numFmtId="49" fontId="3" fillId="0" borderId="0" xfId="0" applyNumberFormat="1" applyFont="1" applyAlignment="1">
      <alignment horizontal="left" vertical="top" wrapText="1"/>
    </xf>
    <xf numFmtId="49" fontId="4" fillId="0" borderId="0" xfId="0" applyNumberFormat="1" applyFont="1" applyAlignment="1">
      <alignment horizontal="left" vertical="top" wrapText="1"/>
    </xf>
    <xf numFmtId="49" fontId="3" fillId="0" borderId="0" xfId="0" applyNumberFormat="1" applyFont="1" applyAlignment="1">
      <alignment horizontal="center" vertical="top" wrapText="1"/>
    </xf>
    <xf numFmtId="1" fontId="3" fillId="0" borderId="0" xfId="0" applyNumberFormat="1" applyFont="1" applyAlignment="1">
      <alignment horizontal="right" vertical="top" wrapText="1"/>
    </xf>
    <xf numFmtId="49" fontId="3" fillId="0" borderId="0" xfId="0" applyNumberFormat="1" applyFont="1" applyFill="1" applyAlignment="1">
      <alignment horizontal="left" vertical="top" wrapText="1"/>
    </xf>
    <xf numFmtId="0" fontId="6" fillId="0" borderId="0" xfId="0" applyFont="1" applyAlignment="1">
      <alignment vertical="top" wrapText="1"/>
    </xf>
    <xf numFmtId="0" fontId="0" fillId="0" borderId="0" xfId="0" applyAlignment="1">
      <alignment wrapText="1"/>
    </xf>
    <xf numFmtId="49" fontId="2" fillId="0" borderId="0" xfId="1" applyNumberFormat="1" applyFill="1" applyAlignment="1">
      <alignment wrapText="1"/>
    </xf>
    <xf numFmtId="17" fontId="3" fillId="0" borderId="0" xfId="0" applyNumberFormat="1" applyFont="1" applyAlignment="1">
      <alignment horizontal="left" vertical="top" wrapText="1"/>
    </xf>
    <xf numFmtId="17" fontId="4" fillId="0" borderId="0" xfId="0" applyNumberFormat="1" applyFont="1" applyAlignment="1">
      <alignment horizontal="left" vertical="top" wrapText="1"/>
    </xf>
    <xf numFmtId="0" fontId="4" fillId="0" borderId="0" xfId="0" applyNumberFormat="1" applyFont="1" applyAlignment="1">
      <alignment horizontal="left" vertical="top" wrapText="1"/>
    </xf>
    <xf numFmtId="0" fontId="2" fillId="0" borderId="0" xfId="1"/>
    <xf numFmtId="49" fontId="2" fillId="0" borderId="0" xfId="1" applyNumberFormat="1" applyAlignment="1">
      <alignment horizontal="left" vertical="top" wrapText="1"/>
    </xf>
  </cellXfs>
  <cellStyles count="2">
    <cellStyle name="Hyperlink" xfId="1" builtinId="8"/>
    <cellStyle name="Normal" xfId="0" builtinId="0"/>
  </cellStyles>
  <dxfs count="73">
    <dxf>
      <font>
        <b/>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color theme="2"/>
      </font>
      <fill>
        <patternFill>
          <bgColor theme="2"/>
        </patternFill>
      </fill>
    </dxf>
    <dxf>
      <font>
        <color rgb="FFFF0000"/>
      </font>
    </dxf>
    <dxf>
      <font>
        <color rgb="FFFF0000"/>
      </font>
    </dxf>
    <dxf>
      <fill>
        <patternFill>
          <bgColor rgb="FF00B050"/>
        </patternFill>
      </fill>
    </dxf>
    <dxf>
      <fill>
        <patternFill>
          <bgColor theme="9" tint="0.79998168889431442"/>
        </patternFill>
      </fill>
    </dxf>
    <dxf>
      <font>
        <color theme="1" tint="0.499984740745262"/>
      </font>
      <fill>
        <patternFill>
          <bgColor theme="2"/>
        </patternFill>
      </fill>
    </dxf>
    <dxf>
      <font>
        <color theme="1" tint="0.499984740745262"/>
      </font>
      <fill>
        <patternFill>
          <bgColor theme="2"/>
        </patternFill>
      </fill>
    </dxf>
    <dxf>
      <fill>
        <patternFill>
          <bgColor theme="9" tint="0.79998168889431442"/>
        </patternFill>
      </fill>
    </dxf>
    <dxf>
      <fill>
        <patternFill>
          <bgColor theme="9" tint="0.79998168889431442"/>
        </patternFill>
      </fill>
    </dxf>
    <dxf>
      <font>
        <b/>
        <i val="0"/>
      </font>
      <numFmt numFmtId="164" formatCode="&quot;Present&quot;"/>
    </dxf>
    <dxf>
      <font>
        <b/>
        <i val="0"/>
      </font>
      <numFmt numFmtId="164" formatCode="&quot;Present&quot;"/>
    </dxf>
    <dxf>
      <font>
        <b/>
        <i val="0"/>
      </font>
      <numFmt numFmtId="164" formatCode="&quot;Present&quot;"/>
    </dxf>
    <dxf>
      <font>
        <b/>
        <i val="0"/>
      </font>
      <numFmt numFmtId="164" formatCode="&quot;Present&quot;"/>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dxf>
    <dxf>
      <border outline="0">
        <bottom style="thin">
          <color indexed="64"/>
        </bottom>
      </border>
    </dxf>
    <dxf>
      <font>
        <b/>
        <i val="0"/>
        <strike val="0"/>
        <condense val="0"/>
        <extend val="0"/>
        <outline val="0"/>
        <shadow val="0"/>
        <u val="none"/>
        <vertAlign val="baseline"/>
        <sz val="10"/>
        <color theme="1"/>
        <name val="Tw Cen MT"/>
        <family val="2"/>
        <scheme val="none"/>
      </font>
      <border diagonalUp="0" diagonalDown="0" outline="0">
        <left style="thin">
          <color indexed="64"/>
        </left>
        <right style="thin">
          <color indexed="64"/>
        </right>
        <top/>
        <bottom/>
      </border>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19" formatCode="yyyy/mm/dd"/>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19" formatCode="yyyy/mm/dd"/>
      <fill>
        <patternFill patternType="none">
          <fgColor indexed="64"/>
          <bgColor auto="1"/>
        </patternFill>
      </fill>
      <alignment horizontal="right"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b/>
        <strike val="0"/>
        <outline val="0"/>
        <shadow val="0"/>
        <vertAlign val="baseline"/>
        <sz val="10"/>
        <name val="Tw Cen MT"/>
        <family val="2"/>
        <scheme val="none"/>
      </font>
      <numFmt numFmtId="30" formatCode="@"/>
      <fill>
        <patternFill patternType="none">
          <fgColor indexed="64"/>
          <bgColor indexed="65"/>
        </patternFill>
      </fill>
      <alignment horizontal="center" vertical="bottom" textRotation="0" wrapText="1" indent="0" justifyLastLine="0" shrinkToFit="0" readingOrder="0"/>
    </dxf>
    <dxf>
      <font>
        <strike val="0"/>
        <outline val="0"/>
        <shadow val="0"/>
        <vertAlign val="baseline"/>
        <sz val="10"/>
        <name val="Tw Cen MT"/>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alignment horizontal="left" vertical="top" textRotation="0" wrapText="0"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1" formatCode="0"/>
      <alignment horizontal="righ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22" formatCode="mmm/yy"/>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22" formatCode="mmm/yy"/>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center" vertical="top" textRotation="0" wrapText="1" indent="0" justifyLastLine="0" shrinkToFit="0" readingOrder="0"/>
    </dxf>
    <dxf>
      <font>
        <b/>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center" vertical="top" textRotation="0" wrapText="1" indent="0" justifyLastLine="0" shrinkToFit="0" readingOrder="0"/>
    </dxf>
    <dxf>
      <font>
        <b/>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alignment horizontal="left" vertical="top" textRotation="0" wrapText="1" indent="0" justifyLastLine="0" shrinkToFit="0" readingOrder="0"/>
    </dxf>
    <dxf>
      <font>
        <strike val="0"/>
        <outline val="0"/>
        <shadow val="0"/>
        <u val="none"/>
        <vertAlign val="baseline"/>
        <sz val="10"/>
        <color theme="1"/>
        <name val="Tw Cen MT"/>
        <family val="2"/>
        <scheme val="none"/>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C429B5-94AF-4DF8-8EEB-230783D5C112}" name="CV" displayName="CV" ref="A1:Y69" totalsRowShown="0" headerRowDxfId="72" dataDxfId="71">
  <autoFilter ref="A1:Y69" xr:uid="{51C5574A-10F4-4984-BAF7-4488D8AC8419}"/>
  <sortState xmlns:xlrd2="http://schemas.microsoft.com/office/spreadsheetml/2017/richdata2" ref="A2:X69">
    <sortCondition descending="1" ref="A2:A69"/>
    <sortCondition ref="C2:C69" customList="Education,Employment,Volunteering,Project,Event,Accreditation,Certificate,Award"/>
    <sortCondition descending="1" ref="J2:J69"/>
  </sortState>
  <tableColumns count="25">
    <tableColumn id="26" xr3:uid="{9B11C92F-E956-4444-BEFF-953F753416F5}" name="CV" dataDxfId="70"/>
    <tableColumn id="11" xr3:uid="{34502BA5-FB1E-4B40-8788-421DADDD3E97}" name="Branch" dataDxfId="69"/>
    <tableColumn id="1" xr3:uid="{70612BCC-1448-430F-9D24-28D063F5A2A3}" name="Category" dataDxfId="68"/>
    <tableColumn id="18" xr3:uid="{5E4EDA0C-2B9B-42CE-A32B-4403948C8E7B}" name="Type" dataDxfId="67"/>
    <tableColumn id="7" xr3:uid="{EC86C6DE-554D-4F33-AEC2-DF6E1CA6068F}" name="Organization" dataDxfId="66"/>
    <tableColumn id="24" xr3:uid="{2E4ADD2D-C302-4284-95AA-617479194CFD}" name="Organization.Link" dataDxfId="0"/>
    <tableColumn id="8" xr3:uid="{26CD9B61-38AB-4312-B98A-E2A336BF9AB7}" name="Org_Acr" dataDxfId="65"/>
    <tableColumn id="9" xr3:uid="{2BE7F400-F53C-40A9-BB7D-530918FE5571}" name="Title" dataDxfId="64"/>
    <tableColumn id="10" xr3:uid="{33E88F9D-A2A0-44DD-84D2-308042D95210}" name="Pos_Acr" dataDxfId="63"/>
    <tableColumn id="3" xr3:uid="{6738E286-0938-42F9-B68F-D49892936B3D}" name="Start" dataDxfId="62"/>
    <tableColumn id="4" xr3:uid="{F83278BD-725D-4108-95A1-F217E27DC898}" name="End" dataDxfId="61"/>
    <tableColumn id="2" xr3:uid="{802621DE-7866-4555-8E12-DD03949FA7E7}" name="Start_Month" dataDxfId="60">
      <calculatedColumnFormula>MONTH(CV[[#This Row],[Start]])</calculatedColumnFormula>
    </tableColumn>
    <tableColumn id="20" xr3:uid="{C6566D99-33F8-4C29-9F77-57CB96E0A79F}" name="Start_Year" dataDxfId="59">
      <calculatedColumnFormula>YEAR(CV[[#This Row],[Start]])</calculatedColumnFormula>
    </tableColumn>
    <tableColumn id="22" xr3:uid="{6BF152A0-7851-42D9-985D-3CC266F2660D}" name="End_Month" dataDxfId="58">
      <calculatedColumnFormula>MONTH(CV[[#This Row],[End]])</calculatedColumnFormula>
    </tableColumn>
    <tableColumn id="21" xr3:uid="{FEEC95E2-B833-448E-AC76-6DBAE4E45591}" name="End_Year" dataDxfId="57">
      <calculatedColumnFormula>YEAR(CV[[#This Row],[End]])</calculatedColumnFormula>
    </tableColumn>
    <tableColumn id="5" xr3:uid="{7BB222DF-5EE2-4BC9-9EF1-E1A53AFE31F4}" name="Time" dataDxfId="56">
      <calculatedColumnFormula>IF((Q2="Days"),((K2-J2+1)),IF(Q2="Months",((K2-J2)/30),((K2-J2)/365)))</calculatedColumnFormula>
    </tableColumn>
    <tableColumn id="6" xr3:uid="{436D180E-D520-4622-BF48-C117C2F3D72D}" name="Time_Unit" dataDxfId="55"/>
    <tableColumn id="14" xr3:uid="{0AC0D461-4004-4A64-B5A7-5BCBB135C7C9}" name="Loc_Small" dataDxfId="54"/>
    <tableColumn id="15" xr3:uid="{604F7BAB-42A3-455E-8C18-202B68AEBC37}" name="Loc_Large" dataDxfId="53"/>
    <tableColumn id="12" xr3:uid="{1CAEFFF7-88CF-4AB8-88EF-1DC65D78A14C}" name="Description" dataDxfId="52"/>
    <tableColumn id="19" xr3:uid="{B4A2DCCB-9505-42D1-97AE-1B44581F30F1}" name="Tasks" dataDxfId="51"/>
    <tableColumn id="16" xr3:uid="{9AA8F708-1C30-48AB-8EDD-8C5BF442D6ED}" name="Lessons" dataDxfId="50"/>
    <tableColumn id="17" xr3:uid="{CAB8C078-3C62-4846-9AC3-0B17AD693416}" name="Achievements" dataDxfId="49"/>
    <tableColumn id="13" xr3:uid="{982B9A83-407B-47DD-AE12-B9AF5B9B6C73}" name="Notes" dataDxfId="48"/>
    <tableColumn id="23" xr3:uid="{4C96C715-152C-4914-BB38-FEFF25E58297}" name="Link" dataDxfId="14"/>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70B70E-C899-455A-AC26-A13A5D4A9E92}" name="Applications" displayName="Applications" ref="A1:N49" totalsRowShown="0" headerRowDxfId="47" dataDxfId="46">
  <autoFilter ref="A1:N49" xr:uid="{00000000-0009-0000-0100-000001000000}"/>
  <tableColumns count="14">
    <tableColumn id="12" xr3:uid="{218087FE-17C0-423E-B6F8-901859622287}" name="Stage" dataDxfId="45"/>
    <tableColumn id="13" xr3:uid="{D9613474-92D2-4050-ACF2-B118452426A7}" name="Period" dataDxfId="44"/>
    <tableColumn id="1" xr3:uid="{5BAA014C-1241-4434-8AD7-745DA50962BB}" name="Application.Date" dataDxfId="43"/>
    <tableColumn id="2" xr3:uid="{983FF83C-F5E6-4F96-A5C4-E0DE49B59CF1}" name="Closing.Date" dataDxfId="42"/>
    <tableColumn id="3" xr3:uid="{B6DA3B76-2EA9-477C-916B-C85ABE14EDEA}" name="Organization" dataDxfId="41"/>
    <tableColumn id="4" xr3:uid="{F810C504-FE42-4544-B62D-AD9215CC2056}" name="Role" dataDxfId="40"/>
    <tableColumn id="5" xr3:uid="{9092FFA8-86C9-4C39-B086-D49B5605E883}" name="Location" dataDxfId="39"/>
    <tableColumn id="6" xr3:uid="{82ADB252-CBD3-45E3-93DC-F3E245711EE6}" name="Length" dataDxfId="38"/>
    <tableColumn id="7" xr3:uid="{D67F4400-95EC-4574-AC0A-5E80B43AE8EA}" name="Pay" dataDxfId="37"/>
    <tableColumn id="8" xr3:uid="{61429A75-040E-4A75-9265-393C74FD1D63}" name="Contact" dataDxfId="36"/>
    <tableColumn id="9" xr3:uid="{7F27D872-9FAA-49C7-AD85-D69344560AD6}" name="Title" dataDxfId="35"/>
    <tableColumn id="14" xr3:uid="{F6EC3991-C4AE-4478-9730-0BDA10018440}" name="Contact.Information" dataDxfId="34"/>
    <tableColumn id="10" xr3:uid="{64723C84-D17F-4973-A41F-D234D9E037AB}" name="Format" dataDxfId="33"/>
    <tableColumn id="11" xr3:uid="{C898DE17-6DCD-4913-9793-AC56DC7DDFBB}" name="Notes" dataDxfId="32"/>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A7031F1-2203-44EF-8965-9D3E7E6E20C7}" name="Lists" displayName="Lists" ref="A1:L10" totalsRowShown="0" headerRowDxfId="31" dataDxfId="29" headerRowBorderDxfId="30" tableBorderDxfId="28" totalsRowBorderDxfId="27">
  <autoFilter ref="A1:L10" xr:uid="{F02DA2C5-59F4-4989-BB36-1611149FB962}"/>
  <tableColumns count="12">
    <tableColumn id="1" xr3:uid="{308CFDE8-BE03-456B-84E3-E26E079B0F80}" name="Branch" dataDxfId="26"/>
    <tableColumn id="2" xr3:uid="{4D4C6EDC-3308-4CFE-89F0-A12C8F5152D6}" name="Category" dataDxfId="25"/>
    <tableColumn id="3" xr3:uid="{F8982A44-14CE-484F-B8CB-BB3EC9A5ED07}" name="Accreditation" dataDxfId="24"/>
    <tableColumn id="4" xr3:uid="{6D21A9C5-BEA7-476E-A983-243C0B9BEC34}" name="Award" dataDxfId="23"/>
    <tableColumn id="5" xr3:uid="{C1A44E26-D96B-4ADC-A0DE-C7DE9818C883}" name="Certificate" dataDxfId="22"/>
    <tableColumn id="6" xr3:uid="{5878EC92-DA44-448C-8DFE-354AB46F1B50}" name="Event" dataDxfId="21"/>
    <tableColumn id="7" xr3:uid="{B8C94F22-10CD-4485-A36C-EF94EFB8544F}" name="Education" dataDxfId="20"/>
    <tableColumn id="8" xr3:uid="{36320B06-26D8-4E21-A082-28EFC253ECC4}" name="Employment" dataDxfId="19"/>
    <tableColumn id="9" xr3:uid="{EF5D7AD2-86C4-4842-A36A-B12726CEFC56}" name="Membership" dataDxfId="18"/>
    <tableColumn id="10" xr3:uid="{F05A780B-4496-4C27-9705-F129B2480E2D}" name="Project" dataDxfId="17"/>
    <tableColumn id="11" xr3:uid="{8FF5F1B6-1539-487D-A296-90D274FBA601}" name="Volunteering" dataDxfId="16"/>
    <tableColumn id="13" xr3:uid="{932C090C-7AD8-4B1D-90AE-36BA3B8B76F8}" name="Application.Stage" dataDxfId="15"/>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C6FC337-6E2A-45E4-845E-7738AB3E8406}" name="Table4" displayName="Table4" ref="A1:H6" totalsRowShown="0">
  <autoFilter ref="A1:H6" xr:uid="{99AA1CB5-5493-4741-B478-DD055116D70C}"/>
  <tableColumns count="8">
    <tableColumn id="1" xr3:uid="{C169D403-73CA-4D7B-99CA-B283C72909A6}" name="Name"/>
    <tableColumn id="2" xr3:uid="{0C8B507F-752E-4037-BC00-10CF888A1676}" name="Position"/>
    <tableColumn id="8" xr3:uid="{BB4E3419-BD45-4B9F-AE6D-F2E4881F9FFD}" name="Organization"/>
    <tableColumn id="3" xr3:uid="{4B244E50-D0C9-46F6-8F45-EEB2C31D9152}" name="Location"/>
    <tableColumn id="4" xr3:uid="{E080BB61-CD40-4299-92C1-83A66F65F68A}" name="Relationship"/>
    <tableColumn id="5" xr3:uid="{D26BC018-4F47-432A-A2DD-33DD02D96E0B}" name="Relationship.Position"/>
    <tableColumn id="6" xr3:uid="{FFDBA269-3599-4871-AB14-22A43F015B49}" name="Phone"/>
    <tableColumn id="7" xr3:uid="{F91F55FB-9819-4442-86B2-C13F9B25455C}" name="Email"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umanitoba.c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michael.brien-moran@umanitoba.ca" TargetMode="External"/><Relationship Id="rId13" Type="http://schemas.openxmlformats.org/officeDocument/2006/relationships/hyperlink" Target="mailto:kathy.graham@umanitoba.ca" TargetMode="External"/><Relationship Id="rId3" Type="http://schemas.openxmlformats.org/officeDocument/2006/relationships/hyperlink" Target="mailto:employment@edidynamics.com" TargetMode="External"/><Relationship Id="rId7" Type="http://schemas.openxmlformats.org/officeDocument/2006/relationships/hyperlink" Target="mailto:info@oldmanwatershed.ca" TargetMode="External"/><Relationship Id="rId12" Type="http://schemas.openxmlformats.org/officeDocument/2006/relationships/hyperlink" Target="mailto:kathy.graham@umanitoba.ca" TargetMode="External"/><Relationship Id="rId17" Type="http://schemas.openxmlformats.org/officeDocument/2006/relationships/table" Target="../tables/table2.xml"/><Relationship Id="rId2" Type="http://schemas.openxmlformats.org/officeDocument/2006/relationships/hyperlink" Target="mailto:careers@aecalberta.com" TargetMode="External"/><Relationship Id="rId16" Type="http://schemas.openxmlformats.org/officeDocument/2006/relationships/printerSettings" Target="../printerSettings/printerSettings2.bin"/><Relationship Id="rId1" Type="http://schemas.openxmlformats.org/officeDocument/2006/relationships/hyperlink" Target="mailto:info@woodlandsnorth.co" TargetMode="External"/><Relationship Id="rId6" Type="http://schemas.openxmlformats.org/officeDocument/2006/relationships/hyperlink" Target="mailto:samantha.knight@natureconservancy.ca" TargetMode="External"/><Relationship Id="rId11" Type="http://schemas.openxmlformats.org/officeDocument/2006/relationships/hyperlink" Target="mailto:sgreen1@ualberta.ca" TargetMode="External"/><Relationship Id="rId5" Type="http://schemas.openxmlformats.org/officeDocument/2006/relationships/hyperlink" Target="mailto:jennifer.stackhouse@galianoconservancy.ca" TargetMode="External"/><Relationship Id="rId15" Type="http://schemas.openxmlformats.org/officeDocument/2006/relationships/hyperlink" Target="mailto:gelnyowreconciliationtrail@gmail.com" TargetMode="External"/><Relationship Id="rId10" Type="http://schemas.openxmlformats.org/officeDocument/2006/relationships/hyperlink" Target="mailto:info@hertiagesask.ca" TargetMode="External"/><Relationship Id="rId4" Type="http://schemas.openxmlformats.org/officeDocument/2006/relationships/hyperlink" Target="mailto:katherine.stewart@usask.ca" TargetMode="External"/><Relationship Id="rId9" Type="http://schemas.openxmlformats.org/officeDocument/2006/relationships/hyperlink" Target="mailto:chelsey.mcdougall@umanitoba.ca" TargetMode="External"/><Relationship Id="rId14" Type="http://schemas.openxmlformats.org/officeDocument/2006/relationships/hyperlink" Target="mailto:carol.johnston@umanitoba.ca"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benjamin.gilbert@utoronto.ca" TargetMode="External"/><Relationship Id="rId2" Type="http://schemas.openxmlformats.org/officeDocument/2006/relationships/hyperlink" Target="mailto:msmith@niagaracollege.ca" TargetMode="External"/><Relationship Id="rId1" Type="http://schemas.openxmlformats.org/officeDocument/2006/relationships/hyperlink" Target="mailto:tony.mccue@natureconservancy.ca" TargetMode="External"/><Relationship Id="rId6" Type="http://schemas.openxmlformats.org/officeDocument/2006/relationships/table" Target="../tables/table4.xml"/><Relationship Id="rId5" Type="http://schemas.openxmlformats.org/officeDocument/2006/relationships/printerSettings" Target="../printerSettings/printerSettings4.bin"/><Relationship Id="rId4" Type="http://schemas.openxmlformats.org/officeDocument/2006/relationships/hyperlink" Target="mailto:nicola.koper@umanitob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1E3D5-6E55-490E-8BC2-FDE92C6153D9}">
  <dimension ref="A1:Y69"/>
  <sheetViews>
    <sheetView showGridLines="0" tabSelected="1" zoomScale="70" zoomScaleNormal="70" workbookViewId="0">
      <pane xSplit="8" ySplit="1" topLeftCell="I2" activePane="bottomRight" state="frozen"/>
      <selection pane="topRight" activeCell="H1" sqref="H1"/>
      <selection pane="bottomLeft" activeCell="A2" sqref="A2"/>
      <selection pane="bottomRight" activeCell="F3" sqref="F3"/>
    </sheetView>
  </sheetViews>
  <sheetFormatPr defaultColWidth="8.6640625" defaultRowHeight="14.4" x14ac:dyDescent="0.3"/>
  <cols>
    <col min="1" max="1" width="8.6640625" style="2" customWidth="1"/>
    <col min="2" max="2" width="13.6640625" style="2" customWidth="1"/>
    <col min="3" max="3" width="18.6640625" style="2" customWidth="1"/>
    <col min="4" max="4" width="16.6640625" style="2" customWidth="1"/>
    <col min="5" max="6" width="22.33203125" style="5" customWidth="1"/>
    <col min="7" max="7" width="8.5546875" style="5" customWidth="1"/>
    <col min="8" max="8" width="23.33203125" style="4" customWidth="1"/>
    <col min="9" max="9" width="15.6640625" style="3" customWidth="1"/>
    <col min="10" max="10" width="14.6640625" style="6" customWidth="1"/>
    <col min="11" max="11" width="11" style="1" customWidth="1"/>
    <col min="12" max="12" width="5.6640625" style="1" customWidth="1"/>
    <col min="13" max="13" width="11" style="1" customWidth="1"/>
    <col min="14" max="14" width="4.33203125" style="1" customWidth="1"/>
    <col min="15" max="15" width="11" style="1" customWidth="1"/>
    <col min="16" max="16" width="5.33203125" style="7" customWidth="1"/>
    <col min="17" max="17" width="13.6640625" style="1" customWidth="1"/>
    <col min="18" max="18" width="14.6640625" style="45" bestFit="1" customWidth="1"/>
    <col min="19" max="19" width="13.33203125" style="7" bestFit="1" customWidth="1"/>
    <col min="20" max="22" width="40.6640625" style="7" customWidth="1"/>
    <col min="23" max="24" width="40.6640625" style="2" customWidth="1"/>
    <col min="25" max="25" width="16.88671875" style="2" customWidth="1"/>
    <col min="26" max="16384" width="8.6640625" style="2"/>
  </cols>
  <sheetData>
    <row r="1" spans="1:25" ht="17.7" customHeight="1" x14ac:dyDescent="0.3">
      <c r="A1" s="8" t="s">
        <v>488</v>
      </c>
      <c r="B1" s="8" t="s">
        <v>161</v>
      </c>
      <c r="C1" s="8" t="s">
        <v>0</v>
      </c>
      <c r="D1" s="8" t="s">
        <v>100</v>
      </c>
      <c r="E1" s="9" t="s">
        <v>3</v>
      </c>
      <c r="F1" s="9" t="s">
        <v>647</v>
      </c>
      <c r="G1" s="10" t="s">
        <v>24</v>
      </c>
      <c r="H1" s="9" t="s">
        <v>85</v>
      </c>
      <c r="I1" s="10" t="s">
        <v>25</v>
      </c>
      <c r="J1" s="11" t="s">
        <v>1</v>
      </c>
      <c r="K1" s="11" t="s">
        <v>2</v>
      </c>
      <c r="L1" s="11" t="s">
        <v>481</v>
      </c>
      <c r="M1" s="11" t="s">
        <v>482</v>
      </c>
      <c r="N1" s="11" t="s">
        <v>483</v>
      </c>
      <c r="O1" s="11" t="s">
        <v>484</v>
      </c>
      <c r="P1" s="12" t="s">
        <v>170</v>
      </c>
      <c r="Q1" s="13" t="s">
        <v>171</v>
      </c>
      <c r="R1" s="8" t="s">
        <v>54</v>
      </c>
      <c r="S1" s="8" t="s">
        <v>53</v>
      </c>
      <c r="T1" s="8" t="s">
        <v>4</v>
      </c>
      <c r="U1" s="8" t="s">
        <v>180</v>
      </c>
      <c r="V1" s="8" t="s">
        <v>174</v>
      </c>
      <c r="W1" s="8" t="s">
        <v>175</v>
      </c>
      <c r="X1" s="8" t="s">
        <v>10</v>
      </c>
      <c r="Y1" s="8" t="s">
        <v>646</v>
      </c>
    </row>
    <row r="2" spans="1:25" ht="52.8" x14ac:dyDescent="0.3">
      <c r="A2" s="39" t="s">
        <v>489</v>
      </c>
      <c r="B2" s="39" t="s">
        <v>160</v>
      </c>
      <c r="C2" s="39" t="s">
        <v>5</v>
      </c>
      <c r="D2" s="39" t="s">
        <v>400</v>
      </c>
      <c r="E2" s="40" t="s">
        <v>451</v>
      </c>
      <c r="F2" s="51" t="s">
        <v>648</v>
      </c>
      <c r="G2" s="41" t="s">
        <v>452</v>
      </c>
      <c r="H2" s="40" t="s">
        <v>454</v>
      </c>
      <c r="I2" s="41" t="s">
        <v>455</v>
      </c>
      <c r="J2" s="48">
        <v>44075</v>
      </c>
      <c r="K2" s="47">
        <v>44681</v>
      </c>
      <c r="L2" s="49">
        <f>MONTH(CV[[#This Row],[Start]])</f>
        <v>9</v>
      </c>
      <c r="M2" s="49">
        <f>YEAR(CV[[#This Row],[Start]])</f>
        <v>2020</v>
      </c>
      <c r="N2" s="49">
        <f>MONTH(CV[[#This Row],[End]])</f>
        <v>4</v>
      </c>
      <c r="O2" s="49">
        <f>YEAR(CV[[#This Row],[End]])</f>
        <v>2022</v>
      </c>
      <c r="P2" s="42">
        <f t="shared" ref="P2:P33" si="0">IF((Q2="Days"),((K2-J2+1)),IF(Q2="Months",((K2-J2)/30),((K2-J2)/365)))</f>
        <v>1.6602739726027398</v>
      </c>
      <c r="Q2" s="39" t="s">
        <v>31</v>
      </c>
      <c r="R2" s="39" t="s">
        <v>456</v>
      </c>
      <c r="S2" s="39" t="s">
        <v>457</v>
      </c>
      <c r="T2" s="39" t="s">
        <v>514</v>
      </c>
      <c r="U2" s="39"/>
      <c r="V2" s="39"/>
      <c r="W2" s="39" t="s">
        <v>513</v>
      </c>
      <c r="X2" s="39"/>
      <c r="Y2" s="39"/>
    </row>
    <row r="3" spans="1:25" ht="26.4" x14ac:dyDescent="0.3">
      <c r="A3" s="39" t="s">
        <v>489</v>
      </c>
      <c r="B3" s="39" t="s">
        <v>46</v>
      </c>
      <c r="C3" s="39" t="s">
        <v>5</v>
      </c>
      <c r="D3" s="39" t="s">
        <v>401</v>
      </c>
      <c r="E3" s="40" t="s">
        <v>6</v>
      </c>
      <c r="F3" s="40"/>
      <c r="G3" s="41" t="s">
        <v>16</v>
      </c>
      <c r="H3" s="40" t="s">
        <v>453</v>
      </c>
      <c r="I3" s="41" t="s">
        <v>19</v>
      </c>
      <c r="J3" s="47">
        <v>43344</v>
      </c>
      <c r="K3" s="47">
        <v>43586</v>
      </c>
      <c r="L3" s="49">
        <f>MONTH(CV[[#This Row],[Start]])</f>
        <v>9</v>
      </c>
      <c r="M3" s="49">
        <f>YEAR(CV[[#This Row],[Start]])</f>
        <v>2018</v>
      </c>
      <c r="N3" s="49">
        <f>MONTH(CV[[#This Row],[End]])</f>
        <v>5</v>
      </c>
      <c r="O3" s="49">
        <f>YEAR(CV[[#This Row],[End]])</f>
        <v>2019</v>
      </c>
      <c r="P3" s="42">
        <f t="shared" si="0"/>
        <v>8.0666666666666664</v>
      </c>
      <c r="Q3" s="39" t="s">
        <v>30</v>
      </c>
      <c r="R3" s="39" t="s">
        <v>55</v>
      </c>
      <c r="S3" s="39" t="s">
        <v>56</v>
      </c>
      <c r="T3" s="39" t="s">
        <v>508</v>
      </c>
      <c r="U3" s="39" t="s">
        <v>507</v>
      </c>
      <c r="V3" s="39"/>
      <c r="W3" s="39"/>
      <c r="X3" s="39"/>
      <c r="Y3" s="39"/>
    </row>
    <row r="4" spans="1:25" ht="52.8" x14ac:dyDescent="0.3">
      <c r="A4" s="39" t="s">
        <v>489</v>
      </c>
      <c r="B4" s="39" t="s">
        <v>160</v>
      </c>
      <c r="C4" s="39" t="s">
        <v>5</v>
      </c>
      <c r="D4" s="39" t="s">
        <v>400</v>
      </c>
      <c r="E4" s="40" t="s">
        <v>7</v>
      </c>
      <c r="F4" s="40"/>
      <c r="G4" s="41" t="s">
        <v>20</v>
      </c>
      <c r="H4" s="40" t="s">
        <v>8</v>
      </c>
      <c r="I4" s="41" t="s">
        <v>23</v>
      </c>
      <c r="J4" s="47">
        <v>41518</v>
      </c>
      <c r="K4" s="47">
        <v>42826</v>
      </c>
      <c r="L4" s="49">
        <f>MONTH(CV[[#This Row],[Start]])</f>
        <v>9</v>
      </c>
      <c r="M4" s="49">
        <f>YEAR(CV[[#This Row],[Start]])</f>
        <v>2013</v>
      </c>
      <c r="N4" s="49">
        <f>MONTH(CV[[#This Row],[End]])</f>
        <v>4</v>
      </c>
      <c r="O4" s="49">
        <f>YEAR(CV[[#This Row],[End]])</f>
        <v>2017</v>
      </c>
      <c r="P4" s="42">
        <f t="shared" si="0"/>
        <v>3.5835616438356164</v>
      </c>
      <c r="Q4" s="39" t="s">
        <v>31</v>
      </c>
      <c r="R4" s="39" t="s">
        <v>57</v>
      </c>
      <c r="S4" s="39" t="s">
        <v>56</v>
      </c>
      <c r="T4" s="39" t="s">
        <v>510</v>
      </c>
      <c r="U4" s="39" t="s">
        <v>509</v>
      </c>
      <c r="V4" s="39" t="s">
        <v>512</v>
      </c>
      <c r="W4" s="39" t="s">
        <v>511</v>
      </c>
      <c r="X4" s="39"/>
      <c r="Y4" s="39"/>
    </row>
    <row r="5" spans="1:25" ht="26.4" x14ac:dyDescent="0.3">
      <c r="A5" s="39" t="s">
        <v>489</v>
      </c>
      <c r="B5" s="39" t="s">
        <v>160</v>
      </c>
      <c r="C5" s="39" t="s">
        <v>33</v>
      </c>
      <c r="D5" s="39" t="s">
        <v>101</v>
      </c>
      <c r="E5" s="40" t="s">
        <v>586</v>
      </c>
      <c r="F5" s="40"/>
      <c r="G5" s="41" t="s">
        <v>628</v>
      </c>
      <c r="H5" s="40" t="s">
        <v>155</v>
      </c>
      <c r="I5" s="41" t="s">
        <v>629</v>
      </c>
      <c r="J5" s="48">
        <v>44207</v>
      </c>
      <c r="K5" s="47">
        <v>44316</v>
      </c>
      <c r="L5" s="49">
        <f>MONTH(CV[[#This Row],[Start]])</f>
        <v>1</v>
      </c>
      <c r="M5" s="49">
        <f>YEAR(CV[[#This Row],[Start]])</f>
        <v>2021</v>
      </c>
      <c r="N5" s="49">
        <f>MONTH(CV[[#This Row],[End]])</f>
        <v>4</v>
      </c>
      <c r="O5" s="49">
        <f>YEAR(CV[[#This Row],[End]])</f>
        <v>2021</v>
      </c>
      <c r="P5" s="42">
        <f t="shared" si="0"/>
        <v>3.6333333333333333</v>
      </c>
      <c r="Q5" s="39" t="s">
        <v>30</v>
      </c>
      <c r="R5" s="39" t="s">
        <v>630</v>
      </c>
      <c r="S5" s="39" t="s">
        <v>89</v>
      </c>
      <c r="T5" s="39"/>
      <c r="U5" s="39"/>
      <c r="V5" s="39"/>
      <c r="W5" s="39"/>
      <c r="X5" s="39"/>
      <c r="Y5" s="39"/>
    </row>
    <row r="6" spans="1:25" ht="26.4" x14ac:dyDescent="0.3">
      <c r="A6" s="39" t="s">
        <v>489</v>
      </c>
      <c r="B6" s="39" t="s">
        <v>160</v>
      </c>
      <c r="C6" s="39" t="s">
        <v>33</v>
      </c>
      <c r="D6" s="39" t="s">
        <v>102</v>
      </c>
      <c r="E6" s="40" t="s">
        <v>47</v>
      </c>
      <c r="F6" s="40"/>
      <c r="G6" s="41" t="s">
        <v>48</v>
      </c>
      <c r="H6" s="40" t="s">
        <v>461</v>
      </c>
      <c r="I6" s="41"/>
      <c r="J6" s="47">
        <v>44014</v>
      </c>
      <c r="K6" s="47">
        <v>44074</v>
      </c>
      <c r="L6" s="49">
        <f>MONTH(CV[[#This Row],[Start]])</f>
        <v>7</v>
      </c>
      <c r="M6" s="49">
        <f>YEAR(CV[[#This Row],[Start]])</f>
        <v>2020</v>
      </c>
      <c r="N6" s="49">
        <f>MONTH(CV[[#This Row],[End]])</f>
        <v>8</v>
      </c>
      <c r="O6" s="49">
        <f>YEAR(CV[[#This Row],[End]])</f>
        <v>2020</v>
      </c>
      <c r="P6" s="42">
        <f t="shared" si="0"/>
        <v>2</v>
      </c>
      <c r="Q6" s="39" t="s">
        <v>30</v>
      </c>
      <c r="R6" s="39" t="s">
        <v>58</v>
      </c>
      <c r="S6" s="39" t="s">
        <v>52</v>
      </c>
      <c r="T6" s="39" t="s">
        <v>529</v>
      </c>
      <c r="U6" s="39"/>
      <c r="V6" s="39"/>
      <c r="W6" s="39"/>
      <c r="X6" s="39"/>
      <c r="Y6" s="39"/>
    </row>
    <row r="7" spans="1:25" ht="132" x14ac:dyDescent="0.3">
      <c r="A7" s="39" t="s">
        <v>489</v>
      </c>
      <c r="B7" s="39" t="s">
        <v>46</v>
      </c>
      <c r="C7" s="39" t="s">
        <v>33</v>
      </c>
      <c r="D7" s="39" t="s">
        <v>102</v>
      </c>
      <c r="E7" s="40" t="s">
        <v>47</v>
      </c>
      <c r="F7" s="40"/>
      <c r="G7" s="41" t="s">
        <v>48</v>
      </c>
      <c r="H7" s="40" t="s">
        <v>388</v>
      </c>
      <c r="I7" s="41" t="s">
        <v>357</v>
      </c>
      <c r="J7" s="47">
        <v>43586</v>
      </c>
      <c r="K7" s="47">
        <v>44012</v>
      </c>
      <c r="L7" s="49">
        <f>MONTH(CV[[#This Row],[Start]])</f>
        <v>5</v>
      </c>
      <c r="M7" s="49">
        <f>YEAR(CV[[#This Row],[Start]])</f>
        <v>2019</v>
      </c>
      <c r="N7" s="49">
        <f>MONTH(CV[[#This Row],[End]])</f>
        <v>6</v>
      </c>
      <c r="O7" s="49">
        <f>YEAR(CV[[#This Row],[End]])</f>
        <v>2020</v>
      </c>
      <c r="P7" s="42">
        <f t="shared" si="0"/>
        <v>14.2</v>
      </c>
      <c r="Q7" s="39" t="s">
        <v>30</v>
      </c>
      <c r="R7" s="39" t="s">
        <v>58</v>
      </c>
      <c r="S7" s="39" t="s">
        <v>52</v>
      </c>
      <c r="T7" s="39" t="s">
        <v>349</v>
      </c>
      <c r="U7" s="39" t="s">
        <v>348</v>
      </c>
      <c r="V7" s="39"/>
      <c r="W7" s="39" t="s">
        <v>181</v>
      </c>
      <c r="X7" s="39" t="s">
        <v>528</v>
      </c>
      <c r="Y7" s="39"/>
    </row>
    <row r="8" spans="1:25" ht="26.4" x14ac:dyDescent="0.3">
      <c r="A8" s="39" t="s">
        <v>489</v>
      </c>
      <c r="B8" s="39" t="s">
        <v>72</v>
      </c>
      <c r="C8" s="39" t="s">
        <v>33</v>
      </c>
      <c r="D8" s="39" t="s">
        <v>101</v>
      </c>
      <c r="E8" s="40" t="s">
        <v>6</v>
      </c>
      <c r="F8" s="40"/>
      <c r="G8" s="41" t="s">
        <v>16</v>
      </c>
      <c r="H8" s="40" t="s">
        <v>182</v>
      </c>
      <c r="I8" s="41"/>
      <c r="J8" s="47">
        <v>43405</v>
      </c>
      <c r="K8" s="47">
        <v>43586</v>
      </c>
      <c r="L8" s="49">
        <f>MONTH(CV[[#This Row],[Start]])</f>
        <v>11</v>
      </c>
      <c r="M8" s="49">
        <f>YEAR(CV[[#This Row],[Start]])</f>
        <v>2018</v>
      </c>
      <c r="N8" s="49">
        <f>MONTH(CV[[#This Row],[End]])</f>
        <v>5</v>
      </c>
      <c r="O8" s="49">
        <f>YEAR(CV[[#This Row],[End]])</f>
        <v>2019</v>
      </c>
      <c r="P8" s="42">
        <f t="shared" si="0"/>
        <v>6.0333333333333332</v>
      </c>
      <c r="Q8" s="39" t="s">
        <v>30</v>
      </c>
      <c r="R8" s="39" t="s">
        <v>55</v>
      </c>
      <c r="S8" s="39" t="s">
        <v>56</v>
      </c>
      <c r="T8" s="39" t="s">
        <v>536</v>
      </c>
      <c r="U8" s="39" t="s">
        <v>537</v>
      </c>
      <c r="V8" s="39"/>
      <c r="W8" s="39"/>
      <c r="X8" s="39"/>
      <c r="Y8" s="39"/>
    </row>
    <row r="9" spans="1:25" ht="66" x14ac:dyDescent="0.3">
      <c r="A9" s="39" t="s">
        <v>489</v>
      </c>
      <c r="B9" s="39" t="s">
        <v>103</v>
      </c>
      <c r="C9" s="39" t="s">
        <v>33</v>
      </c>
      <c r="D9" s="39" t="s">
        <v>102</v>
      </c>
      <c r="E9" s="40" t="s">
        <v>67</v>
      </c>
      <c r="F9" s="40"/>
      <c r="G9" s="41"/>
      <c r="H9" s="40" t="s">
        <v>64</v>
      </c>
      <c r="I9" s="41"/>
      <c r="J9" s="47">
        <v>43282</v>
      </c>
      <c r="K9" s="47">
        <v>43344</v>
      </c>
      <c r="L9" s="49">
        <f>MONTH(CV[[#This Row],[Start]])</f>
        <v>7</v>
      </c>
      <c r="M9" s="49">
        <f>YEAR(CV[[#This Row],[Start]])</f>
        <v>2018</v>
      </c>
      <c r="N9" s="49">
        <f>MONTH(CV[[#This Row],[End]])</f>
        <v>9</v>
      </c>
      <c r="O9" s="49">
        <f>YEAR(CV[[#This Row],[End]])</f>
        <v>2018</v>
      </c>
      <c r="P9" s="42">
        <f t="shared" si="0"/>
        <v>2.0666666666666669</v>
      </c>
      <c r="Q9" s="39" t="s">
        <v>30</v>
      </c>
      <c r="R9" s="39" t="s">
        <v>65</v>
      </c>
      <c r="S9" s="39" t="s">
        <v>56</v>
      </c>
      <c r="T9" s="39" t="s">
        <v>391</v>
      </c>
      <c r="U9" s="39" t="s">
        <v>390</v>
      </c>
      <c r="V9" s="39"/>
      <c r="W9" s="39" t="s">
        <v>585</v>
      </c>
      <c r="X9" s="39"/>
      <c r="Y9" s="39"/>
    </row>
    <row r="10" spans="1:25" ht="132" x14ac:dyDescent="0.3">
      <c r="A10" s="39" t="s">
        <v>489</v>
      </c>
      <c r="B10" s="39" t="s">
        <v>46</v>
      </c>
      <c r="C10" s="39" t="s">
        <v>33</v>
      </c>
      <c r="D10" s="39" t="s">
        <v>102</v>
      </c>
      <c r="E10" s="40" t="s">
        <v>50</v>
      </c>
      <c r="F10" s="40"/>
      <c r="G10" s="41"/>
      <c r="H10" s="40" t="s">
        <v>66</v>
      </c>
      <c r="I10" s="41"/>
      <c r="J10" s="47">
        <v>43221</v>
      </c>
      <c r="K10" s="47">
        <v>43282</v>
      </c>
      <c r="L10" s="49">
        <f>MONTH(CV[[#This Row],[Start]])</f>
        <v>5</v>
      </c>
      <c r="M10" s="49">
        <f>YEAR(CV[[#This Row],[Start]])</f>
        <v>2018</v>
      </c>
      <c r="N10" s="49">
        <f>MONTH(CV[[#This Row],[End]])</f>
        <v>7</v>
      </c>
      <c r="O10" s="49">
        <f>YEAR(CV[[#This Row],[End]])</f>
        <v>2018</v>
      </c>
      <c r="P10" s="42">
        <f t="shared" si="0"/>
        <v>2.0333333333333332</v>
      </c>
      <c r="Q10" s="39" t="s">
        <v>30</v>
      </c>
      <c r="R10" s="39" t="s">
        <v>65</v>
      </c>
      <c r="S10" s="39" t="s">
        <v>56</v>
      </c>
      <c r="T10" s="39" t="s">
        <v>526</v>
      </c>
      <c r="U10" s="39" t="s">
        <v>178</v>
      </c>
      <c r="V10" s="39" t="s">
        <v>179</v>
      </c>
      <c r="W10" s="39"/>
      <c r="X10" s="39"/>
      <c r="Y10" s="39"/>
    </row>
    <row r="11" spans="1:25" ht="39.6" x14ac:dyDescent="0.3">
      <c r="A11" s="39" t="s">
        <v>489</v>
      </c>
      <c r="B11" s="39" t="s">
        <v>103</v>
      </c>
      <c r="C11" s="39" t="s">
        <v>33</v>
      </c>
      <c r="D11" s="39" t="s">
        <v>101</v>
      </c>
      <c r="E11" s="40" t="s">
        <v>68</v>
      </c>
      <c r="F11" s="40"/>
      <c r="G11" s="41"/>
      <c r="H11" s="40" t="s">
        <v>69</v>
      </c>
      <c r="I11" s="41"/>
      <c r="J11" s="47">
        <v>42979</v>
      </c>
      <c r="K11" s="47">
        <v>43221</v>
      </c>
      <c r="L11" s="49">
        <f>MONTH(CV[[#This Row],[Start]])</f>
        <v>9</v>
      </c>
      <c r="M11" s="49">
        <f>YEAR(CV[[#This Row],[Start]])</f>
        <v>2017</v>
      </c>
      <c r="N11" s="49">
        <f>MONTH(CV[[#This Row],[End]])</f>
        <v>5</v>
      </c>
      <c r="O11" s="49">
        <f>YEAR(CV[[#This Row],[End]])</f>
        <v>2018</v>
      </c>
      <c r="P11" s="42">
        <f t="shared" si="0"/>
        <v>8.0666666666666664</v>
      </c>
      <c r="Q11" s="39" t="s">
        <v>30</v>
      </c>
      <c r="R11" s="39" t="s">
        <v>57</v>
      </c>
      <c r="S11" s="39" t="s">
        <v>56</v>
      </c>
      <c r="T11" s="39" t="s">
        <v>464</v>
      </c>
      <c r="U11" s="39" t="s">
        <v>465</v>
      </c>
      <c r="V11" s="39" t="s">
        <v>466</v>
      </c>
      <c r="W11" s="39"/>
      <c r="X11" s="39"/>
      <c r="Y11" s="39"/>
    </row>
    <row r="12" spans="1:25" ht="39.6" x14ac:dyDescent="0.3">
      <c r="A12" s="39" t="s">
        <v>489</v>
      </c>
      <c r="B12" s="39" t="s">
        <v>72</v>
      </c>
      <c r="C12" s="39" t="s">
        <v>33</v>
      </c>
      <c r="D12" s="39" t="s">
        <v>101</v>
      </c>
      <c r="E12" s="40" t="s">
        <v>7</v>
      </c>
      <c r="F12" s="40"/>
      <c r="G12" s="41" t="s">
        <v>20</v>
      </c>
      <c r="H12" s="40" t="s">
        <v>70</v>
      </c>
      <c r="I12" s="41"/>
      <c r="J12" s="47">
        <v>42644</v>
      </c>
      <c r="K12" s="47">
        <v>42887</v>
      </c>
      <c r="L12" s="49">
        <f>MONTH(CV[[#This Row],[Start]])</f>
        <v>10</v>
      </c>
      <c r="M12" s="49">
        <f>YEAR(CV[[#This Row],[Start]])</f>
        <v>2016</v>
      </c>
      <c r="N12" s="49">
        <f>MONTH(CV[[#This Row],[End]])</f>
        <v>6</v>
      </c>
      <c r="O12" s="49">
        <f>YEAR(CV[[#This Row],[End]])</f>
        <v>2017</v>
      </c>
      <c r="P12" s="42">
        <f t="shared" si="0"/>
        <v>8.1</v>
      </c>
      <c r="Q12" s="39" t="s">
        <v>30</v>
      </c>
      <c r="R12" s="39" t="s">
        <v>57</v>
      </c>
      <c r="S12" s="39" t="s">
        <v>56</v>
      </c>
      <c r="T12" s="39" t="s">
        <v>515</v>
      </c>
      <c r="U12" s="39" t="s">
        <v>516</v>
      </c>
      <c r="V12" s="39" t="s">
        <v>517</v>
      </c>
      <c r="W12" s="39"/>
      <c r="X12" s="39"/>
      <c r="Y12" s="39"/>
    </row>
    <row r="13" spans="1:25" ht="52.8" x14ac:dyDescent="0.3">
      <c r="A13" s="39" t="s">
        <v>489</v>
      </c>
      <c r="B13" s="39" t="s">
        <v>160</v>
      </c>
      <c r="C13" s="39" t="s">
        <v>33</v>
      </c>
      <c r="D13" s="39" t="s">
        <v>102</v>
      </c>
      <c r="E13" s="40" t="s">
        <v>7</v>
      </c>
      <c r="F13" s="40"/>
      <c r="G13" s="41" t="s">
        <v>20</v>
      </c>
      <c r="H13" s="40" t="s">
        <v>503</v>
      </c>
      <c r="I13" s="41"/>
      <c r="J13" s="47">
        <v>42125</v>
      </c>
      <c r="K13" s="47">
        <v>43101</v>
      </c>
      <c r="L13" s="49">
        <f>MONTH(CV[[#This Row],[Start]])</f>
        <v>5</v>
      </c>
      <c r="M13" s="49">
        <f>YEAR(CV[[#This Row],[Start]])</f>
        <v>2015</v>
      </c>
      <c r="N13" s="49">
        <f>MONTH(CV[[#This Row],[End]])</f>
        <v>1</v>
      </c>
      <c r="O13" s="49">
        <f>YEAR(CV[[#This Row],[End]])</f>
        <v>2018</v>
      </c>
      <c r="P13" s="42">
        <f t="shared" si="0"/>
        <v>2.6739726027397261</v>
      </c>
      <c r="Q13" s="39" t="s">
        <v>31</v>
      </c>
      <c r="R13" s="39" t="s">
        <v>57</v>
      </c>
      <c r="S13" s="39" t="s">
        <v>56</v>
      </c>
      <c r="T13" s="39" t="s">
        <v>500</v>
      </c>
      <c r="U13" s="39" t="s">
        <v>501</v>
      </c>
      <c r="V13" s="39" t="s">
        <v>499</v>
      </c>
      <c r="W13" s="39" t="s">
        <v>502</v>
      </c>
      <c r="X13" s="39"/>
      <c r="Y13" s="39"/>
    </row>
    <row r="14" spans="1:25" ht="66" x14ac:dyDescent="0.3">
      <c r="A14" s="39" t="s">
        <v>489</v>
      </c>
      <c r="B14" s="39" t="s">
        <v>71</v>
      </c>
      <c r="C14" s="39" t="s">
        <v>33</v>
      </c>
      <c r="D14" s="39" t="s">
        <v>102</v>
      </c>
      <c r="E14" s="40" t="s">
        <v>73</v>
      </c>
      <c r="F14" s="40"/>
      <c r="G14" s="41" t="s">
        <v>82</v>
      </c>
      <c r="H14" s="40" t="s">
        <v>74</v>
      </c>
      <c r="I14" s="41"/>
      <c r="J14" s="47">
        <v>41275</v>
      </c>
      <c r="K14" s="47">
        <v>42614</v>
      </c>
      <c r="L14" s="49">
        <f>MONTH(CV[[#This Row],[Start]])</f>
        <v>1</v>
      </c>
      <c r="M14" s="49">
        <f>YEAR(CV[[#This Row],[Start]])</f>
        <v>2013</v>
      </c>
      <c r="N14" s="49">
        <f>MONTH(CV[[#This Row],[End]])</f>
        <v>9</v>
      </c>
      <c r="O14" s="49">
        <f>YEAR(CV[[#This Row],[End]])</f>
        <v>2016</v>
      </c>
      <c r="P14" s="42">
        <f t="shared" si="0"/>
        <v>3.6684931506849314</v>
      </c>
      <c r="Q14" s="39" t="s">
        <v>31</v>
      </c>
      <c r="R14" s="39" t="s">
        <v>59</v>
      </c>
      <c r="S14" s="39" t="s">
        <v>56</v>
      </c>
      <c r="T14" s="39" t="s">
        <v>493</v>
      </c>
      <c r="U14" s="39" t="s">
        <v>494</v>
      </c>
      <c r="V14" s="39"/>
      <c r="W14" s="39" t="s">
        <v>495</v>
      </c>
      <c r="X14" s="39" t="s">
        <v>115</v>
      </c>
      <c r="Y14" s="39"/>
    </row>
    <row r="15" spans="1:25" ht="39.6" x14ac:dyDescent="0.3">
      <c r="A15" s="39" t="s">
        <v>489</v>
      </c>
      <c r="B15" s="39" t="s">
        <v>72</v>
      </c>
      <c r="C15" s="39" t="s">
        <v>33</v>
      </c>
      <c r="D15" s="39" t="s">
        <v>101</v>
      </c>
      <c r="E15" s="40" t="s">
        <v>77</v>
      </c>
      <c r="F15" s="40"/>
      <c r="G15" s="41"/>
      <c r="H15" s="40" t="s">
        <v>78</v>
      </c>
      <c r="I15" s="41"/>
      <c r="J15" s="47">
        <v>39083</v>
      </c>
      <c r="K15" s="47">
        <v>40544</v>
      </c>
      <c r="L15" s="49">
        <f>MONTH(CV[[#This Row],[Start]])</f>
        <v>1</v>
      </c>
      <c r="M15" s="49">
        <f>YEAR(CV[[#This Row],[Start]])</f>
        <v>2007</v>
      </c>
      <c r="N15" s="49">
        <f>MONTH(CV[[#This Row],[End]])</f>
        <v>1</v>
      </c>
      <c r="O15" s="49">
        <f>YEAR(CV[[#This Row],[End]])</f>
        <v>2011</v>
      </c>
      <c r="P15" s="42">
        <f t="shared" si="0"/>
        <v>4.0027397260273974</v>
      </c>
      <c r="Q15" s="39" t="s">
        <v>31</v>
      </c>
      <c r="R15" s="39" t="s">
        <v>79</v>
      </c>
      <c r="S15" s="39" t="s">
        <v>56</v>
      </c>
      <c r="T15" s="39" t="s">
        <v>395</v>
      </c>
      <c r="U15" s="39" t="s">
        <v>505</v>
      </c>
      <c r="V15" s="39" t="s">
        <v>506</v>
      </c>
      <c r="W15" s="39"/>
      <c r="X15" s="39"/>
      <c r="Y15" s="39"/>
    </row>
    <row r="16" spans="1:25" ht="39.6" x14ac:dyDescent="0.3">
      <c r="A16" s="39" t="s">
        <v>489</v>
      </c>
      <c r="B16" s="39" t="s">
        <v>71</v>
      </c>
      <c r="C16" s="39" t="s">
        <v>15</v>
      </c>
      <c r="D16" s="39" t="s">
        <v>44</v>
      </c>
      <c r="E16" s="40" t="s">
        <v>381</v>
      </c>
      <c r="F16" s="40"/>
      <c r="G16" s="41" t="s">
        <v>382</v>
      </c>
      <c r="H16" s="40" t="s">
        <v>383</v>
      </c>
      <c r="I16" s="41"/>
      <c r="J16" s="47">
        <v>43952</v>
      </c>
      <c r="K16" s="47">
        <v>43983</v>
      </c>
      <c r="L16" s="49">
        <f>MONTH(CV[[#This Row],[Start]])</f>
        <v>5</v>
      </c>
      <c r="M16" s="49">
        <f>YEAR(CV[[#This Row],[Start]])</f>
        <v>2020</v>
      </c>
      <c r="N16" s="49">
        <f>MONTH(CV[[#This Row],[End]])</f>
        <v>6</v>
      </c>
      <c r="O16" s="49">
        <f>YEAR(CV[[#This Row],[End]])</f>
        <v>2020</v>
      </c>
      <c r="P16" s="42">
        <f t="shared" si="0"/>
        <v>1.0333333333333334</v>
      </c>
      <c r="Q16" s="39" t="s">
        <v>30</v>
      </c>
      <c r="R16" s="39" t="s">
        <v>58</v>
      </c>
      <c r="S16" s="39" t="s">
        <v>52</v>
      </c>
      <c r="T16" s="39" t="s">
        <v>449</v>
      </c>
      <c r="U16" s="39" t="s">
        <v>450</v>
      </c>
      <c r="V16" s="39"/>
      <c r="W16" s="39" t="s">
        <v>387</v>
      </c>
      <c r="X16" s="39"/>
      <c r="Y16" s="39"/>
    </row>
    <row r="17" spans="1:25" ht="26.4" x14ac:dyDescent="0.3">
      <c r="A17" s="39" t="s">
        <v>489</v>
      </c>
      <c r="B17" s="39" t="s">
        <v>160</v>
      </c>
      <c r="C17" s="39" t="s">
        <v>15</v>
      </c>
      <c r="D17" s="39" t="s">
        <v>184</v>
      </c>
      <c r="E17" s="40" t="s">
        <v>373</v>
      </c>
      <c r="F17" s="40"/>
      <c r="G17" s="41" t="s">
        <v>374</v>
      </c>
      <c r="H17" s="40" t="s">
        <v>377</v>
      </c>
      <c r="I17" s="41"/>
      <c r="J17" s="47">
        <v>43862</v>
      </c>
      <c r="K17" s="47">
        <f ca="1">NOW()</f>
        <v>44452.571130324075</v>
      </c>
      <c r="L17" s="49">
        <f>MONTH(CV[[#This Row],[Start]])</f>
        <v>2</v>
      </c>
      <c r="M17" s="49">
        <f>YEAR(CV[[#This Row],[Start]])</f>
        <v>2020</v>
      </c>
      <c r="N17" s="49">
        <f ca="1">MONTH(CV[[#This Row],[End]])</f>
        <v>9</v>
      </c>
      <c r="O17" s="49">
        <f ca="1">YEAR(CV[[#This Row],[End]])</f>
        <v>2021</v>
      </c>
      <c r="P17" s="42">
        <f t="shared" ca="1" si="0"/>
        <v>19.685704344135836</v>
      </c>
      <c r="Q17" s="39" t="s">
        <v>30</v>
      </c>
      <c r="R17" s="39" t="s">
        <v>58</v>
      </c>
      <c r="S17" s="39" t="s">
        <v>52</v>
      </c>
      <c r="T17" s="39" t="s">
        <v>443</v>
      </c>
      <c r="U17" s="39" t="s">
        <v>444</v>
      </c>
      <c r="V17" s="39"/>
      <c r="W17" s="39"/>
      <c r="X17" s="39"/>
      <c r="Y17" s="39"/>
    </row>
    <row r="18" spans="1:25" ht="39.6" x14ac:dyDescent="0.3">
      <c r="A18" s="39" t="s">
        <v>489</v>
      </c>
      <c r="B18" s="39" t="s">
        <v>399</v>
      </c>
      <c r="C18" s="39" t="s">
        <v>15</v>
      </c>
      <c r="D18" s="39" t="s">
        <v>402</v>
      </c>
      <c r="E18" s="40" t="s">
        <v>375</v>
      </c>
      <c r="F18" s="40"/>
      <c r="G18" s="41" t="s">
        <v>376</v>
      </c>
      <c r="H18" s="40" t="s">
        <v>378</v>
      </c>
      <c r="I18" s="41"/>
      <c r="J18" s="47">
        <v>43862</v>
      </c>
      <c r="K18" s="47">
        <v>43922</v>
      </c>
      <c r="L18" s="49">
        <f>MONTH(CV[[#This Row],[Start]])</f>
        <v>2</v>
      </c>
      <c r="M18" s="49">
        <f>YEAR(CV[[#This Row],[Start]])</f>
        <v>2020</v>
      </c>
      <c r="N18" s="49">
        <f>MONTH(CV[[#This Row],[End]])</f>
        <v>4</v>
      </c>
      <c r="O18" s="49">
        <f>YEAR(CV[[#This Row],[End]])</f>
        <v>2020</v>
      </c>
      <c r="P18" s="42">
        <f t="shared" si="0"/>
        <v>2</v>
      </c>
      <c r="Q18" s="39" t="s">
        <v>30</v>
      </c>
      <c r="R18" s="39" t="s">
        <v>58</v>
      </c>
      <c r="S18" s="39" t="s">
        <v>52</v>
      </c>
      <c r="T18" s="39" t="s">
        <v>550</v>
      </c>
      <c r="U18" s="39"/>
      <c r="V18" s="39"/>
      <c r="W18" s="39"/>
      <c r="X18" s="39"/>
      <c r="Y18" s="39"/>
    </row>
    <row r="19" spans="1:25" ht="39.6" x14ac:dyDescent="0.3">
      <c r="A19" s="39" t="s">
        <v>489</v>
      </c>
      <c r="B19" s="39" t="s">
        <v>46</v>
      </c>
      <c r="C19" s="39" t="s">
        <v>15</v>
      </c>
      <c r="D19" s="39" t="s">
        <v>44</v>
      </c>
      <c r="E19" s="40" t="s">
        <v>91</v>
      </c>
      <c r="F19" s="40"/>
      <c r="G19" s="41" t="s">
        <v>92</v>
      </c>
      <c r="H19" s="40" t="s">
        <v>93</v>
      </c>
      <c r="I19" s="41" t="s">
        <v>94</v>
      </c>
      <c r="J19" s="47">
        <v>43730</v>
      </c>
      <c r="K19" s="47">
        <v>43734</v>
      </c>
      <c r="L19" s="49">
        <f>MONTH(CV[[#This Row],[Start]])</f>
        <v>9</v>
      </c>
      <c r="M19" s="49">
        <f>YEAR(CV[[#This Row],[Start]])</f>
        <v>2019</v>
      </c>
      <c r="N19" s="49">
        <f>MONTH(CV[[#This Row],[End]])</f>
        <v>9</v>
      </c>
      <c r="O19" s="49">
        <f>YEAR(CV[[#This Row],[End]])</f>
        <v>2019</v>
      </c>
      <c r="P19" s="42">
        <f t="shared" si="0"/>
        <v>5</v>
      </c>
      <c r="Q19" s="39" t="s">
        <v>32</v>
      </c>
      <c r="R19" s="39" t="s">
        <v>95</v>
      </c>
      <c r="S19" s="39" t="s">
        <v>62</v>
      </c>
      <c r="T19" s="39" t="s">
        <v>492</v>
      </c>
      <c r="U19" s="39"/>
      <c r="V19" s="39" t="s">
        <v>380</v>
      </c>
      <c r="W19" s="39"/>
      <c r="X19" s="39"/>
      <c r="Y19" s="39"/>
    </row>
    <row r="20" spans="1:25" ht="52.8" x14ac:dyDescent="0.3">
      <c r="A20" s="39" t="s">
        <v>489</v>
      </c>
      <c r="B20" s="39" t="s">
        <v>46</v>
      </c>
      <c r="C20" s="39" t="s">
        <v>15</v>
      </c>
      <c r="D20" s="39" t="s">
        <v>403</v>
      </c>
      <c r="E20" s="40" t="s">
        <v>11</v>
      </c>
      <c r="F20" s="40"/>
      <c r="G20" s="41" t="s">
        <v>17</v>
      </c>
      <c r="H20" s="40" t="s">
        <v>41</v>
      </c>
      <c r="I20" s="41" t="s">
        <v>643</v>
      </c>
      <c r="J20" s="47">
        <v>43729</v>
      </c>
      <c r="K20" s="47">
        <f ca="1">NOW()</f>
        <v>44452.571130324075</v>
      </c>
      <c r="L20" s="49">
        <f>MONTH(CV[[#This Row],[Start]])</f>
        <v>9</v>
      </c>
      <c r="M20" s="49">
        <f>YEAR(CV[[#This Row],[Start]])</f>
        <v>2019</v>
      </c>
      <c r="N20" s="49">
        <f ca="1">MONTH(CV[[#This Row],[End]])</f>
        <v>9</v>
      </c>
      <c r="O20" s="49">
        <f ca="1">YEAR(CV[[#This Row],[End]])</f>
        <v>2021</v>
      </c>
      <c r="P20" s="42">
        <f t="shared" ca="1" si="0"/>
        <v>24.119037677469169</v>
      </c>
      <c r="Q20" s="39" t="s">
        <v>30</v>
      </c>
      <c r="R20" s="39" t="s">
        <v>176</v>
      </c>
      <c r="S20" s="39" t="s">
        <v>144</v>
      </c>
      <c r="T20" s="39" t="s">
        <v>539</v>
      </c>
      <c r="U20" s="39" t="s">
        <v>540</v>
      </c>
      <c r="V20" s="39"/>
      <c r="W20" s="39"/>
      <c r="X20" s="39"/>
      <c r="Y20" s="39"/>
    </row>
    <row r="21" spans="1:25" ht="66" x14ac:dyDescent="0.3">
      <c r="A21" s="39" t="s">
        <v>489</v>
      </c>
      <c r="B21" s="39" t="s">
        <v>46</v>
      </c>
      <c r="C21" s="39" t="s">
        <v>15</v>
      </c>
      <c r="D21" s="39" t="s">
        <v>402</v>
      </c>
      <c r="E21" s="40" t="s">
        <v>26</v>
      </c>
      <c r="F21" s="40"/>
      <c r="G21" s="41" t="s">
        <v>27</v>
      </c>
      <c r="H21" s="40" t="s">
        <v>28</v>
      </c>
      <c r="I21" s="41" t="s">
        <v>29</v>
      </c>
      <c r="J21" s="47">
        <v>43647</v>
      </c>
      <c r="K21" s="47">
        <v>43983</v>
      </c>
      <c r="L21" s="49">
        <f>MONTH(CV[[#This Row],[Start]])</f>
        <v>7</v>
      </c>
      <c r="M21" s="49">
        <f>YEAR(CV[[#This Row],[Start]])</f>
        <v>2019</v>
      </c>
      <c r="N21" s="49">
        <f>MONTH(CV[[#This Row],[End]])</f>
        <v>6</v>
      </c>
      <c r="O21" s="49">
        <f>YEAR(CV[[#This Row],[End]])</f>
        <v>2020</v>
      </c>
      <c r="P21" s="42">
        <f t="shared" si="0"/>
        <v>11.2</v>
      </c>
      <c r="Q21" s="39" t="s">
        <v>30</v>
      </c>
      <c r="R21" s="39" t="s">
        <v>60</v>
      </c>
      <c r="S21" s="39" t="s">
        <v>52</v>
      </c>
      <c r="T21" s="39" t="s">
        <v>448</v>
      </c>
      <c r="U21" s="39" t="s">
        <v>447</v>
      </c>
      <c r="V21" s="39"/>
      <c r="W21" s="39"/>
      <c r="X21" s="39"/>
      <c r="Y21" s="39"/>
    </row>
    <row r="22" spans="1:25" ht="26.4" x14ac:dyDescent="0.3">
      <c r="A22" s="39" t="s">
        <v>489</v>
      </c>
      <c r="B22" s="39" t="s">
        <v>71</v>
      </c>
      <c r="C22" s="39" t="s">
        <v>15</v>
      </c>
      <c r="D22" s="39" t="s">
        <v>44</v>
      </c>
      <c r="E22" s="40" t="s">
        <v>34</v>
      </c>
      <c r="F22" s="40"/>
      <c r="G22" s="41"/>
      <c r="H22" s="40" t="s">
        <v>35</v>
      </c>
      <c r="I22" s="41"/>
      <c r="J22" s="47">
        <v>43617</v>
      </c>
      <c r="K22" s="47">
        <v>43623</v>
      </c>
      <c r="L22" s="49">
        <f>MONTH(CV[[#This Row],[Start]])</f>
        <v>6</v>
      </c>
      <c r="M22" s="49">
        <f>YEAR(CV[[#This Row],[Start]])</f>
        <v>2019</v>
      </c>
      <c r="N22" s="49">
        <f>MONTH(CV[[#This Row],[End]])</f>
        <v>6</v>
      </c>
      <c r="O22" s="49">
        <f>YEAR(CV[[#This Row],[End]])</f>
        <v>2019</v>
      </c>
      <c r="P22" s="42">
        <f t="shared" si="0"/>
        <v>7</v>
      </c>
      <c r="Q22" s="39" t="s">
        <v>32</v>
      </c>
      <c r="R22" s="39" t="s">
        <v>61</v>
      </c>
      <c r="S22" s="39" t="s">
        <v>52</v>
      </c>
      <c r="T22" s="39" t="s">
        <v>522</v>
      </c>
      <c r="U22" s="39" t="s">
        <v>523</v>
      </c>
      <c r="V22" s="39"/>
      <c r="W22" s="39" t="s">
        <v>521</v>
      </c>
      <c r="X22" s="39"/>
      <c r="Y22" s="39"/>
    </row>
    <row r="23" spans="1:25" ht="39.6" x14ac:dyDescent="0.3">
      <c r="A23" s="39" t="s">
        <v>489</v>
      </c>
      <c r="B23" s="39" t="s">
        <v>46</v>
      </c>
      <c r="C23" s="39" t="s">
        <v>15</v>
      </c>
      <c r="D23" s="39" t="s">
        <v>45</v>
      </c>
      <c r="E23" s="40" t="s">
        <v>96</v>
      </c>
      <c r="F23" s="40"/>
      <c r="G23" s="41" t="s">
        <v>97</v>
      </c>
      <c r="H23" s="40" t="s">
        <v>98</v>
      </c>
      <c r="I23" s="41"/>
      <c r="J23" s="47">
        <v>43586</v>
      </c>
      <c r="K23" s="47">
        <v>43709</v>
      </c>
      <c r="L23" s="49">
        <f>MONTH(CV[[#This Row],[Start]])</f>
        <v>5</v>
      </c>
      <c r="M23" s="49">
        <f>YEAR(CV[[#This Row],[Start]])</f>
        <v>2019</v>
      </c>
      <c r="N23" s="49">
        <f>MONTH(CV[[#This Row],[End]])</f>
        <v>9</v>
      </c>
      <c r="O23" s="49">
        <f>YEAR(CV[[#This Row],[End]])</f>
        <v>2019</v>
      </c>
      <c r="P23" s="42">
        <f t="shared" si="0"/>
        <v>4.0999999999999996</v>
      </c>
      <c r="Q23" s="39" t="s">
        <v>30</v>
      </c>
      <c r="R23" s="39" t="s">
        <v>99</v>
      </c>
      <c r="S23" s="39" t="s">
        <v>52</v>
      </c>
      <c r="T23" s="39" t="s">
        <v>524</v>
      </c>
      <c r="U23" s="39" t="s">
        <v>525</v>
      </c>
      <c r="V23" s="39"/>
      <c r="W23" s="39"/>
      <c r="X23" s="39"/>
      <c r="Y23" s="39"/>
    </row>
    <row r="24" spans="1:25" ht="66" x14ac:dyDescent="0.3">
      <c r="A24" s="39" t="s">
        <v>489</v>
      </c>
      <c r="B24" s="39" t="s">
        <v>46</v>
      </c>
      <c r="C24" s="39" t="s">
        <v>15</v>
      </c>
      <c r="D24" s="39" t="s">
        <v>403</v>
      </c>
      <c r="E24" s="40" t="s">
        <v>11</v>
      </c>
      <c r="F24" s="40"/>
      <c r="G24" s="41" t="s">
        <v>17</v>
      </c>
      <c r="H24" s="40" t="s">
        <v>42</v>
      </c>
      <c r="I24" s="41" t="s">
        <v>43</v>
      </c>
      <c r="J24" s="47">
        <v>43344</v>
      </c>
      <c r="K24" s="47">
        <v>43586</v>
      </c>
      <c r="L24" s="49">
        <f>MONTH(CV[[#This Row],[Start]])</f>
        <v>9</v>
      </c>
      <c r="M24" s="49">
        <f>YEAR(CV[[#This Row],[Start]])</f>
        <v>2018</v>
      </c>
      <c r="N24" s="49">
        <f>MONTH(CV[[#This Row],[End]])</f>
        <v>5</v>
      </c>
      <c r="O24" s="49">
        <f>YEAR(CV[[#This Row],[End]])</f>
        <v>2019</v>
      </c>
      <c r="P24" s="42">
        <f t="shared" si="0"/>
        <v>8.0666666666666664</v>
      </c>
      <c r="Q24" s="39" t="s">
        <v>30</v>
      </c>
      <c r="R24" s="39" t="s">
        <v>55</v>
      </c>
      <c r="S24" s="39" t="s">
        <v>56</v>
      </c>
      <c r="T24" s="39" t="s">
        <v>177</v>
      </c>
      <c r="U24" s="39" t="s">
        <v>445</v>
      </c>
      <c r="V24" s="39" t="s">
        <v>446</v>
      </c>
      <c r="W24" s="39"/>
      <c r="X24" s="39" t="s">
        <v>487</v>
      </c>
      <c r="Y24" s="39"/>
    </row>
    <row r="25" spans="1:25" ht="39.6" x14ac:dyDescent="0.3">
      <c r="A25" s="39" t="s">
        <v>489</v>
      </c>
      <c r="B25" s="39" t="s">
        <v>46</v>
      </c>
      <c r="C25" s="39" t="s">
        <v>15</v>
      </c>
      <c r="D25" s="39" t="s">
        <v>45</v>
      </c>
      <c r="E25" s="40" t="s">
        <v>436</v>
      </c>
      <c r="F25" s="40"/>
      <c r="G25" s="41" t="s">
        <v>437</v>
      </c>
      <c r="H25" s="40" t="s">
        <v>438</v>
      </c>
      <c r="I25" s="41"/>
      <c r="J25" s="47">
        <v>43344</v>
      </c>
      <c r="K25" s="47">
        <v>43569</v>
      </c>
      <c r="L25" s="49">
        <f>MONTH(CV[[#This Row],[Start]])</f>
        <v>9</v>
      </c>
      <c r="M25" s="49">
        <f>YEAR(CV[[#This Row],[Start]])</f>
        <v>2018</v>
      </c>
      <c r="N25" s="49">
        <f>MONTH(CV[[#This Row],[End]])</f>
        <v>4</v>
      </c>
      <c r="O25" s="49">
        <f>YEAR(CV[[#This Row],[End]])</f>
        <v>2019</v>
      </c>
      <c r="P25" s="42">
        <f t="shared" si="0"/>
        <v>0.61643835616438358</v>
      </c>
      <c r="Q25" s="39" t="s">
        <v>31</v>
      </c>
      <c r="R25" s="39" t="s">
        <v>439</v>
      </c>
      <c r="S25" s="39" t="s">
        <v>56</v>
      </c>
      <c r="T25" s="44" t="s">
        <v>440</v>
      </c>
      <c r="U25" s="39" t="s">
        <v>442</v>
      </c>
      <c r="V25" s="39" t="s">
        <v>441</v>
      </c>
      <c r="W25" s="39"/>
      <c r="X25" s="39"/>
      <c r="Y25" s="39"/>
    </row>
    <row r="26" spans="1:25" ht="39.6" x14ac:dyDescent="0.3">
      <c r="A26" s="39" t="s">
        <v>489</v>
      </c>
      <c r="B26" s="39" t="s">
        <v>103</v>
      </c>
      <c r="C26" s="39" t="s">
        <v>15</v>
      </c>
      <c r="D26" s="39" t="s">
        <v>45</v>
      </c>
      <c r="E26" s="40" t="s">
        <v>105</v>
      </c>
      <c r="F26" s="40"/>
      <c r="G26" s="41"/>
      <c r="H26" s="40" t="s">
        <v>104</v>
      </c>
      <c r="I26" s="41"/>
      <c r="J26" s="47">
        <v>42401</v>
      </c>
      <c r="K26" s="47">
        <v>42826</v>
      </c>
      <c r="L26" s="49">
        <f>MONTH(CV[[#This Row],[Start]])</f>
        <v>2</v>
      </c>
      <c r="M26" s="49">
        <f>YEAR(CV[[#This Row],[Start]])</f>
        <v>2016</v>
      </c>
      <c r="N26" s="49">
        <f>MONTH(CV[[#This Row],[End]])</f>
        <v>4</v>
      </c>
      <c r="O26" s="49">
        <f>YEAR(CV[[#This Row],[End]])</f>
        <v>2017</v>
      </c>
      <c r="P26" s="42">
        <f t="shared" si="0"/>
        <v>1.1643835616438356</v>
      </c>
      <c r="Q26" s="39" t="s">
        <v>31</v>
      </c>
      <c r="R26" s="39" t="s">
        <v>57</v>
      </c>
      <c r="S26" s="39" t="s">
        <v>56</v>
      </c>
      <c r="T26" s="39" t="s">
        <v>485</v>
      </c>
      <c r="U26" s="39" t="s">
        <v>486</v>
      </c>
      <c r="V26" s="39"/>
      <c r="W26" s="39"/>
      <c r="X26" s="39"/>
      <c r="Y26" s="39"/>
    </row>
    <row r="27" spans="1:25" ht="39.6" x14ac:dyDescent="0.3">
      <c r="A27" s="39" t="s">
        <v>489</v>
      </c>
      <c r="B27" s="39" t="s">
        <v>160</v>
      </c>
      <c r="C27" s="39" t="s">
        <v>15</v>
      </c>
      <c r="D27" s="39" t="s">
        <v>184</v>
      </c>
      <c r="E27" s="40" t="s">
        <v>154</v>
      </c>
      <c r="F27" s="40"/>
      <c r="G27" s="41" t="s">
        <v>20</v>
      </c>
      <c r="H27" s="40" t="s">
        <v>155</v>
      </c>
      <c r="I27" s="41"/>
      <c r="J27" s="47">
        <v>41883</v>
      </c>
      <c r="K27" s="47">
        <v>42125</v>
      </c>
      <c r="L27" s="49">
        <f>MONTH(CV[[#This Row],[Start]])</f>
        <v>9</v>
      </c>
      <c r="M27" s="49">
        <f>YEAR(CV[[#This Row],[Start]])</f>
        <v>2014</v>
      </c>
      <c r="N27" s="49">
        <f>MONTH(CV[[#This Row],[End]])</f>
        <v>5</v>
      </c>
      <c r="O27" s="49">
        <f>YEAR(CV[[#This Row],[End]])</f>
        <v>2015</v>
      </c>
      <c r="P27" s="42">
        <f t="shared" si="0"/>
        <v>8.0666666666666664</v>
      </c>
      <c r="Q27" s="39" t="s">
        <v>30</v>
      </c>
      <c r="R27" s="39" t="s">
        <v>57</v>
      </c>
      <c r="S27" s="39" t="s">
        <v>56</v>
      </c>
      <c r="T27" s="39" t="s">
        <v>530</v>
      </c>
      <c r="U27" s="39"/>
      <c r="V27" s="39"/>
      <c r="W27" s="39"/>
      <c r="X27" s="39"/>
      <c r="Y27" s="39"/>
    </row>
    <row r="28" spans="1:25" ht="92.4" x14ac:dyDescent="0.3">
      <c r="A28" s="39" t="s">
        <v>489</v>
      </c>
      <c r="B28" s="39" t="s">
        <v>46</v>
      </c>
      <c r="C28" s="39" t="s">
        <v>358</v>
      </c>
      <c r="D28" s="39" t="s">
        <v>33</v>
      </c>
      <c r="E28" s="40" t="s">
        <v>47</v>
      </c>
      <c r="F28" s="40"/>
      <c r="G28" s="41" t="s">
        <v>48</v>
      </c>
      <c r="H28" s="40" t="s">
        <v>432</v>
      </c>
      <c r="I28" s="41" t="s">
        <v>433</v>
      </c>
      <c r="J28" s="47">
        <v>43831</v>
      </c>
      <c r="K28" s="47">
        <v>44012</v>
      </c>
      <c r="L28" s="49">
        <f>MONTH(CV[[#This Row],[Start]])</f>
        <v>1</v>
      </c>
      <c r="M28" s="49">
        <f>YEAR(CV[[#This Row],[Start]])</f>
        <v>2020</v>
      </c>
      <c r="N28" s="49">
        <f>MONTH(CV[[#This Row],[End]])</f>
        <v>6</v>
      </c>
      <c r="O28" s="49">
        <f>YEAR(CV[[#This Row],[End]])</f>
        <v>2020</v>
      </c>
      <c r="P28" s="42">
        <f t="shared" si="0"/>
        <v>6.0333333333333332</v>
      </c>
      <c r="Q28" s="39" t="s">
        <v>30</v>
      </c>
      <c r="R28" s="39" t="s">
        <v>59</v>
      </c>
      <c r="S28" s="39" t="s">
        <v>52</v>
      </c>
      <c r="T28" s="39" t="s">
        <v>434</v>
      </c>
      <c r="U28" s="39" t="s">
        <v>431</v>
      </c>
      <c r="V28" s="39" t="s">
        <v>435</v>
      </c>
      <c r="W28" s="39" t="s">
        <v>551</v>
      </c>
      <c r="X28" s="39"/>
      <c r="Y28" s="39"/>
    </row>
    <row r="29" spans="1:25" ht="39.6" x14ac:dyDescent="0.3">
      <c r="A29" s="39" t="s">
        <v>489</v>
      </c>
      <c r="B29" s="39" t="s">
        <v>46</v>
      </c>
      <c r="C29" s="39" t="s">
        <v>358</v>
      </c>
      <c r="D29" s="39" t="s">
        <v>406</v>
      </c>
      <c r="E29" s="40" t="s">
        <v>393</v>
      </c>
      <c r="F29" s="40"/>
      <c r="G29" s="41"/>
      <c r="H29" s="40" t="s">
        <v>392</v>
      </c>
      <c r="I29" s="41"/>
      <c r="J29" s="47">
        <v>43709</v>
      </c>
      <c r="K29" s="47">
        <v>43983</v>
      </c>
      <c r="L29" s="49">
        <f>MONTH(CV[[#This Row],[Start]])</f>
        <v>9</v>
      </c>
      <c r="M29" s="49">
        <f>YEAR(CV[[#This Row],[Start]])</f>
        <v>2019</v>
      </c>
      <c r="N29" s="49">
        <f>MONTH(CV[[#This Row],[End]])</f>
        <v>6</v>
      </c>
      <c r="O29" s="49">
        <f>YEAR(CV[[#This Row],[End]])</f>
        <v>2020</v>
      </c>
      <c r="P29" s="42">
        <f t="shared" si="0"/>
        <v>9.1333333333333329</v>
      </c>
      <c r="Q29" s="39" t="s">
        <v>30</v>
      </c>
      <c r="R29" s="39" t="s">
        <v>63</v>
      </c>
      <c r="S29" s="39" t="s">
        <v>62</v>
      </c>
      <c r="T29" s="39" t="s">
        <v>532</v>
      </c>
      <c r="U29" s="39"/>
      <c r="V29" s="39"/>
      <c r="W29" s="39"/>
      <c r="X29" s="39"/>
      <c r="Y29" s="39"/>
    </row>
    <row r="30" spans="1:25" ht="39.6" x14ac:dyDescent="0.3">
      <c r="A30" s="39" t="s">
        <v>489</v>
      </c>
      <c r="B30" s="39" t="s">
        <v>160</v>
      </c>
      <c r="C30" s="39" t="s">
        <v>358</v>
      </c>
      <c r="D30" s="39" t="s">
        <v>410</v>
      </c>
      <c r="E30" s="40" t="s">
        <v>6</v>
      </c>
      <c r="F30" s="40"/>
      <c r="G30" s="41" t="s">
        <v>16</v>
      </c>
      <c r="H30" s="40" t="s">
        <v>169</v>
      </c>
      <c r="I30" s="41"/>
      <c r="J30" s="47">
        <v>43344</v>
      </c>
      <c r="K30" s="47">
        <v>43586</v>
      </c>
      <c r="L30" s="49">
        <f>MONTH(CV[[#This Row],[Start]])</f>
        <v>9</v>
      </c>
      <c r="M30" s="49">
        <f>YEAR(CV[[#This Row],[Start]])</f>
        <v>2018</v>
      </c>
      <c r="N30" s="49">
        <f>MONTH(CV[[#This Row],[End]])</f>
        <v>5</v>
      </c>
      <c r="O30" s="49">
        <f>YEAR(CV[[#This Row],[End]])</f>
        <v>2019</v>
      </c>
      <c r="P30" s="42">
        <f t="shared" si="0"/>
        <v>8.0666666666666664</v>
      </c>
      <c r="Q30" s="39" t="s">
        <v>30</v>
      </c>
      <c r="R30" s="39" t="s">
        <v>55</v>
      </c>
      <c r="S30" s="39" t="s">
        <v>56</v>
      </c>
      <c r="T30" s="39" t="s">
        <v>533</v>
      </c>
      <c r="U30" s="39"/>
      <c r="V30" s="39"/>
      <c r="W30" s="39"/>
      <c r="X30" s="39"/>
      <c r="Y30" s="39"/>
    </row>
    <row r="31" spans="1:25" ht="39.6" x14ac:dyDescent="0.3">
      <c r="A31" s="39" t="s">
        <v>489</v>
      </c>
      <c r="B31" s="39" t="s">
        <v>160</v>
      </c>
      <c r="C31" s="39" t="s">
        <v>358</v>
      </c>
      <c r="D31" s="39" t="s">
        <v>410</v>
      </c>
      <c r="E31" s="40" t="s">
        <v>6</v>
      </c>
      <c r="F31" s="40"/>
      <c r="G31" s="41" t="s">
        <v>16</v>
      </c>
      <c r="H31" s="40" t="s">
        <v>534</v>
      </c>
      <c r="I31" s="41"/>
      <c r="J31" s="47">
        <v>43344</v>
      </c>
      <c r="K31" s="47">
        <v>43586</v>
      </c>
      <c r="L31" s="49">
        <f>MONTH(CV[[#This Row],[Start]])</f>
        <v>9</v>
      </c>
      <c r="M31" s="49">
        <f>YEAR(CV[[#This Row],[Start]])</f>
        <v>2018</v>
      </c>
      <c r="N31" s="49">
        <f>MONTH(CV[[#This Row],[End]])</f>
        <v>5</v>
      </c>
      <c r="O31" s="49">
        <f>YEAR(CV[[#This Row],[End]])</f>
        <v>2019</v>
      </c>
      <c r="P31" s="42">
        <f t="shared" si="0"/>
        <v>8.0666666666666664</v>
      </c>
      <c r="Q31" s="39" t="s">
        <v>30</v>
      </c>
      <c r="R31" s="39" t="s">
        <v>55</v>
      </c>
      <c r="S31" s="39" t="s">
        <v>56</v>
      </c>
      <c r="T31" s="39" t="s">
        <v>535</v>
      </c>
      <c r="U31" s="39"/>
      <c r="V31" s="39"/>
      <c r="W31" s="39"/>
      <c r="X31" s="39"/>
      <c r="Y31" s="39"/>
    </row>
    <row r="32" spans="1:25" ht="39.6" x14ac:dyDescent="0.3">
      <c r="A32" s="39" t="s">
        <v>489</v>
      </c>
      <c r="B32" s="39" t="s">
        <v>160</v>
      </c>
      <c r="C32" s="39" t="s">
        <v>358</v>
      </c>
      <c r="D32" s="39" t="s">
        <v>410</v>
      </c>
      <c r="E32" s="40" t="s">
        <v>552</v>
      </c>
      <c r="F32" s="40"/>
      <c r="G32" s="41"/>
      <c r="H32" s="40" t="s">
        <v>162</v>
      </c>
      <c r="I32" s="41" t="s">
        <v>145</v>
      </c>
      <c r="J32" s="47">
        <v>42592</v>
      </c>
      <c r="K32" s="47">
        <v>42605</v>
      </c>
      <c r="L32" s="49">
        <f>MONTH(CV[[#This Row],[Start]])</f>
        <v>8</v>
      </c>
      <c r="M32" s="49">
        <f>YEAR(CV[[#This Row],[Start]])</f>
        <v>2016</v>
      </c>
      <c r="N32" s="49">
        <f>MONTH(CV[[#This Row],[End]])</f>
        <v>8</v>
      </c>
      <c r="O32" s="49">
        <f>YEAR(CV[[#This Row],[End]])</f>
        <v>2016</v>
      </c>
      <c r="P32" s="42">
        <f t="shared" si="0"/>
        <v>14</v>
      </c>
      <c r="Q32" s="39" t="s">
        <v>32</v>
      </c>
      <c r="R32" s="39" t="s">
        <v>146</v>
      </c>
      <c r="S32" s="39" t="s">
        <v>56</v>
      </c>
      <c r="T32" s="39"/>
      <c r="U32" s="39"/>
      <c r="V32" s="39"/>
      <c r="W32" s="39"/>
      <c r="X32" s="39"/>
      <c r="Y32" s="39"/>
    </row>
    <row r="33" spans="1:25" ht="52.8" x14ac:dyDescent="0.3">
      <c r="A33" s="39" t="s">
        <v>489</v>
      </c>
      <c r="B33" s="39" t="s">
        <v>46</v>
      </c>
      <c r="C33" s="39" t="s">
        <v>398</v>
      </c>
      <c r="D33" s="39" t="s">
        <v>90</v>
      </c>
      <c r="E33" s="40" t="s">
        <v>106</v>
      </c>
      <c r="F33" s="40"/>
      <c r="G33" s="41" t="s">
        <v>107</v>
      </c>
      <c r="H33" s="40" t="s">
        <v>108</v>
      </c>
      <c r="I33" s="41"/>
      <c r="J33" s="47">
        <v>43548</v>
      </c>
      <c r="K33" s="47">
        <v>43548</v>
      </c>
      <c r="L33" s="49">
        <f>MONTH(CV[[#This Row],[Start]])</f>
        <v>3</v>
      </c>
      <c r="M33" s="49">
        <f>YEAR(CV[[#This Row],[Start]])</f>
        <v>2019</v>
      </c>
      <c r="N33" s="49">
        <f>MONTH(CV[[#This Row],[End]])</f>
        <v>3</v>
      </c>
      <c r="O33" s="49">
        <f>YEAR(CV[[#This Row],[End]])</f>
        <v>2019</v>
      </c>
      <c r="P33" s="42">
        <f t="shared" si="0"/>
        <v>1</v>
      </c>
      <c r="Q33" s="39" t="s">
        <v>32</v>
      </c>
      <c r="R33" s="39" t="s">
        <v>57</v>
      </c>
      <c r="S33" s="39" t="s">
        <v>56</v>
      </c>
      <c r="T33" s="39" t="s">
        <v>520</v>
      </c>
      <c r="U33" s="39"/>
      <c r="V33" s="39"/>
      <c r="W33" s="39" t="s">
        <v>519</v>
      </c>
      <c r="X33" s="39"/>
      <c r="Y33" s="39"/>
    </row>
    <row r="34" spans="1:25" ht="39.6" x14ac:dyDescent="0.3">
      <c r="A34" s="39" t="s">
        <v>489</v>
      </c>
      <c r="B34" s="39" t="s">
        <v>46</v>
      </c>
      <c r="C34" s="39" t="s">
        <v>398</v>
      </c>
      <c r="D34" s="39" t="s">
        <v>109</v>
      </c>
      <c r="E34" s="40" t="s">
        <v>172</v>
      </c>
      <c r="F34" s="40"/>
      <c r="G34" s="41" t="s">
        <v>20</v>
      </c>
      <c r="H34" s="40" t="s">
        <v>173</v>
      </c>
      <c r="I34" s="41"/>
      <c r="J34" s="47">
        <v>42795</v>
      </c>
      <c r="K34" s="47">
        <v>42795</v>
      </c>
      <c r="L34" s="49">
        <f>MONTH(CV[[#This Row],[Start]])</f>
        <v>3</v>
      </c>
      <c r="M34" s="49">
        <f>YEAR(CV[[#This Row],[Start]])</f>
        <v>2017</v>
      </c>
      <c r="N34" s="49">
        <f>MONTH(CV[[#This Row],[End]])</f>
        <v>3</v>
      </c>
      <c r="O34" s="49">
        <f>YEAR(CV[[#This Row],[End]])</f>
        <v>2017</v>
      </c>
      <c r="P34" s="42">
        <f t="shared" ref="P34:P65" si="1">IF((Q34="Days"),((K34-J34+1)),IF(Q34="Months",((K34-J34)/30),((K34-J34)/365)))</f>
        <v>1</v>
      </c>
      <c r="Q34" s="39" t="s">
        <v>32</v>
      </c>
      <c r="R34" s="39" t="s">
        <v>57</v>
      </c>
      <c r="S34" s="39" t="s">
        <v>56</v>
      </c>
      <c r="T34" s="39" t="s">
        <v>114</v>
      </c>
      <c r="U34" s="39"/>
      <c r="V34" s="39"/>
      <c r="W34" s="39"/>
      <c r="X34" s="39"/>
      <c r="Y34" s="39"/>
    </row>
    <row r="35" spans="1:25" ht="39.6" x14ac:dyDescent="0.3">
      <c r="A35" s="39" t="s">
        <v>489</v>
      </c>
      <c r="B35" s="39" t="s">
        <v>46</v>
      </c>
      <c r="C35" s="39" t="s">
        <v>398</v>
      </c>
      <c r="D35" s="39" t="s">
        <v>109</v>
      </c>
      <c r="E35" s="40" t="s">
        <v>172</v>
      </c>
      <c r="F35" s="40"/>
      <c r="G35" s="41" t="s">
        <v>20</v>
      </c>
      <c r="H35" s="40" t="s">
        <v>173</v>
      </c>
      <c r="I35" s="41"/>
      <c r="J35" s="47">
        <v>42513</v>
      </c>
      <c r="K35" s="47">
        <v>42513</v>
      </c>
      <c r="L35" s="49">
        <f>MONTH(CV[[#This Row],[Start]])</f>
        <v>5</v>
      </c>
      <c r="M35" s="49">
        <f>YEAR(CV[[#This Row],[Start]])</f>
        <v>2016</v>
      </c>
      <c r="N35" s="49">
        <f>MONTH(CV[[#This Row],[End]])</f>
        <v>5</v>
      </c>
      <c r="O35" s="49">
        <f>YEAR(CV[[#This Row],[End]])</f>
        <v>2016</v>
      </c>
      <c r="P35" s="42">
        <f t="shared" si="1"/>
        <v>1</v>
      </c>
      <c r="Q35" s="39" t="s">
        <v>32</v>
      </c>
      <c r="R35" s="39" t="s">
        <v>57</v>
      </c>
      <c r="S35" s="39" t="s">
        <v>56</v>
      </c>
      <c r="T35" s="39" t="s">
        <v>113</v>
      </c>
      <c r="U35" s="39"/>
      <c r="V35" s="39"/>
      <c r="W35" s="39"/>
      <c r="X35" s="39"/>
      <c r="Y35" s="39"/>
    </row>
    <row r="36" spans="1:25" ht="26.4" x14ac:dyDescent="0.3">
      <c r="A36" s="39" t="s">
        <v>489</v>
      </c>
      <c r="B36" s="39" t="s">
        <v>46</v>
      </c>
      <c r="C36" s="39" t="s">
        <v>398</v>
      </c>
      <c r="D36" s="39" t="s">
        <v>109</v>
      </c>
      <c r="E36" s="40" t="s">
        <v>110</v>
      </c>
      <c r="F36" s="40"/>
      <c r="G36" s="41" t="s">
        <v>111</v>
      </c>
      <c r="H36" s="40" t="s">
        <v>112</v>
      </c>
      <c r="I36" s="41"/>
      <c r="J36" s="47">
        <v>42491</v>
      </c>
      <c r="K36" s="47">
        <v>42493</v>
      </c>
      <c r="L36" s="49">
        <f>MONTH(CV[[#This Row],[Start]])</f>
        <v>5</v>
      </c>
      <c r="M36" s="49">
        <f>YEAR(CV[[#This Row],[Start]])</f>
        <v>2016</v>
      </c>
      <c r="N36" s="49">
        <f>MONTH(CV[[#This Row],[End]])</f>
        <v>5</v>
      </c>
      <c r="O36" s="49">
        <f>YEAR(CV[[#This Row],[End]])</f>
        <v>2016</v>
      </c>
      <c r="P36" s="42">
        <f t="shared" si="1"/>
        <v>3</v>
      </c>
      <c r="Q36" s="39" t="s">
        <v>32</v>
      </c>
      <c r="R36" s="39" t="s">
        <v>57</v>
      </c>
      <c r="S36" s="39" t="s">
        <v>56</v>
      </c>
      <c r="T36" s="39" t="s">
        <v>113</v>
      </c>
      <c r="U36" s="39"/>
      <c r="V36" s="39"/>
      <c r="W36" s="39"/>
      <c r="X36" s="39"/>
      <c r="Y36" s="39"/>
    </row>
    <row r="37" spans="1:25" ht="26.4" x14ac:dyDescent="0.3">
      <c r="A37" s="39" t="s">
        <v>489</v>
      </c>
      <c r="B37" s="39" t="s">
        <v>39</v>
      </c>
      <c r="C37" s="39" t="s">
        <v>9</v>
      </c>
      <c r="D37" s="39" t="s">
        <v>51</v>
      </c>
      <c r="E37" s="40" t="s">
        <v>13</v>
      </c>
      <c r="F37" s="40"/>
      <c r="G37" s="41" t="s">
        <v>18</v>
      </c>
      <c r="H37" s="40" t="s">
        <v>14</v>
      </c>
      <c r="I37" s="41" t="s">
        <v>21</v>
      </c>
      <c r="J37" s="47">
        <v>43952</v>
      </c>
      <c r="K37" s="47">
        <f t="shared" ref="K37:K43" ca="1" si="2">NOW()</f>
        <v>44452.571130324075</v>
      </c>
      <c r="L37" s="49">
        <f>MONTH(CV[[#This Row],[Start]])</f>
        <v>5</v>
      </c>
      <c r="M37" s="49">
        <f>YEAR(CV[[#This Row],[Start]])</f>
        <v>2020</v>
      </c>
      <c r="N37" s="49">
        <f ca="1">MONTH(CV[[#This Row],[End]])</f>
        <v>9</v>
      </c>
      <c r="O37" s="49">
        <f ca="1">YEAR(CV[[#This Row],[End]])</f>
        <v>2021</v>
      </c>
      <c r="P37" s="42">
        <f t="shared" ca="1" si="1"/>
        <v>16.685704344135836</v>
      </c>
      <c r="Q37" s="39" t="s">
        <v>30</v>
      </c>
      <c r="R37" s="39" t="s">
        <v>538</v>
      </c>
      <c r="S37" s="39" t="s">
        <v>52</v>
      </c>
      <c r="T37" s="39"/>
      <c r="U37" s="39"/>
      <c r="V37" s="39"/>
      <c r="W37" s="39"/>
      <c r="X37" s="39" t="s">
        <v>384</v>
      </c>
      <c r="Y37" s="39"/>
    </row>
    <row r="38" spans="1:25" ht="39.6" x14ac:dyDescent="0.3">
      <c r="A38" s="39" t="s">
        <v>489</v>
      </c>
      <c r="B38" s="39" t="s">
        <v>39</v>
      </c>
      <c r="C38" s="39" t="s">
        <v>9</v>
      </c>
      <c r="D38" s="39" t="s">
        <v>51</v>
      </c>
      <c r="E38" s="40" t="s">
        <v>11</v>
      </c>
      <c r="F38" s="40"/>
      <c r="G38" s="41" t="s">
        <v>17</v>
      </c>
      <c r="H38" s="40" t="s">
        <v>350</v>
      </c>
      <c r="I38" s="41" t="s">
        <v>22</v>
      </c>
      <c r="J38" s="47">
        <v>43556</v>
      </c>
      <c r="K38" s="47">
        <f t="shared" ca="1" si="2"/>
        <v>44452.571130324075</v>
      </c>
      <c r="L38" s="49">
        <f>MONTH(CV[[#This Row],[Start]])</f>
        <v>4</v>
      </c>
      <c r="M38" s="49">
        <f>YEAR(CV[[#This Row],[Start]])</f>
        <v>2019</v>
      </c>
      <c r="N38" s="49">
        <f ca="1">MONTH(CV[[#This Row],[End]])</f>
        <v>9</v>
      </c>
      <c r="O38" s="49">
        <f ca="1">YEAR(CV[[#This Row],[End]])</f>
        <v>2021</v>
      </c>
      <c r="P38" s="42">
        <f t="shared" ca="1" si="1"/>
        <v>2.4563592611618494</v>
      </c>
      <c r="Q38" s="39" t="s">
        <v>31</v>
      </c>
      <c r="R38" s="39" t="s">
        <v>538</v>
      </c>
      <c r="S38" s="39" t="s">
        <v>144</v>
      </c>
      <c r="T38" s="39"/>
      <c r="U38" s="39"/>
      <c r="V38" s="39"/>
      <c r="W38" s="39"/>
      <c r="X38" s="39" t="s">
        <v>12</v>
      </c>
      <c r="Y38" s="39"/>
    </row>
    <row r="39" spans="1:25" ht="39.6" x14ac:dyDescent="0.3">
      <c r="A39" s="39" t="s">
        <v>489</v>
      </c>
      <c r="B39" s="39" t="s">
        <v>46</v>
      </c>
      <c r="C39" s="39" t="s">
        <v>397</v>
      </c>
      <c r="D39" s="39" t="s">
        <v>116</v>
      </c>
      <c r="E39" s="40" t="s">
        <v>117</v>
      </c>
      <c r="F39" s="40"/>
      <c r="G39" s="41"/>
      <c r="H39" s="40" t="s">
        <v>119</v>
      </c>
      <c r="I39" s="41" t="s">
        <v>120</v>
      </c>
      <c r="J39" s="47">
        <v>43734</v>
      </c>
      <c r="K39" s="47">
        <f t="shared" ca="1" si="2"/>
        <v>44452.571130324075</v>
      </c>
      <c r="L39" s="49">
        <f>MONTH(CV[[#This Row],[Start]])</f>
        <v>9</v>
      </c>
      <c r="M39" s="49">
        <f>YEAR(CV[[#This Row],[Start]])</f>
        <v>2019</v>
      </c>
      <c r="N39" s="49">
        <f ca="1">MONTH(CV[[#This Row],[End]])</f>
        <v>9</v>
      </c>
      <c r="O39" s="49">
        <f ca="1">YEAR(CV[[#This Row],[End]])</f>
        <v>2021</v>
      </c>
      <c r="P39" s="42">
        <f t="shared" ca="1" si="1"/>
        <v>23.952371010802501</v>
      </c>
      <c r="Q39" s="39" t="s">
        <v>30</v>
      </c>
      <c r="R39" s="39" t="s">
        <v>538</v>
      </c>
      <c r="S39" s="39" t="s">
        <v>144</v>
      </c>
      <c r="T39" s="39" t="s">
        <v>549</v>
      </c>
      <c r="U39" s="39"/>
      <c r="V39" s="39"/>
      <c r="W39" s="39"/>
      <c r="X39" s="39"/>
      <c r="Y39" s="39"/>
    </row>
    <row r="40" spans="1:25" ht="26.4" x14ac:dyDescent="0.3">
      <c r="A40" s="39" t="s">
        <v>489</v>
      </c>
      <c r="B40" s="39" t="s">
        <v>84</v>
      </c>
      <c r="C40" s="39" t="s">
        <v>397</v>
      </c>
      <c r="D40" s="39" t="s">
        <v>116</v>
      </c>
      <c r="E40" s="40" t="s">
        <v>123</v>
      </c>
      <c r="F40" s="40"/>
      <c r="G40" s="41"/>
      <c r="H40" s="40" t="s">
        <v>496</v>
      </c>
      <c r="I40" s="41" t="s">
        <v>128</v>
      </c>
      <c r="J40" s="47">
        <v>43466</v>
      </c>
      <c r="K40" s="47">
        <f t="shared" ca="1" si="2"/>
        <v>44452.571130324075</v>
      </c>
      <c r="L40" s="49">
        <f>MONTH(CV[[#This Row],[Start]])</f>
        <v>1</v>
      </c>
      <c r="M40" s="49">
        <f>YEAR(CV[[#This Row],[Start]])</f>
        <v>2019</v>
      </c>
      <c r="N40" s="49">
        <f ca="1">MONTH(CV[[#This Row],[End]])</f>
        <v>9</v>
      </c>
      <c r="O40" s="49">
        <f ca="1">YEAR(CV[[#This Row],[End]])</f>
        <v>2021</v>
      </c>
      <c r="P40" s="42">
        <f t="shared" ca="1" si="1"/>
        <v>32.885704344135839</v>
      </c>
      <c r="Q40" s="39" t="s">
        <v>30</v>
      </c>
      <c r="R40" s="39" t="s">
        <v>538</v>
      </c>
      <c r="S40" s="39" t="s">
        <v>144</v>
      </c>
      <c r="T40" s="39" t="s">
        <v>548</v>
      </c>
      <c r="U40" s="39"/>
      <c r="V40" s="39"/>
      <c r="W40" s="39"/>
      <c r="X40" s="39"/>
      <c r="Y40" s="39"/>
    </row>
    <row r="41" spans="1:25" ht="39.6" x14ac:dyDescent="0.3">
      <c r="A41" s="39" t="s">
        <v>489</v>
      </c>
      <c r="B41" s="39" t="s">
        <v>46</v>
      </c>
      <c r="C41" s="39" t="s">
        <v>397</v>
      </c>
      <c r="D41" s="39" t="s">
        <v>116</v>
      </c>
      <c r="E41" s="40" t="s">
        <v>124</v>
      </c>
      <c r="F41" s="40"/>
      <c r="G41" s="41" t="s">
        <v>125</v>
      </c>
      <c r="H41" s="40" t="s">
        <v>126</v>
      </c>
      <c r="I41" s="41" t="s">
        <v>127</v>
      </c>
      <c r="J41" s="47">
        <v>43435</v>
      </c>
      <c r="K41" s="47">
        <f t="shared" ca="1" si="2"/>
        <v>44452.571130324075</v>
      </c>
      <c r="L41" s="49">
        <f>MONTH(CV[[#This Row],[Start]])</f>
        <v>12</v>
      </c>
      <c r="M41" s="49">
        <f>YEAR(CV[[#This Row],[Start]])</f>
        <v>2018</v>
      </c>
      <c r="N41" s="49">
        <f ca="1">MONTH(CV[[#This Row],[End]])</f>
        <v>9</v>
      </c>
      <c r="O41" s="49">
        <f ca="1">YEAR(CV[[#This Row],[End]])</f>
        <v>2021</v>
      </c>
      <c r="P41" s="42">
        <f t="shared" ca="1" si="1"/>
        <v>33.91903767746917</v>
      </c>
      <c r="Q41" s="39" t="s">
        <v>30</v>
      </c>
      <c r="R41" s="39" t="s">
        <v>538</v>
      </c>
      <c r="S41" s="39" t="s">
        <v>56</v>
      </c>
      <c r="T41" s="39" t="s">
        <v>545</v>
      </c>
      <c r="U41" s="39"/>
      <c r="V41" s="39"/>
      <c r="W41" s="39"/>
      <c r="X41" s="39"/>
      <c r="Y41" s="39"/>
    </row>
    <row r="42" spans="1:25" ht="26.4" x14ac:dyDescent="0.3">
      <c r="A42" s="39" t="s">
        <v>489</v>
      </c>
      <c r="B42" s="39" t="s">
        <v>46</v>
      </c>
      <c r="C42" s="39" t="s">
        <v>397</v>
      </c>
      <c r="D42" s="39" t="s">
        <v>116</v>
      </c>
      <c r="E42" s="40" t="s">
        <v>132</v>
      </c>
      <c r="F42" s="40"/>
      <c r="G42" s="41" t="s">
        <v>389</v>
      </c>
      <c r="H42" s="40" t="s">
        <v>133</v>
      </c>
      <c r="I42" s="41"/>
      <c r="J42" s="47">
        <v>43374</v>
      </c>
      <c r="K42" s="47">
        <f t="shared" ca="1" si="2"/>
        <v>44452.571130324075</v>
      </c>
      <c r="L42" s="49">
        <f>MONTH(CV[[#This Row],[Start]])</f>
        <v>10</v>
      </c>
      <c r="M42" s="49">
        <f>YEAR(CV[[#This Row],[Start]])</f>
        <v>2018</v>
      </c>
      <c r="N42" s="49">
        <f ca="1">MONTH(CV[[#This Row],[End]])</f>
        <v>9</v>
      </c>
      <c r="O42" s="49">
        <f ca="1">YEAR(CV[[#This Row],[End]])</f>
        <v>2021</v>
      </c>
      <c r="P42" s="42">
        <f t="shared" ca="1" si="1"/>
        <v>35.952371010802501</v>
      </c>
      <c r="Q42" s="39" t="s">
        <v>30</v>
      </c>
      <c r="R42" s="39" t="s">
        <v>538</v>
      </c>
      <c r="S42" s="39" t="s">
        <v>144</v>
      </c>
      <c r="T42" s="39" t="s">
        <v>546</v>
      </c>
      <c r="U42" s="39"/>
      <c r="V42" s="39"/>
      <c r="W42" s="39"/>
      <c r="X42" s="39"/>
      <c r="Y42" s="39"/>
    </row>
    <row r="43" spans="1:25" ht="39.6" x14ac:dyDescent="0.3">
      <c r="A43" s="39" t="s">
        <v>489</v>
      </c>
      <c r="B43" s="39" t="s">
        <v>84</v>
      </c>
      <c r="C43" s="39" t="s">
        <v>397</v>
      </c>
      <c r="D43" s="39" t="s">
        <v>149</v>
      </c>
      <c r="E43" s="40" t="s">
        <v>134</v>
      </c>
      <c r="F43" s="40"/>
      <c r="G43" s="41"/>
      <c r="H43" s="40" t="s">
        <v>135</v>
      </c>
      <c r="I43" s="41" t="s">
        <v>136</v>
      </c>
      <c r="J43" s="47">
        <v>43374</v>
      </c>
      <c r="K43" s="47">
        <f t="shared" ca="1" si="2"/>
        <v>44452.571130324075</v>
      </c>
      <c r="L43" s="49">
        <f>MONTH(CV[[#This Row],[Start]])</f>
        <v>10</v>
      </c>
      <c r="M43" s="49">
        <f>YEAR(CV[[#This Row],[Start]])</f>
        <v>2018</v>
      </c>
      <c r="N43" s="49">
        <f ca="1">MONTH(CV[[#This Row],[End]])</f>
        <v>9</v>
      </c>
      <c r="O43" s="49">
        <f ca="1">YEAR(CV[[#This Row],[End]])</f>
        <v>2021</v>
      </c>
      <c r="P43" s="42">
        <f t="shared" ca="1" si="1"/>
        <v>35.952371010802501</v>
      </c>
      <c r="Q43" s="39" t="s">
        <v>30</v>
      </c>
      <c r="R43" s="39" t="s">
        <v>538</v>
      </c>
      <c r="S43" s="39" t="s">
        <v>144</v>
      </c>
      <c r="T43" s="39" t="s">
        <v>547</v>
      </c>
      <c r="U43" s="39"/>
      <c r="V43" s="39"/>
      <c r="W43" s="39"/>
      <c r="X43" s="39"/>
      <c r="Y43" s="39"/>
    </row>
    <row r="44" spans="1:25" ht="39.6" x14ac:dyDescent="0.3">
      <c r="A44" s="39" t="s">
        <v>489</v>
      </c>
      <c r="B44" s="39" t="s">
        <v>160</v>
      </c>
      <c r="C44" s="39" t="s">
        <v>396</v>
      </c>
      <c r="D44" s="39" t="s">
        <v>404</v>
      </c>
      <c r="E44" s="40" t="s">
        <v>47</v>
      </c>
      <c r="F44" s="40"/>
      <c r="G44" s="41" t="s">
        <v>48</v>
      </c>
      <c r="H44" s="40" t="s">
        <v>458</v>
      </c>
      <c r="I44" s="41" t="s">
        <v>459</v>
      </c>
      <c r="J44" s="47">
        <v>44075</v>
      </c>
      <c r="K44" s="47">
        <v>44681</v>
      </c>
      <c r="L44" s="49">
        <f>MONTH(CV[[#This Row],[Start]])</f>
        <v>9</v>
      </c>
      <c r="M44" s="49">
        <f>YEAR(CV[[#This Row],[Start]])</f>
        <v>2020</v>
      </c>
      <c r="N44" s="49">
        <f>MONTH(CV[[#This Row],[End]])</f>
        <v>4</v>
      </c>
      <c r="O44" s="49">
        <f>YEAR(CV[[#This Row],[End]])</f>
        <v>2022</v>
      </c>
      <c r="P44" s="42">
        <f t="shared" si="1"/>
        <v>1.6602739726027398</v>
      </c>
      <c r="Q44" s="39" t="s">
        <v>31</v>
      </c>
      <c r="R44" s="39" t="s">
        <v>456</v>
      </c>
      <c r="S44" s="39" t="s">
        <v>457</v>
      </c>
      <c r="T44" s="39" t="s">
        <v>527</v>
      </c>
      <c r="U44" s="39"/>
      <c r="V44" s="39"/>
      <c r="W44" s="39"/>
      <c r="X44" s="39"/>
      <c r="Y44" s="39"/>
    </row>
    <row r="45" spans="1:25" ht="39.6" x14ac:dyDescent="0.3">
      <c r="A45" s="39" t="s">
        <v>489</v>
      </c>
      <c r="B45" s="39" t="s">
        <v>103</v>
      </c>
      <c r="C45" s="39" t="s">
        <v>396</v>
      </c>
      <c r="D45" s="39" t="s">
        <v>405</v>
      </c>
      <c r="E45" s="40" t="s">
        <v>67</v>
      </c>
      <c r="F45" s="40"/>
      <c r="G45" s="41"/>
      <c r="H45" s="40" t="s">
        <v>639</v>
      </c>
      <c r="I45" s="41"/>
      <c r="J45" s="48">
        <v>43221</v>
      </c>
      <c r="K45" s="47">
        <v>43343</v>
      </c>
      <c r="L45" s="49">
        <f>MONTH(CV[[#This Row],[Start]])</f>
        <v>5</v>
      </c>
      <c r="M45" s="49">
        <f>YEAR(CV[[#This Row],[Start]])</f>
        <v>2018</v>
      </c>
      <c r="N45" s="49">
        <f>MONTH(CV[[#This Row],[End]])</f>
        <v>8</v>
      </c>
      <c r="O45" s="49">
        <f>YEAR(CV[[#This Row],[End]])</f>
        <v>2018</v>
      </c>
      <c r="P45" s="42">
        <f t="shared" si="1"/>
        <v>4.0666666666666664</v>
      </c>
      <c r="Q45" s="39" t="s">
        <v>30</v>
      </c>
      <c r="R45" s="39" t="s">
        <v>65</v>
      </c>
      <c r="S45" s="39" t="s">
        <v>56</v>
      </c>
      <c r="T45" s="39" t="s">
        <v>640</v>
      </c>
      <c r="U45" s="39"/>
      <c r="V45" s="39"/>
      <c r="W45" s="39"/>
      <c r="X45" s="39"/>
      <c r="Y45" s="39"/>
    </row>
    <row r="46" spans="1:25" ht="39.6" x14ac:dyDescent="0.3">
      <c r="A46" s="39" t="s">
        <v>489</v>
      </c>
      <c r="B46" s="39" t="s">
        <v>160</v>
      </c>
      <c r="C46" s="39" t="s">
        <v>396</v>
      </c>
      <c r="D46" s="39" t="s">
        <v>404</v>
      </c>
      <c r="E46" s="40" t="s">
        <v>634</v>
      </c>
      <c r="F46" s="40"/>
      <c r="G46" s="41" t="s">
        <v>635</v>
      </c>
      <c r="H46" s="40" t="s">
        <v>633</v>
      </c>
      <c r="I46" s="41" t="s">
        <v>632</v>
      </c>
      <c r="J46" s="47">
        <v>42856</v>
      </c>
      <c r="K46" s="47">
        <v>42979</v>
      </c>
      <c r="L46" s="49">
        <f>MONTH(CV[[#This Row],[Start]])</f>
        <v>5</v>
      </c>
      <c r="M46" s="49">
        <f>YEAR(CV[[#This Row],[Start]])</f>
        <v>2017</v>
      </c>
      <c r="N46" s="49">
        <f>MONTH(CV[[#This Row],[End]])</f>
        <v>9</v>
      </c>
      <c r="O46" s="49">
        <f>YEAR(CV[[#This Row],[End]])</f>
        <v>2017</v>
      </c>
      <c r="P46" s="42">
        <f t="shared" si="1"/>
        <v>4.0999999999999996</v>
      </c>
      <c r="Q46" s="39" t="s">
        <v>30</v>
      </c>
      <c r="R46" s="39" t="s">
        <v>168</v>
      </c>
      <c r="S46" s="39" t="s">
        <v>56</v>
      </c>
      <c r="T46" s="39" t="s">
        <v>637</v>
      </c>
      <c r="U46" s="39"/>
      <c r="V46" s="39"/>
      <c r="W46" s="39"/>
      <c r="X46" s="39"/>
      <c r="Y46" s="39"/>
    </row>
    <row r="47" spans="1:25" ht="39.6" x14ac:dyDescent="0.3">
      <c r="A47" s="39" t="s">
        <v>489</v>
      </c>
      <c r="B47" s="39" t="s">
        <v>160</v>
      </c>
      <c r="C47" s="39" t="s">
        <v>396</v>
      </c>
      <c r="D47" s="39" t="s">
        <v>408</v>
      </c>
      <c r="E47" s="40" t="s">
        <v>7</v>
      </c>
      <c r="F47" s="40"/>
      <c r="G47" s="41" t="s">
        <v>20</v>
      </c>
      <c r="H47" s="40" t="s">
        <v>644</v>
      </c>
      <c r="I47" s="41"/>
      <c r="J47" s="47">
        <v>42795</v>
      </c>
      <c r="K47" s="47">
        <v>42795</v>
      </c>
      <c r="L47" s="49">
        <f>MONTH(CV[[#This Row],[Start]])</f>
        <v>3</v>
      </c>
      <c r="M47" s="49">
        <f>YEAR(CV[[#This Row],[Start]])</f>
        <v>2017</v>
      </c>
      <c r="N47" s="49">
        <f>MONTH(CV[[#This Row],[End]])</f>
        <v>3</v>
      </c>
      <c r="O47" s="49">
        <f>YEAR(CV[[#This Row],[End]])</f>
        <v>2017</v>
      </c>
      <c r="P47" s="42">
        <f t="shared" si="1"/>
        <v>1</v>
      </c>
      <c r="Q47" s="39" t="s">
        <v>32</v>
      </c>
      <c r="R47" s="39" t="s">
        <v>57</v>
      </c>
      <c r="S47" s="39" t="s">
        <v>56</v>
      </c>
      <c r="T47" s="39" t="s">
        <v>645</v>
      </c>
      <c r="U47" s="39"/>
      <c r="V47" s="39"/>
      <c r="W47" s="39"/>
      <c r="X47" s="39"/>
      <c r="Y47" s="39"/>
    </row>
    <row r="48" spans="1:25" ht="39.6" x14ac:dyDescent="0.3">
      <c r="A48" s="39" t="s">
        <v>489</v>
      </c>
      <c r="B48" s="39" t="s">
        <v>160</v>
      </c>
      <c r="C48" s="39" t="s">
        <v>396</v>
      </c>
      <c r="D48" s="39" t="s">
        <v>404</v>
      </c>
      <c r="E48" s="40" t="s">
        <v>636</v>
      </c>
      <c r="F48" s="40"/>
      <c r="G48" s="41" t="s">
        <v>631</v>
      </c>
      <c r="H48" s="40" t="s">
        <v>633</v>
      </c>
      <c r="I48" s="41" t="s">
        <v>632</v>
      </c>
      <c r="J48" s="47">
        <v>42491</v>
      </c>
      <c r="K48" s="47">
        <v>42614</v>
      </c>
      <c r="L48" s="49">
        <f>MONTH(CV[[#This Row],[Start]])</f>
        <v>5</v>
      </c>
      <c r="M48" s="49">
        <f>YEAR(CV[[#This Row],[Start]])</f>
        <v>2016</v>
      </c>
      <c r="N48" s="49">
        <f>MONTH(CV[[#This Row],[End]])</f>
        <v>9</v>
      </c>
      <c r="O48" s="49">
        <f>YEAR(CV[[#This Row],[End]])</f>
        <v>2016</v>
      </c>
      <c r="P48" s="42">
        <f t="shared" si="1"/>
        <v>4.0999999999999996</v>
      </c>
      <c r="Q48" s="39" t="s">
        <v>30</v>
      </c>
      <c r="R48" s="39" t="s">
        <v>57</v>
      </c>
      <c r="S48" s="39" t="s">
        <v>56</v>
      </c>
      <c r="T48" s="39" t="s">
        <v>638</v>
      </c>
      <c r="U48" s="39"/>
      <c r="V48" s="39"/>
      <c r="W48" s="39"/>
      <c r="X48" s="39"/>
      <c r="Y48" s="39"/>
    </row>
    <row r="49" spans="1:25" ht="26.4" x14ac:dyDescent="0.3">
      <c r="A49" s="39" t="s">
        <v>490</v>
      </c>
      <c r="B49" s="39" t="s">
        <v>103</v>
      </c>
      <c r="C49" s="39" t="s">
        <v>5</v>
      </c>
      <c r="D49" s="39" t="s">
        <v>137</v>
      </c>
      <c r="E49" s="40" t="s">
        <v>553</v>
      </c>
      <c r="F49" s="40"/>
      <c r="G49" s="41"/>
      <c r="H49" s="40" t="s">
        <v>554</v>
      </c>
      <c r="I49" s="41"/>
      <c r="J49" s="47">
        <v>44094</v>
      </c>
      <c r="K49" s="47">
        <v>44094</v>
      </c>
      <c r="L49" s="49">
        <f>MONTH(CV[[#This Row],[Start]])</f>
        <v>9</v>
      </c>
      <c r="M49" s="49">
        <f>YEAR(CV[[#This Row],[Start]])</f>
        <v>2020</v>
      </c>
      <c r="N49" s="49">
        <f>MONTH(CV[[#This Row],[End]])</f>
        <v>9</v>
      </c>
      <c r="O49" s="49">
        <f>YEAR(CV[[#This Row],[End]])</f>
        <v>2020</v>
      </c>
      <c r="P49" s="42">
        <f t="shared" si="1"/>
        <v>1</v>
      </c>
      <c r="Q49" s="39" t="s">
        <v>32</v>
      </c>
      <c r="R49" s="39" t="s">
        <v>289</v>
      </c>
      <c r="S49" s="39"/>
      <c r="T49" s="39"/>
      <c r="U49" s="39"/>
      <c r="V49" s="39"/>
      <c r="W49" s="39"/>
      <c r="X49" s="39"/>
      <c r="Y49" s="39"/>
    </row>
    <row r="50" spans="1:25" ht="39.6" x14ac:dyDescent="0.3">
      <c r="A50" s="39" t="s">
        <v>490</v>
      </c>
      <c r="B50" s="39" t="s">
        <v>84</v>
      </c>
      <c r="C50" s="43" t="s">
        <v>5</v>
      </c>
      <c r="D50" s="39" t="s">
        <v>137</v>
      </c>
      <c r="E50" s="40" t="s">
        <v>379</v>
      </c>
      <c r="F50" s="40"/>
      <c r="G50" s="41"/>
      <c r="H50" s="40" t="s">
        <v>351</v>
      </c>
      <c r="I50" s="41"/>
      <c r="J50" s="47">
        <v>43764</v>
      </c>
      <c r="K50" s="47">
        <v>43764</v>
      </c>
      <c r="L50" s="49">
        <f>MONTH(CV[[#This Row],[Start]])</f>
        <v>10</v>
      </c>
      <c r="M50" s="49">
        <f>YEAR(CV[[#This Row],[Start]])</f>
        <v>2019</v>
      </c>
      <c r="N50" s="49">
        <f>MONTH(CV[[#This Row],[End]])</f>
        <v>10</v>
      </c>
      <c r="O50" s="49">
        <f>YEAR(CV[[#This Row],[End]])</f>
        <v>2019</v>
      </c>
      <c r="P50" s="42">
        <f t="shared" si="1"/>
        <v>1</v>
      </c>
      <c r="Q50" s="39" t="s">
        <v>32</v>
      </c>
      <c r="R50" s="39" t="s">
        <v>58</v>
      </c>
      <c r="S50" s="39" t="s">
        <v>52</v>
      </c>
      <c r="T50" s="39" t="s">
        <v>544</v>
      </c>
      <c r="U50" s="39"/>
      <c r="V50" s="39"/>
      <c r="W50" s="39"/>
      <c r="X50" s="39"/>
      <c r="Y50" s="39"/>
    </row>
    <row r="51" spans="1:25" ht="39.6" x14ac:dyDescent="0.3">
      <c r="A51" s="39" t="s">
        <v>490</v>
      </c>
      <c r="B51" s="39" t="s">
        <v>84</v>
      </c>
      <c r="C51" s="39" t="s">
        <v>5</v>
      </c>
      <c r="D51" s="39" t="s">
        <v>137</v>
      </c>
      <c r="E51" s="40" t="s">
        <v>138</v>
      </c>
      <c r="F51" s="40"/>
      <c r="G51" s="41" t="s">
        <v>139</v>
      </c>
      <c r="H51" s="40" t="s">
        <v>140</v>
      </c>
      <c r="I51" s="41" t="s">
        <v>141</v>
      </c>
      <c r="J51" s="47">
        <v>43374</v>
      </c>
      <c r="K51" s="47">
        <v>43377</v>
      </c>
      <c r="L51" s="49">
        <f>MONTH(CV[[#This Row],[Start]])</f>
        <v>10</v>
      </c>
      <c r="M51" s="49">
        <f>YEAR(CV[[#This Row],[Start]])</f>
        <v>2018</v>
      </c>
      <c r="N51" s="49">
        <f>MONTH(CV[[#This Row],[End]])</f>
        <v>10</v>
      </c>
      <c r="O51" s="49">
        <f>YEAR(CV[[#This Row],[End]])</f>
        <v>2018</v>
      </c>
      <c r="P51" s="42">
        <f t="shared" si="1"/>
        <v>4</v>
      </c>
      <c r="Q51" s="39" t="s">
        <v>32</v>
      </c>
      <c r="R51" s="39" t="s">
        <v>55</v>
      </c>
      <c r="S51" s="39" t="s">
        <v>56</v>
      </c>
      <c r="T51" s="39" t="s">
        <v>543</v>
      </c>
      <c r="U51" s="39"/>
      <c r="V51" s="39"/>
      <c r="W51" s="39"/>
      <c r="X51" s="39"/>
      <c r="Y51" s="39"/>
    </row>
    <row r="52" spans="1:25" ht="26.4" x14ac:dyDescent="0.3">
      <c r="A52" s="39" t="s">
        <v>490</v>
      </c>
      <c r="B52" s="39" t="s">
        <v>160</v>
      </c>
      <c r="C52" s="39" t="s">
        <v>5</v>
      </c>
      <c r="D52" s="39" t="s">
        <v>137</v>
      </c>
      <c r="E52" s="40" t="s">
        <v>163</v>
      </c>
      <c r="F52" s="40"/>
      <c r="G52" s="41" t="s">
        <v>20</v>
      </c>
      <c r="H52" s="40" t="s">
        <v>157</v>
      </c>
      <c r="I52" s="41"/>
      <c r="J52" s="47">
        <v>42614</v>
      </c>
      <c r="K52" s="47">
        <v>42856</v>
      </c>
      <c r="L52" s="49">
        <f>MONTH(CV[[#This Row],[Start]])</f>
        <v>9</v>
      </c>
      <c r="M52" s="49">
        <f>YEAR(CV[[#This Row],[Start]])</f>
        <v>2016</v>
      </c>
      <c r="N52" s="49">
        <f>MONTH(CV[[#This Row],[End]])</f>
        <v>5</v>
      </c>
      <c r="O52" s="49">
        <f>YEAR(CV[[#This Row],[End]])</f>
        <v>2017</v>
      </c>
      <c r="P52" s="42">
        <f t="shared" si="1"/>
        <v>8.0666666666666664</v>
      </c>
      <c r="Q52" s="39" t="s">
        <v>30</v>
      </c>
      <c r="R52" s="39" t="s">
        <v>57</v>
      </c>
      <c r="S52" s="39" t="s">
        <v>56</v>
      </c>
      <c r="T52" s="40" t="s">
        <v>114</v>
      </c>
      <c r="U52" s="39"/>
      <c r="V52" s="39"/>
      <c r="W52" s="39"/>
      <c r="X52" s="39"/>
      <c r="Y52" s="39"/>
    </row>
    <row r="53" spans="1:25" ht="39.6" x14ac:dyDescent="0.3">
      <c r="A53" s="39" t="s">
        <v>490</v>
      </c>
      <c r="B53" s="39" t="s">
        <v>160</v>
      </c>
      <c r="C53" s="39" t="s">
        <v>5</v>
      </c>
      <c r="D53" s="39" t="s">
        <v>137</v>
      </c>
      <c r="E53" s="40" t="s">
        <v>504</v>
      </c>
      <c r="F53" s="40"/>
      <c r="G53" s="41"/>
      <c r="H53" s="40" t="s">
        <v>162</v>
      </c>
      <c r="I53" s="41" t="s">
        <v>145</v>
      </c>
      <c r="J53" s="47">
        <v>42592</v>
      </c>
      <c r="K53" s="47">
        <v>42605</v>
      </c>
      <c r="L53" s="49">
        <f>MONTH(CV[[#This Row],[Start]])</f>
        <v>8</v>
      </c>
      <c r="M53" s="49">
        <f>YEAR(CV[[#This Row],[Start]])</f>
        <v>2016</v>
      </c>
      <c r="N53" s="49">
        <f>MONTH(CV[[#This Row],[End]])</f>
        <v>8</v>
      </c>
      <c r="O53" s="49">
        <f>YEAR(CV[[#This Row],[End]])</f>
        <v>2016</v>
      </c>
      <c r="P53" s="42">
        <f t="shared" si="1"/>
        <v>14</v>
      </c>
      <c r="Q53" s="39" t="s">
        <v>32</v>
      </c>
      <c r="R53" s="39" t="s">
        <v>146</v>
      </c>
      <c r="S53" s="39" t="s">
        <v>56</v>
      </c>
      <c r="T53" s="39"/>
      <c r="U53" s="39"/>
      <c r="V53" s="39"/>
      <c r="W53" s="39"/>
      <c r="X53" s="39"/>
      <c r="Y53" s="39"/>
    </row>
    <row r="54" spans="1:25" ht="26.4" x14ac:dyDescent="0.3">
      <c r="A54" s="39" t="s">
        <v>490</v>
      </c>
      <c r="B54" s="39" t="s">
        <v>84</v>
      </c>
      <c r="C54" s="39" t="s">
        <v>5</v>
      </c>
      <c r="D54" s="39" t="s">
        <v>137</v>
      </c>
      <c r="E54" s="40" t="s">
        <v>147</v>
      </c>
      <c r="F54" s="40"/>
      <c r="G54" s="41"/>
      <c r="H54" s="40" t="s">
        <v>148</v>
      </c>
      <c r="I54" s="41"/>
      <c r="J54" s="47">
        <v>40603</v>
      </c>
      <c r="K54" s="47">
        <v>40616</v>
      </c>
      <c r="L54" s="49">
        <f>MONTH(CV[[#This Row],[Start]])</f>
        <v>3</v>
      </c>
      <c r="M54" s="49">
        <f>YEAR(CV[[#This Row],[Start]])</f>
        <v>2011</v>
      </c>
      <c r="N54" s="49">
        <f>MONTH(CV[[#This Row],[End]])</f>
        <v>3</v>
      </c>
      <c r="O54" s="49">
        <f>YEAR(CV[[#This Row],[End]])</f>
        <v>2011</v>
      </c>
      <c r="P54" s="42">
        <f t="shared" si="1"/>
        <v>14</v>
      </c>
      <c r="Q54" s="39" t="s">
        <v>32</v>
      </c>
      <c r="R54" s="39" t="s">
        <v>79</v>
      </c>
      <c r="S54" s="39" t="s">
        <v>56</v>
      </c>
      <c r="T54" s="39" t="s">
        <v>394</v>
      </c>
      <c r="U54" s="39"/>
      <c r="V54" s="39"/>
      <c r="W54" s="39"/>
      <c r="X54" s="39"/>
      <c r="Y54" s="39"/>
    </row>
    <row r="55" spans="1:25" x14ac:dyDescent="0.3">
      <c r="A55" s="39" t="s">
        <v>490</v>
      </c>
      <c r="B55" s="39" t="s">
        <v>46</v>
      </c>
      <c r="C55" s="43" t="s">
        <v>5</v>
      </c>
      <c r="D55" s="39" t="s">
        <v>137</v>
      </c>
      <c r="E55" s="40" t="s">
        <v>352</v>
      </c>
      <c r="F55" s="40"/>
      <c r="G55" s="41" t="s">
        <v>354</v>
      </c>
      <c r="H55" s="40" t="s">
        <v>353</v>
      </c>
      <c r="I55" s="41"/>
      <c r="J55" s="48"/>
      <c r="K55" s="47"/>
      <c r="L55" s="49">
        <f>MONTH(CV[[#This Row],[Start]])</f>
        <v>1</v>
      </c>
      <c r="M55" s="49">
        <f>YEAR(CV[[#This Row],[Start]])</f>
        <v>1900</v>
      </c>
      <c r="N55" s="49">
        <f>MONTH(CV[[#This Row],[End]])</f>
        <v>1</v>
      </c>
      <c r="O55" s="49">
        <f>YEAR(CV[[#This Row],[End]])</f>
        <v>1900</v>
      </c>
      <c r="P55" s="42">
        <f t="shared" si="1"/>
        <v>0</v>
      </c>
      <c r="Q55" s="39"/>
      <c r="R55" s="39" t="s">
        <v>289</v>
      </c>
      <c r="S55" s="39"/>
      <c r="T55" s="40" t="s">
        <v>355</v>
      </c>
      <c r="U55" s="39"/>
      <c r="V55" s="39"/>
      <c r="W55" s="39"/>
      <c r="X55" s="39"/>
      <c r="Y55" s="39"/>
    </row>
    <row r="56" spans="1:25" ht="26.4" x14ac:dyDescent="0.3">
      <c r="A56" s="39" t="s">
        <v>490</v>
      </c>
      <c r="B56" s="39" t="s">
        <v>160</v>
      </c>
      <c r="C56" s="39" t="s">
        <v>33</v>
      </c>
      <c r="D56" s="39" t="s">
        <v>102</v>
      </c>
      <c r="E56" s="40" t="s">
        <v>163</v>
      </c>
      <c r="F56" s="40"/>
      <c r="G56" s="41" t="s">
        <v>20</v>
      </c>
      <c r="H56" s="40" t="s">
        <v>166</v>
      </c>
      <c r="I56" s="41"/>
      <c r="J56" s="47">
        <v>42979</v>
      </c>
      <c r="K56" s="47">
        <v>43221</v>
      </c>
      <c r="L56" s="49">
        <f>MONTH(CV[[#This Row],[Start]])</f>
        <v>9</v>
      </c>
      <c r="M56" s="49">
        <f>YEAR(CV[[#This Row],[Start]])</f>
        <v>2017</v>
      </c>
      <c r="N56" s="49">
        <f>MONTH(CV[[#This Row],[End]])</f>
        <v>5</v>
      </c>
      <c r="O56" s="49">
        <f>YEAR(CV[[#This Row],[End]])</f>
        <v>2018</v>
      </c>
      <c r="P56" s="42">
        <f t="shared" si="1"/>
        <v>8.0666666666666664</v>
      </c>
      <c r="Q56" s="39" t="s">
        <v>30</v>
      </c>
      <c r="R56" s="39" t="s">
        <v>57</v>
      </c>
      <c r="S56" s="39" t="s">
        <v>56</v>
      </c>
      <c r="T56" s="40" t="s">
        <v>167</v>
      </c>
      <c r="U56" s="39"/>
      <c r="V56" s="39"/>
      <c r="W56" s="39"/>
      <c r="X56" s="39"/>
      <c r="Y56" s="39"/>
    </row>
    <row r="57" spans="1:25" ht="39.6" x14ac:dyDescent="0.3">
      <c r="A57" s="39" t="s">
        <v>490</v>
      </c>
      <c r="B57" s="39" t="s">
        <v>160</v>
      </c>
      <c r="C57" s="39" t="s">
        <v>33</v>
      </c>
      <c r="D57" s="39" t="s">
        <v>102</v>
      </c>
      <c r="E57" s="40" t="s">
        <v>163</v>
      </c>
      <c r="F57" s="40"/>
      <c r="G57" s="41" t="s">
        <v>20</v>
      </c>
      <c r="H57" s="40" t="s">
        <v>164</v>
      </c>
      <c r="I57" s="41" t="s">
        <v>165</v>
      </c>
      <c r="J57" s="47">
        <v>42856</v>
      </c>
      <c r="K57" s="47">
        <v>42979</v>
      </c>
      <c r="L57" s="49">
        <f>MONTH(CV[[#This Row],[Start]])</f>
        <v>5</v>
      </c>
      <c r="M57" s="49">
        <f>YEAR(CV[[#This Row],[Start]])</f>
        <v>2017</v>
      </c>
      <c r="N57" s="49">
        <f>MONTH(CV[[#This Row],[End]])</f>
        <v>9</v>
      </c>
      <c r="O57" s="49">
        <f>YEAR(CV[[#This Row],[End]])</f>
        <v>2017</v>
      </c>
      <c r="P57" s="42">
        <f t="shared" si="1"/>
        <v>4.0999999999999996</v>
      </c>
      <c r="Q57" s="39" t="s">
        <v>30</v>
      </c>
      <c r="R57" s="39" t="s">
        <v>168</v>
      </c>
      <c r="S57" s="39" t="s">
        <v>56</v>
      </c>
      <c r="T57" s="40" t="s">
        <v>114</v>
      </c>
      <c r="U57" s="39"/>
      <c r="V57" s="39"/>
      <c r="W57" s="39"/>
      <c r="X57" s="39"/>
      <c r="Y57" s="39"/>
    </row>
    <row r="58" spans="1:25" ht="66" x14ac:dyDescent="0.3">
      <c r="A58" s="39" t="s">
        <v>490</v>
      </c>
      <c r="B58" s="39" t="s">
        <v>160</v>
      </c>
      <c r="C58" s="39" t="s">
        <v>33</v>
      </c>
      <c r="D58" s="39" t="s">
        <v>102</v>
      </c>
      <c r="E58" s="40" t="s">
        <v>156</v>
      </c>
      <c r="F58" s="40"/>
      <c r="G58" s="41" t="s">
        <v>20</v>
      </c>
      <c r="H58" s="40" t="s">
        <v>158</v>
      </c>
      <c r="I58" s="41" t="s">
        <v>159</v>
      </c>
      <c r="J58" s="47">
        <v>42491</v>
      </c>
      <c r="K58" s="47">
        <v>42614</v>
      </c>
      <c r="L58" s="49">
        <f>MONTH(CV[[#This Row],[Start]])</f>
        <v>5</v>
      </c>
      <c r="M58" s="49">
        <f>YEAR(CV[[#This Row],[Start]])</f>
        <v>2016</v>
      </c>
      <c r="N58" s="49">
        <f>MONTH(CV[[#This Row],[End]])</f>
        <v>9</v>
      </c>
      <c r="O58" s="49">
        <f>YEAR(CV[[#This Row],[End]])</f>
        <v>2016</v>
      </c>
      <c r="P58" s="42">
        <f t="shared" si="1"/>
        <v>4.0999999999999996</v>
      </c>
      <c r="Q58" s="39" t="s">
        <v>30</v>
      </c>
      <c r="R58" s="39" t="s">
        <v>57</v>
      </c>
      <c r="S58" s="39" t="s">
        <v>56</v>
      </c>
      <c r="T58" s="40" t="s">
        <v>113</v>
      </c>
      <c r="U58" s="39"/>
      <c r="V58" s="39"/>
      <c r="W58" s="39"/>
      <c r="X58" s="39"/>
      <c r="Y58" s="39"/>
    </row>
    <row r="59" spans="1:25" ht="26.4" x14ac:dyDescent="0.3">
      <c r="A59" s="39" t="s">
        <v>490</v>
      </c>
      <c r="B59" s="39" t="s">
        <v>71</v>
      </c>
      <c r="C59" s="39" t="s">
        <v>33</v>
      </c>
      <c r="D59" s="39" t="s">
        <v>101</v>
      </c>
      <c r="E59" s="40" t="s">
        <v>75</v>
      </c>
      <c r="F59" s="40"/>
      <c r="G59" s="41" t="s">
        <v>83</v>
      </c>
      <c r="H59" s="40" t="s">
        <v>76</v>
      </c>
      <c r="I59" s="41"/>
      <c r="J59" s="47">
        <v>40544</v>
      </c>
      <c r="K59" s="47">
        <v>41275</v>
      </c>
      <c r="L59" s="49">
        <f>MONTH(CV[[#This Row],[Start]])</f>
        <v>1</v>
      </c>
      <c r="M59" s="49">
        <f>YEAR(CV[[#This Row],[Start]])</f>
        <v>2011</v>
      </c>
      <c r="N59" s="49">
        <f>MONTH(CV[[#This Row],[End]])</f>
        <v>1</v>
      </c>
      <c r="O59" s="49">
        <f>YEAR(CV[[#This Row],[End]])</f>
        <v>2013</v>
      </c>
      <c r="P59" s="42">
        <f t="shared" si="1"/>
        <v>2.0027397260273974</v>
      </c>
      <c r="Q59" s="39" t="s">
        <v>31</v>
      </c>
      <c r="R59" s="39" t="s">
        <v>79</v>
      </c>
      <c r="S59" s="39" t="s">
        <v>56</v>
      </c>
      <c r="T59" s="39"/>
      <c r="U59" s="39"/>
      <c r="V59" s="39"/>
      <c r="W59" s="39"/>
      <c r="X59" s="39"/>
      <c r="Y59" s="39"/>
    </row>
    <row r="60" spans="1:25" ht="26.4" x14ac:dyDescent="0.3">
      <c r="A60" s="39" t="s">
        <v>490</v>
      </c>
      <c r="B60" s="39" t="s">
        <v>46</v>
      </c>
      <c r="C60" s="39" t="s">
        <v>15</v>
      </c>
      <c r="D60" s="39" t="s">
        <v>44</v>
      </c>
      <c r="E60" s="40" t="s">
        <v>36</v>
      </c>
      <c r="F60" s="40"/>
      <c r="G60" s="41" t="s">
        <v>37</v>
      </c>
      <c r="H60" s="40" t="s">
        <v>38</v>
      </c>
      <c r="I60" s="41"/>
      <c r="J60" s="47">
        <v>43586</v>
      </c>
      <c r="K60" s="47">
        <v>43586</v>
      </c>
      <c r="L60" s="49">
        <f>MONTH(CV[[#This Row],[Start]])</f>
        <v>5</v>
      </c>
      <c r="M60" s="49">
        <f>YEAR(CV[[#This Row],[Start]])</f>
        <v>2019</v>
      </c>
      <c r="N60" s="49">
        <f>MONTH(CV[[#This Row],[End]])</f>
        <v>5</v>
      </c>
      <c r="O60" s="49">
        <f>YEAR(CV[[#This Row],[End]])</f>
        <v>2019</v>
      </c>
      <c r="P60" s="42">
        <f t="shared" si="1"/>
        <v>1</v>
      </c>
      <c r="Q60" s="39" t="s">
        <v>32</v>
      </c>
      <c r="R60" s="39" t="s">
        <v>60</v>
      </c>
      <c r="S60" s="39" t="s">
        <v>52</v>
      </c>
      <c r="T60" s="39"/>
      <c r="U60" s="39"/>
      <c r="V60" s="39"/>
      <c r="W60" s="39"/>
      <c r="X60" s="39"/>
      <c r="Y60" s="39"/>
    </row>
    <row r="61" spans="1:25" ht="26.4" x14ac:dyDescent="0.3">
      <c r="A61" s="39" t="s">
        <v>490</v>
      </c>
      <c r="B61" s="39" t="s">
        <v>160</v>
      </c>
      <c r="C61" s="39" t="s">
        <v>15</v>
      </c>
      <c r="D61" s="39" t="s">
        <v>184</v>
      </c>
      <c r="E61" s="40" t="s">
        <v>156</v>
      </c>
      <c r="F61" s="40"/>
      <c r="G61" s="41" t="s">
        <v>20</v>
      </c>
      <c r="H61" s="40" t="s">
        <v>155</v>
      </c>
      <c r="I61" s="41"/>
      <c r="J61" s="47">
        <v>42125</v>
      </c>
      <c r="K61" s="47">
        <v>42248</v>
      </c>
      <c r="L61" s="49">
        <f>MONTH(CV[[#This Row],[Start]])</f>
        <v>5</v>
      </c>
      <c r="M61" s="49">
        <f>YEAR(CV[[#This Row],[Start]])</f>
        <v>2015</v>
      </c>
      <c r="N61" s="49">
        <f>MONTH(CV[[#This Row],[End]])</f>
        <v>9</v>
      </c>
      <c r="O61" s="49">
        <f>YEAR(CV[[#This Row],[End]])</f>
        <v>2015</v>
      </c>
      <c r="P61" s="42">
        <f t="shared" si="1"/>
        <v>4.0999999999999996</v>
      </c>
      <c r="Q61" s="39" t="s">
        <v>30</v>
      </c>
      <c r="R61" s="39" t="s">
        <v>57</v>
      </c>
      <c r="S61" s="39" t="s">
        <v>56</v>
      </c>
      <c r="T61" s="40" t="s">
        <v>113</v>
      </c>
      <c r="U61" s="39"/>
      <c r="V61" s="39"/>
      <c r="W61" s="39"/>
      <c r="X61" s="39"/>
      <c r="Y61" s="39"/>
    </row>
    <row r="62" spans="1:25" ht="26.4" x14ac:dyDescent="0.3">
      <c r="A62" s="39" t="s">
        <v>490</v>
      </c>
      <c r="B62" s="39" t="s">
        <v>46</v>
      </c>
      <c r="C62" s="39" t="s">
        <v>398</v>
      </c>
      <c r="D62" s="39" t="s">
        <v>81</v>
      </c>
      <c r="E62" s="40" t="s">
        <v>11</v>
      </c>
      <c r="F62" s="40"/>
      <c r="G62" s="41" t="s">
        <v>17</v>
      </c>
      <c r="H62" s="40" t="s">
        <v>80</v>
      </c>
      <c r="I62" s="41"/>
      <c r="J62" s="47">
        <v>43729</v>
      </c>
      <c r="K62" s="47">
        <v>43730</v>
      </c>
      <c r="L62" s="49">
        <f>MONTH(CV[[#This Row],[Start]])</f>
        <v>9</v>
      </c>
      <c r="M62" s="49">
        <f>YEAR(CV[[#This Row],[Start]])</f>
        <v>2019</v>
      </c>
      <c r="N62" s="49">
        <f>MONTH(CV[[#This Row],[End]])</f>
        <v>9</v>
      </c>
      <c r="O62" s="49">
        <f>YEAR(CV[[#This Row],[End]])</f>
        <v>2019</v>
      </c>
      <c r="P62" s="42">
        <f t="shared" si="1"/>
        <v>2</v>
      </c>
      <c r="Q62" s="39" t="s">
        <v>32</v>
      </c>
      <c r="R62" s="39" t="s">
        <v>88</v>
      </c>
      <c r="S62" s="39" t="s">
        <v>89</v>
      </c>
      <c r="T62" s="39"/>
      <c r="U62" s="39"/>
      <c r="V62" s="39"/>
      <c r="W62" s="39"/>
      <c r="X62" s="39"/>
      <c r="Y62" s="39"/>
    </row>
    <row r="63" spans="1:25" ht="26.4" x14ac:dyDescent="0.3">
      <c r="A63" s="39" t="s">
        <v>490</v>
      </c>
      <c r="B63" s="39" t="s">
        <v>46</v>
      </c>
      <c r="C63" s="39" t="s">
        <v>398</v>
      </c>
      <c r="D63" s="39" t="s">
        <v>81</v>
      </c>
      <c r="E63" s="40" t="s">
        <v>86</v>
      </c>
      <c r="F63" s="40"/>
      <c r="G63" s="41" t="s">
        <v>87</v>
      </c>
      <c r="H63" s="40" t="s">
        <v>518</v>
      </c>
      <c r="I63" s="41"/>
      <c r="J63" s="47">
        <v>43657</v>
      </c>
      <c r="K63" s="47">
        <v>43657</v>
      </c>
      <c r="L63" s="49">
        <f>MONTH(CV[[#This Row],[Start]])</f>
        <v>7</v>
      </c>
      <c r="M63" s="49">
        <f>YEAR(CV[[#This Row],[Start]])</f>
        <v>2019</v>
      </c>
      <c r="N63" s="49">
        <f>MONTH(CV[[#This Row],[End]])</f>
        <v>7</v>
      </c>
      <c r="O63" s="49">
        <f>YEAR(CV[[#This Row],[End]])</f>
        <v>2019</v>
      </c>
      <c r="P63" s="42">
        <f t="shared" si="1"/>
        <v>1</v>
      </c>
      <c r="Q63" s="39" t="s">
        <v>32</v>
      </c>
      <c r="R63" s="39" t="s">
        <v>59</v>
      </c>
      <c r="S63" s="39" t="s">
        <v>52</v>
      </c>
      <c r="T63" s="39" t="s">
        <v>531</v>
      </c>
      <c r="U63" s="39"/>
      <c r="V63" s="39"/>
      <c r="W63" s="39"/>
      <c r="X63" s="39"/>
      <c r="Y63" s="39"/>
    </row>
    <row r="64" spans="1:25" ht="26.4" x14ac:dyDescent="0.3">
      <c r="A64" s="39" t="s">
        <v>490</v>
      </c>
      <c r="B64" s="39" t="s">
        <v>84</v>
      </c>
      <c r="C64" s="39" t="s">
        <v>397</v>
      </c>
      <c r="D64" s="39" t="s">
        <v>149</v>
      </c>
      <c r="E64" s="40" t="s">
        <v>152</v>
      </c>
      <c r="F64" s="40"/>
      <c r="G64" s="41"/>
      <c r="H64" s="40" t="s">
        <v>153</v>
      </c>
      <c r="I64" s="41"/>
      <c r="J64" s="47">
        <v>43709</v>
      </c>
      <c r="K64" s="47">
        <v>44136</v>
      </c>
      <c r="L64" s="49">
        <f>MONTH(CV[[#This Row],[Start]])</f>
        <v>9</v>
      </c>
      <c r="M64" s="49">
        <f>YEAR(CV[[#This Row],[Start]])</f>
        <v>2019</v>
      </c>
      <c r="N64" s="49">
        <f>MONTH(CV[[#This Row],[End]])</f>
        <v>11</v>
      </c>
      <c r="O64" s="49">
        <f>YEAR(CV[[#This Row],[End]])</f>
        <v>2020</v>
      </c>
      <c r="P64" s="42">
        <f t="shared" si="1"/>
        <v>1.1698630136986301</v>
      </c>
      <c r="Q64" s="39" t="s">
        <v>31</v>
      </c>
      <c r="R64" s="39" t="s">
        <v>538</v>
      </c>
      <c r="S64" s="39" t="s">
        <v>52</v>
      </c>
      <c r="T64" s="39" t="s">
        <v>497</v>
      </c>
      <c r="U64" s="39"/>
      <c r="V64" s="39"/>
      <c r="W64" s="39"/>
      <c r="X64" s="39" t="s">
        <v>491</v>
      </c>
      <c r="Y64" s="39"/>
    </row>
    <row r="65" spans="1:25" ht="39.6" x14ac:dyDescent="0.3">
      <c r="A65" s="39" t="s">
        <v>490</v>
      </c>
      <c r="B65" s="39" t="s">
        <v>84</v>
      </c>
      <c r="C65" s="39" t="s">
        <v>397</v>
      </c>
      <c r="D65" s="39" t="s">
        <v>116</v>
      </c>
      <c r="E65" s="40" t="s">
        <v>118</v>
      </c>
      <c r="F65" s="40"/>
      <c r="G65" s="41"/>
      <c r="H65" s="40" t="s">
        <v>121</v>
      </c>
      <c r="I65" s="41" t="s">
        <v>122</v>
      </c>
      <c r="J65" s="47">
        <v>43586</v>
      </c>
      <c r="K65" s="47">
        <f ca="1">NOW()</f>
        <v>44452.571130324075</v>
      </c>
      <c r="L65" s="49">
        <f>MONTH(CV[[#This Row],[Start]])</f>
        <v>5</v>
      </c>
      <c r="M65" s="49">
        <f>YEAR(CV[[#This Row],[Start]])</f>
        <v>2019</v>
      </c>
      <c r="N65" s="49">
        <f ca="1">MONTH(CV[[#This Row],[End]])</f>
        <v>9</v>
      </c>
      <c r="O65" s="49">
        <f ca="1">YEAR(CV[[#This Row],[End]])</f>
        <v>2021</v>
      </c>
      <c r="P65" s="42">
        <f t="shared" ca="1" si="1"/>
        <v>28.885704344135835</v>
      </c>
      <c r="Q65" s="39" t="s">
        <v>30</v>
      </c>
      <c r="R65" s="39" t="s">
        <v>538</v>
      </c>
      <c r="S65" s="39" t="s">
        <v>144</v>
      </c>
      <c r="T65" s="39"/>
      <c r="U65" s="39"/>
      <c r="V65" s="39"/>
      <c r="W65" s="39"/>
      <c r="X65" s="39" t="s">
        <v>386</v>
      </c>
      <c r="Y65" s="39"/>
    </row>
    <row r="66" spans="1:25" ht="26.4" x14ac:dyDescent="0.3">
      <c r="A66" s="39" t="s">
        <v>490</v>
      </c>
      <c r="B66" s="39" t="s">
        <v>46</v>
      </c>
      <c r="C66" s="39" t="s">
        <v>397</v>
      </c>
      <c r="D66" s="39" t="s">
        <v>116</v>
      </c>
      <c r="E66" s="40" t="s">
        <v>130</v>
      </c>
      <c r="F66" s="40"/>
      <c r="G66" s="41" t="s">
        <v>129</v>
      </c>
      <c r="H66" s="40" t="s">
        <v>131</v>
      </c>
      <c r="I66" s="41"/>
      <c r="J66" s="47">
        <v>43374</v>
      </c>
      <c r="K66" s="47">
        <f ca="1">NOW()</f>
        <v>44452.571130324075</v>
      </c>
      <c r="L66" s="49">
        <f>MONTH(CV[[#This Row],[Start]])</f>
        <v>10</v>
      </c>
      <c r="M66" s="49">
        <f>YEAR(CV[[#This Row],[Start]])</f>
        <v>2018</v>
      </c>
      <c r="N66" s="49">
        <f ca="1">MONTH(CV[[#This Row],[End]])</f>
        <v>9</v>
      </c>
      <c r="O66" s="49">
        <f ca="1">YEAR(CV[[#This Row],[End]])</f>
        <v>2021</v>
      </c>
      <c r="P66" s="42">
        <f t="shared" ref="P66:P69" ca="1" si="3">IF((Q66="Days"),((K66-J66+1)),IF(Q66="Months",((K66-J66)/30),((K66-J66)/365)))</f>
        <v>35.952371010802501</v>
      </c>
      <c r="Q66" s="39" t="s">
        <v>30</v>
      </c>
      <c r="R66" s="39" t="s">
        <v>538</v>
      </c>
      <c r="S66" s="39" t="s">
        <v>144</v>
      </c>
      <c r="T66" s="39" t="s">
        <v>541</v>
      </c>
      <c r="U66" s="39"/>
      <c r="V66" s="39"/>
      <c r="W66" s="39"/>
      <c r="X66" s="39"/>
      <c r="Y66" s="39"/>
    </row>
    <row r="67" spans="1:25" ht="39.6" x14ac:dyDescent="0.3">
      <c r="A67" s="39" t="s">
        <v>490</v>
      </c>
      <c r="B67" s="39" t="s">
        <v>71</v>
      </c>
      <c r="C67" s="39" t="s">
        <v>397</v>
      </c>
      <c r="D67" s="39" t="s">
        <v>116</v>
      </c>
      <c r="E67" s="40" t="s">
        <v>142</v>
      </c>
      <c r="F67" s="40"/>
      <c r="G67" s="41"/>
      <c r="H67" s="40" t="s">
        <v>143</v>
      </c>
      <c r="I67" s="41"/>
      <c r="J67" s="47">
        <v>42491</v>
      </c>
      <c r="K67" s="47">
        <v>43952</v>
      </c>
      <c r="L67" s="49">
        <f>MONTH(CV[[#This Row],[Start]])</f>
        <v>5</v>
      </c>
      <c r="M67" s="49">
        <f>YEAR(CV[[#This Row],[Start]])</f>
        <v>2016</v>
      </c>
      <c r="N67" s="49">
        <f>MONTH(CV[[#This Row],[End]])</f>
        <v>5</v>
      </c>
      <c r="O67" s="49">
        <f>YEAR(CV[[#This Row],[End]])</f>
        <v>2020</v>
      </c>
      <c r="P67" s="42">
        <f t="shared" si="3"/>
        <v>4.0027397260273974</v>
      </c>
      <c r="Q67" s="39" t="s">
        <v>31</v>
      </c>
      <c r="R67" s="39" t="s">
        <v>538</v>
      </c>
      <c r="S67" s="39" t="s">
        <v>56</v>
      </c>
      <c r="T67" s="39" t="s">
        <v>542</v>
      </c>
      <c r="U67" s="39"/>
      <c r="V67" s="39"/>
      <c r="W67" s="39"/>
      <c r="X67" s="39"/>
      <c r="Y67" s="39"/>
    </row>
    <row r="68" spans="1:25" ht="26.4" x14ac:dyDescent="0.3">
      <c r="A68" s="39" t="s">
        <v>490</v>
      </c>
      <c r="B68" s="39" t="s">
        <v>160</v>
      </c>
      <c r="C68" s="39" t="s">
        <v>397</v>
      </c>
      <c r="D68" s="39" t="s">
        <v>116</v>
      </c>
      <c r="E68" s="40" t="s">
        <v>7</v>
      </c>
      <c r="F68" s="40"/>
      <c r="G68" s="41" t="s">
        <v>20</v>
      </c>
      <c r="H68" s="40" t="s">
        <v>356</v>
      </c>
      <c r="I68" s="41"/>
      <c r="J68" s="47">
        <v>42248</v>
      </c>
      <c r="K68" s="47">
        <v>43709</v>
      </c>
      <c r="L68" s="49">
        <f>MONTH(CV[[#This Row],[Start]])</f>
        <v>9</v>
      </c>
      <c r="M68" s="49">
        <f>YEAR(CV[[#This Row],[Start]])</f>
        <v>2015</v>
      </c>
      <c r="N68" s="49">
        <f>MONTH(CV[[#This Row],[End]])</f>
        <v>9</v>
      </c>
      <c r="O68" s="49">
        <f>YEAR(CV[[#This Row],[End]])</f>
        <v>2019</v>
      </c>
      <c r="P68" s="42">
        <f t="shared" si="3"/>
        <v>4.0027397260273974</v>
      </c>
      <c r="Q68" s="39" t="s">
        <v>31</v>
      </c>
      <c r="R68" s="39" t="s">
        <v>57</v>
      </c>
      <c r="S68" s="39" t="s">
        <v>56</v>
      </c>
      <c r="T68" s="39" t="s">
        <v>385</v>
      </c>
      <c r="U68" s="39"/>
      <c r="V68" s="39"/>
      <c r="W68" s="39"/>
      <c r="X68" s="39"/>
      <c r="Y68" s="39"/>
    </row>
    <row r="69" spans="1:25" ht="26.4" x14ac:dyDescent="0.3">
      <c r="A69" s="39" t="s">
        <v>490</v>
      </c>
      <c r="B69" s="39" t="s">
        <v>84</v>
      </c>
      <c r="C69" s="39" t="s">
        <v>397</v>
      </c>
      <c r="D69" s="39" t="s">
        <v>149</v>
      </c>
      <c r="E69" s="40" t="s">
        <v>150</v>
      </c>
      <c r="F69" s="40"/>
      <c r="G69" s="41"/>
      <c r="H69" s="40" t="s">
        <v>151</v>
      </c>
      <c r="I69" s="41"/>
      <c r="J69" s="47">
        <v>41091</v>
      </c>
      <c r="K69" s="47">
        <f ca="1">NOW()</f>
        <v>44452.571130324075</v>
      </c>
      <c r="L69" s="49">
        <f>MONTH(CV[[#This Row],[Start]])</f>
        <v>7</v>
      </c>
      <c r="M69" s="49">
        <f>YEAR(CV[[#This Row],[Start]])</f>
        <v>2012</v>
      </c>
      <c r="N69" s="49">
        <f ca="1">MONTH(CV[[#This Row],[End]])</f>
        <v>9</v>
      </c>
      <c r="O69" s="49">
        <f ca="1">YEAR(CV[[#This Row],[End]])</f>
        <v>2021</v>
      </c>
      <c r="P69" s="42">
        <f t="shared" ca="1" si="3"/>
        <v>9.2097839186960968</v>
      </c>
      <c r="Q69" s="39" t="s">
        <v>31</v>
      </c>
      <c r="R69" s="39" t="s">
        <v>538</v>
      </c>
      <c r="S69" s="39" t="s">
        <v>56</v>
      </c>
      <c r="T69" s="39" t="s">
        <v>498</v>
      </c>
      <c r="U69" s="39"/>
      <c r="V69" s="39"/>
      <c r="W69" s="39"/>
      <c r="X69" s="39"/>
      <c r="Y69" s="39"/>
    </row>
  </sheetData>
  <phoneticPr fontId="7" type="noConversion"/>
  <conditionalFormatting sqref="K1:O62 L63:O63 K64:O65 K68:O68 K70:O1048576">
    <cfRule type="timePeriod" dxfId="13" priority="7" timePeriod="today">
      <formula>FLOOR(K1,1)=TODAY()</formula>
    </cfRule>
  </conditionalFormatting>
  <conditionalFormatting sqref="K63">
    <cfRule type="timePeriod" dxfId="12" priority="3" timePeriod="today">
      <formula>FLOOR(K63,1)=TODAY()</formula>
    </cfRule>
  </conditionalFormatting>
  <conditionalFormatting sqref="K66:O67">
    <cfRule type="timePeriod" dxfId="11" priority="2" timePeriod="today">
      <formula>FLOOR(K66,1)=TODAY()</formula>
    </cfRule>
  </conditionalFormatting>
  <conditionalFormatting sqref="K69:O69">
    <cfRule type="timePeriod" dxfId="10" priority="1" timePeriod="today">
      <formula>FLOOR(K69,1)=TODAY()</formula>
    </cfRule>
  </conditionalFormatting>
  <dataValidations count="7">
    <dataValidation allowBlank="1" showInputMessage="1" showErrorMessage="1" promptTitle="Description" prompt="What was the position?" sqref="T2:T59" xr:uid="{DFFB3205-BD66-4B32-A076-E848052A5B1A}"/>
    <dataValidation allowBlank="1" showInputMessage="1" showErrorMessage="1" promptTitle="Tasks" prompt="What did you actually do?" sqref="U2:U69" xr:uid="{5B09CA76-B76C-4EFC-93E7-51ADFF39ECBC}"/>
    <dataValidation allowBlank="1" showInputMessage="1" showErrorMessage="1" promptTitle="Lessons" prompt="What did you learn?" sqref="V2:V69" xr:uid="{08B32566-C755-4266-AD84-F0DF9F2CF7AF}"/>
    <dataValidation allowBlank="1" showInputMessage="1" showErrorMessage="1" promptTitle="Achievements" prompt="What were you able to accomplish?" sqref="W2:W69" xr:uid="{F198362A-9CD5-4B7D-91B0-5DE89BA44CA6}"/>
    <dataValidation type="list" allowBlank="1" showInputMessage="1" showErrorMessage="1" sqref="C2:C69" xr:uid="{D7AFE9C3-998F-44D9-8631-27D45959B0FA}">
      <formula1>Category</formula1>
    </dataValidation>
    <dataValidation type="list" allowBlank="1" showInputMessage="1" showErrorMessage="1" sqref="B2:B69" xr:uid="{4C036C20-1026-41D3-A102-75B014022A86}">
      <formula1>Branch</formula1>
    </dataValidation>
    <dataValidation type="list" allowBlank="1" showInputMessage="1" showErrorMessage="1" sqref="D2:D69" xr:uid="{2D12E60C-44BF-4035-9CD9-285BCB7B7676}">
      <formula1>INDIRECT(C2)</formula1>
    </dataValidation>
  </dataValidations>
  <hyperlinks>
    <hyperlink ref="F2" r:id="rId1" xr:uid="{919D3B29-36CF-49BF-9220-21A510F942D2}"/>
  </hyperlinks>
  <pageMargins left="0.25" right="0.25" top="0.75" bottom="0.75" header="0.3" footer="0.3"/>
  <pageSetup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CFD40-44A4-437E-BF17-045491C71A42}">
  <dimension ref="A1:O49"/>
  <sheetViews>
    <sheetView showGridLines="0" topLeftCell="A34" zoomScale="70" zoomScaleNormal="70" workbookViewId="0">
      <selection activeCell="M45" sqref="M45"/>
    </sheetView>
  </sheetViews>
  <sheetFormatPr defaultColWidth="0" defaultRowHeight="13.2" x14ac:dyDescent="0.25"/>
  <cols>
    <col min="1" max="1" width="11.6640625" style="24" customWidth="1"/>
    <col min="2" max="2" width="9.6640625" style="23" customWidth="1"/>
    <col min="3" max="3" width="11.6640625" style="25" customWidth="1"/>
    <col min="4" max="4" width="12.6640625" style="23" customWidth="1"/>
    <col min="5" max="5" width="22.44140625" style="23" customWidth="1"/>
    <col min="6" max="6" width="28" style="23" customWidth="1"/>
    <col min="7" max="7" width="19.88671875" style="23" customWidth="1"/>
    <col min="8" max="8" width="14.5546875" style="23" customWidth="1"/>
    <col min="9" max="9" width="11.109375" style="23" customWidth="1"/>
    <col min="10" max="10" width="16.33203125" style="33" customWidth="1"/>
    <col min="11" max="11" width="12.44140625" style="33" customWidth="1"/>
    <col min="12" max="12" width="37.88671875" style="33" customWidth="1"/>
    <col min="13" max="13" width="22.44140625" style="33" customWidth="1"/>
    <col min="14" max="14" width="31.33203125" style="33" customWidth="1"/>
    <col min="15" max="15" width="0" style="17" hidden="1" customWidth="1"/>
    <col min="16" max="16384" width="22.44140625" style="23" hidden="1"/>
  </cols>
  <sheetData>
    <row r="1" spans="1:15" s="19" customFormat="1" x14ac:dyDescent="0.3">
      <c r="A1" s="18" t="s">
        <v>183</v>
      </c>
      <c r="B1" s="19" t="s">
        <v>345</v>
      </c>
      <c r="C1" s="20" t="s">
        <v>416</v>
      </c>
      <c r="D1" s="19" t="s">
        <v>417</v>
      </c>
      <c r="E1" s="19" t="s">
        <v>3</v>
      </c>
      <c r="F1" s="19" t="s">
        <v>414</v>
      </c>
      <c r="G1" s="19" t="s">
        <v>185</v>
      </c>
      <c r="H1" s="19" t="s">
        <v>412</v>
      </c>
      <c r="I1" s="19" t="s">
        <v>344</v>
      </c>
      <c r="J1" s="28" t="s">
        <v>343</v>
      </c>
      <c r="K1" s="28" t="s">
        <v>85</v>
      </c>
      <c r="L1" s="28" t="s">
        <v>415</v>
      </c>
      <c r="M1" s="28" t="s">
        <v>342</v>
      </c>
      <c r="N1" s="28" t="s">
        <v>10</v>
      </c>
    </row>
    <row r="2" spans="1:15" x14ac:dyDescent="0.25">
      <c r="A2" s="26" t="s">
        <v>428</v>
      </c>
      <c r="B2" s="27" t="s">
        <v>411</v>
      </c>
      <c r="C2" s="21">
        <v>43461</v>
      </c>
      <c r="D2" s="22"/>
      <c r="E2" s="27" t="s">
        <v>341</v>
      </c>
      <c r="F2" s="27" t="s">
        <v>340</v>
      </c>
      <c r="G2" s="27" t="s">
        <v>57</v>
      </c>
      <c r="H2" s="27"/>
      <c r="I2" s="27"/>
      <c r="J2" s="27" t="s">
        <v>310</v>
      </c>
      <c r="K2" s="27"/>
      <c r="L2" s="27"/>
      <c r="M2" s="27" t="s">
        <v>289</v>
      </c>
      <c r="N2" s="27"/>
      <c r="O2" s="23"/>
    </row>
    <row r="3" spans="1:15" x14ac:dyDescent="0.25">
      <c r="A3" s="26" t="s">
        <v>428</v>
      </c>
      <c r="B3" s="27" t="s">
        <v>411</v>
      </c>
      <c r="C3" s="21">
        <v>43462</v>
      </c>
      <c r="D3" s="22"/>
      <c r="E3" s="27" t="s">
        <v>339</v>
      </c>
      <c r="F3" s="27" t="s">
        <v>338</v>
      </c>
      <c r="G3" s="27" t="s">
        <v>337</v>
      </c>
      <c r="H3" s="27"/>
      <c r="I3" s="27"/>
      <c r="J3" s="27" t="s">
        <v>310</v>
      </c>
      <c r="K3" s="27"/>
      <c r="L3" s="27"/>
      <c r="M3" s="27" t="s">
        <v>289</v>
      </c>
      <c r="N3" s="27"/>
      <c r="O3" s="23"/>
    </row>
    <row r="4" spans="1:15" x14ac:dyDescent="0.25">
      <c r="A4" s="26" t="s">
        <v>422</v>
      </c>
      <c r="B4" s="27" t="s">
        <v>411</v>
      </c>
      <c r="C4" s="21">
        <v>43462</v>
      </c>
      <c r="D4" s="22"/>
      <c r="E4" s="27" t="s">
        <v>335</v>
      </c>
      <c r="F4" s="27" t="s">
        <v>336</v>
      </c>
      <c r="G4" s="27"/>
      <c r="H4" s="27"/>
      <c r="I4" s="27"/>
      <c r="J4" s="27" t="s">
        <v>310</v>
      </c>
      <c r="K4" s="27"/>
      <c r="L4" s="27"/>
      <c r="M4" s="27" t="s">
        <v>289</v>
      </c>
      <c r="N4" s="27"/>
      <c r="O4" s="23"/>
    </row>
    <row r="5" spans="1:15" x14ac:dyDescent="0.25">
      <c r="A5" s="26" t="s">
        <v>422</v>
      </c>
      <c r="B5" s="27" t="s">
        <v>411</v>
      </c>
      <c r="C5" s="21">
        <v>43462</v>
      </c>
      <c r="D5" s="22"/>
      <c r="E5" s="27" t="s">
        <v>335</v>
      </c>
      <c r="F5" s="27" t="s">
        <v>320</v>
      </c>
      <c r="G5" s="27"/>
      <c r="H5" s="27"/>
      <c r="I5" s="27"/>
      <c r="J5" s="27" t="s">
        <v>310</v>
      </c>
      <c r="K5" s="27"/>
      <c r="L5" s="27"/>
      <c r="M5" s="27" t="s">
        <v>289</v>
      </c>
      <c r="N5" s="27"/>
      <c r="O5" s="23"/>
    </row>
    <row r="6" spans="1:15" x14ac:dyDescent="0.25">
      <c r="A6" s="26" t="s">
        <v>428</v>
      </c>
      <c r="B6" s="27" t="s">
        <v>411</v>
      </c>
      <c r="C6" s="21">
        <v>43462</v>
      </c>
      <c r="D6" s="22"/>
      <c r="E6" s="27" t="s">
        <v>334</v>
      </c>
      <c r="F6" s="27" t="s">
        <v>333</v>
      </c>
      <c r="G6" s="27" t="s">
        <v>259</v>
      </c>
      <c r="H6" s="27"/>
      <c r="I6" s="27"/>
      <c r="J6" s="27" t="s">
        <v>310</v>
      </c>
      <c r="K6" s="27"/>
      <c r="L6" s="27"/>
      <c r="M6" s="27" t="s">
        <v>289</v>
      </c>
      <c r="N6" s="27"/>
      <c r="O6" s="23"/>
    </row>
    <row r="7" spans="1:15" ht="26.4" x14ac:dyDescent="0.25">
      <c r="A7" s="26" t="s">
        <v>427</v>
      </c>
      <c r="B7" s="27" t="s">
        <v>411</v>
      </c>
      <c r="C7" s="21">
        <v>43462</v>
      </c>
      <c r="D7" s="22"/>
      <c r="E7" s="27" t="s">
        <v>332</v>
      </c>
      <c r="F7" s="27" t="s">
        <v>331</v>
      </c>
      <c r="G7" s="27" t="s">
        <v>330</v>
      </c>
      <c r="H7" s="27"/>
      <c r="I7" s="27"/>
      <c r="J7" s="27" t="s">
        <v>329</v>
      </c>
      <c r="K7" s="27" t="s">
        <v>235</v>
      </c>
      <c r="L7" s="27"/>
      <c r="M7" s="27" t="s">
        <v>328</v>
      </c>
      <c r="N7" s="27" t="s">
        <v>327</v>
      </c>
      <c r="O7" s="23"/>
    </row>
    <row r="8" spans="1:15" x14ac:dyDescent="0.25">
      <c r="A8" s="26" t="s">
        <v>428</v>
      </c>
      <c r="B8" s="27" t="s">
        <v>411</v>
      </c>
      <c r="C8" s="21">
        <v>43462</v>
      </c>
      <c r="D8" s="22"/>
      <c r="E8" s="27" t="s">
        <v>326</v>
      </c>
      <c r="F8" s="27" t="s">
        <v>325</v>
      </c>
      <c r="G8" s="27" t="s">
        <v>324</v>
      </c>
      <c r="H8" s="27"/>
      <c r="I8" s="27"/>
      <c r="J8" s="27" t="s">
        <v>310</v>
      </c>
      <c r="K8" s="27"/>
      <c r="L8" s="27"/>
      <c r="M8" s="27" t="s">
        <v>323</v>
      </c>
      <c r="N8" s="27"/>
      <c r="O8" s="23"/>
    </row>
    <row r="9" spans="1:15" x14ac:dyDescent="0.25">
      <c r="A9" s="26" t="s">
        <v>422</v>
      </c>
      <c r="B9" s="27" t="s">
        <v>411</v>
      </c>
      <c r="C9" s="21">
        <v>43462</v>
      </c>
      <c r="D9" s="22"/>
      <c r="E9" s="27" t="s">
        <v>322</v>
      </c>
      <c r="F9" s="27" t="s">
        <v>188</v>
      </c>
      <c r="G9" s="27" t="s">
        <v>57</v>
      </c>
      <c r="H9" s="27"/>
      <c r="I9" s="27"/>
      <c r="J9" s="27" t="s">
        <v>310</v>
      </c>
      <c r="K9" s="27"/>
      <c r="L9" s="27"/>
      <c r="M9" s="27" t="s">
        <v>313</v>
      </c>
      <c r="N9" s="27"/>
      <c r="O9" s="23"/>
    </row>
    <row r="10" spans="1:15" x14ac:dyDescent="0.25">
      <c r="A10" s="26" t="s">
        <v>428</v>
      </c>
      <c r="B10" s="27" t="s">
        <v>411</v>
      </c>
      <c r="C10" s="21">
        <v>43462</v>
      </c>
      <c r="D10" s="22"/>
      <c r="E10" s="27" t="s">
        <v>321</v>
      </c>
      <c r="F10" s="27" t="s">
        <v>320</v>
      </c>
      <c r="G10" s="27" t="s">
        <v>319</v>
      </c>
      <c r="H10" s="27"/>
      <c r="I10" s="27"/>
      <c r="J10" s="27" t="s">
        <v>310</v>
      </c>
      <c r="K10" s="27"/>
      <c r="L10" s="27"/>
      <c r="M10" s="27" t="s">
        <v>318</v>
      </c>
      <c r="N10" s="27"/>
      <c r="O10" s="23"/>
    </row>
    <row r="11" spans="1:15" x14ac:dyDescent="0.25">
      <c r="A11" s="26" t="s">
        <v>428</v>
      </c>
      <c r="B11" s="27" t="s">
        <v>411</v>
      </c>
      <c r="C11" s="21">
        <v>43462</v>
      </c>
      <c r="D11" s="22"/>
      <c r="E11" s="27" t="s">
        <v>317</v>
      </c>
      <c r="F11" s="27" t="s">
        <v>203</v>
      </c>
      <c r="G11" s="27" t="s">
        <v>316</v>
      </c>
      <c r="H11" s="27"/>
      <c r="I11" s="27"/>
      <c r="J11" s="27" t="s">
        <v>310</v>
      </c>
      <c r="K11" s="27"/>
      <c r="L11" s="27"/>
      <c r="M11" s="27" t="s">
        <v>313</v>
      </c>
      <c r="N11" s="27"/>
      <c r="O11" s="23"/>
    </row>
    <row r="12" spans="1:15" ht="26.4" x14ac:dyDescent="0.25">
      <c r="A12" s="26" t="s">
        <v>422</v>
      </c>
      <c r="B12" s="27" t="s">
        <v>411</v>
      </c>
      <c r="C12" s="21">
        <v>43464</v>
      </c>
      <c r="D12" s="22"/>
      <c r="E12" s="27" t="s">
        <v>315</v>
      </c>
      <c r="F12" s="27" t="s">
        <v>314</v>
      </c>
      <c r="G12" s="27"/>
      <c r="H12" s="27"/>
      <c r="I12" s="27"/>
      <c r="J12" s="27" t="s">
        <v>310</v>
      </c>
      <c r="K12" s="27"/>
      <c r="L12" s="27"/>
      <c r="M12" s="27" t="s">
        <v>313</v>
      </c>
      <c r="N12" s="27"/>
      <c r="O12" s="23"/>
    </row>
    <row r="13" spans="1:15" x14ac:dyDescent="0.25">
      <c r="A13" s="26" t="s">
        <v>428</v>
      </c>
      <c r="B13" s="27" t="s">
        <v>411</v>
      </c>
      <c r="C13" s="21">
        <v>43467</v>
      </c>
      <c r="D13" s="22"/>
      <c r="E13" s="27" t="s">
        <v>312</v>
      </c>
      <c r="F13" s="27" t="s">
        <v>311</v>
      </c>
      <c r="G13" s="27" t="s">
        <v>300</v>
      </c>
      <c r="H13" s="27"/>
      <c r="I13" s="27"/>
      <c r="J13" s="27" t="s">
        <v>310</v>
      </c>
      <c r="K13" s="27"/>
      <c r="L13" s="27"/>
      <c r="M13" s="27" t="s">
        <v>289</v>
      </c>
      <c r="N13" s="27" t="s">
        <v>309</v>
      </c>
      <c r="O13" s="23"/>
    </row>
    <row r="14" spans="1:15" x14ac:dyDescent="0.25">
      <c r="A14" s="26" t="s">
        <v>428</v>
      </c>
      <c r="B14" s="27" t="s">
        <v>411</v>
      </c>
      <c r="C14" s="21">
        <v>43467</v>
      </c>
      <c r="D14" s="22"/>
      <c r="E14" s="27" t="s">
        <v>308</v>
      </c>
      <c r="F14" s="27" t="s">
        <v>307</v>
      </c>
      <c r="G14" s="27" t="s">
        <v>306</v>
      </c>
      <c r="H14" s="27"/>
      <c r="I14" s="27"/>
      <c r="J14" s="27" t="s">
        <v>279</v>
      </c>
      <c r="K14" s="27"/>
      <c r="L14" s="27"/>
      <c r="M14" s="27" t="s">
        <v>289</v>
      </c>
      <c r="N14" s="27"/>
      <c r="O14" s="23"/>
    </row>
    <row r="15" spans="1:15" x14ac:dyDescent="0.25">
      <c r="A15" s="26" t="s">
        <v>428</v>
      </c>
      <c r="B15" s="27" t="s">
        <v>411</v>
      </c>
      <c r="C15" s="21">
        <v>43472</v>
      </c>
      <c r="D15" s="22"/>
      <c r="E15" s="27" t="s">
        <v>305</v>
      </c>
      <c r="F15" s="27" t="s">
        <v>304</v>
      </c>
      <c r="G15" s="27" t="s">
        <v>223</v>
      </c>
      <c r="H15" s="27"/>
      <c r="I15" s="27"/>
      <c r="J15" s="27" t="s">
        <v>279</v>
      </c>
      <c r="K15" s="27"/>
      <c r="L15" s="27"/>
      <c r="M15" s="27" t="s">
        <v>289</v>
      </c>
      <c r="N15" s="27"/>
      <c r="O15" s="23"/>
    </row>
    <row r="16" spans="1:15" ht="26.4" x14ac:dyDescent="0.25">
      <c r="A16" s="26" t="s">
        <v>428</v>
      </c>
      <c r="B16" s="27" t="s">
        <v>411</v>
      </c>
      <c r="C16" s="21">
        <v>43473</v>
      </c>
      <c r="D16" s="22"/>
      <c r="E16" s="27" t="s">
        <v>302</v>
      </c>
      <c r="F16" s="27" t="s">
        <v>303</v>
      </c>
      <c r="G16" s="27" t="s">
        <v>300</v>
      </c>
      <c r="H16" s="27"/>
      <c r="I16" s="27"/>
      <c r="J16" s="27" t="s">
        <v>279</v>
      </c>
      <c r="K16" s="27"/>
      <c r="L16" s="27"/>
      <c r="M16" s="27" t="s">
        <v>289</v>
      </c>
      <c r="N16" s="27"/>
      <c r="O16" s="23"/>
    </row>
    <row r="17" spans="1:15" ht="26.4" x14ac:dyDescent="0.25">
      <c r="A17" s="26" t="s">
        <v>428</v>
      </c>
      <c r="B17" s="27" t="s">
        <v>411</v>
      </c>
      <c r="C17" s="21">
        <v>43473</v>
      </c>
      <c r="D17" s="22"/>
      <c r="E17" s="27" t="s">
        <v>302</v>
      </c>
      <c r="F17" s="27" t="s">
        <v>301</v>
      </c>
      <c r="G17" s="27" t="s">
        <v>300</v>
      </c>
      <c r="H17" s="27"/>
      <c r="I17" s="27"/>
      <c r="J17" s="27" t="s">
        <v>279</v>
      </c>
      <c r="K17" s="27"/>
      <c r="L17" s="27"/>
      <c r="M17" s="27" t="s">
        <v>289</v>
      </c>
      <c r="N17" s="27"/>
      <c r="O17" s="23"/>
    </row>
    <row r="18" spans="1:15" ht="26.4" x14ac:dyDescent="0.25">
      <c r="A18" s="26" t="s">
        <v>428</v>
      </c>
      <c r="B18" s="27" t="s">
        <v>411</v>
      </c>
      <c r="C18" s="21">
        <v>43473</v>
      </c>
      <c r="D18" s="22">
        <v>43495</v>
      </c>
      <c r="E18" s="27" t="s">
        <v>299</v>
      </c>
      <c r="F18" s="27" t="s">
        <v>298</v>
      </c>
      <c r="G18" s="27" t="s">
        <v>297</v>
      </c>
      <c r="H18" s="27" t="s">
        <v>296</v>
      </c>
      <c r="I18" s="27" t="s">
        <v>295</v>
      </c>
      <c r="J18" s="27" t="s">
        <v>294</v>
      </c>
      <c r="K18" s="27"/>
      <c r="L18" s="27"/>
      <c r="M18" s="27" t="s">
        <v>262</v>
      </c>
      <c r="N18" s="27"/>
      <c r="O18" s="23"/>
    </row>
    <row r="19" spans="1:15" x14ac:dyDescent="0.25">
      <c r="A19" s="26" t="s">
        <v>428</v>
      </c>
      <c r="B19" s="27" t="s">
        <v>411</v>
      </c>
      <c r="C19" s="21">
        <v>43474</v>
      </c>
      <c r="D19" s="22"/>
      <c r="E19" s="27" t="s">
        <v>292</v>
      </c>
      <c r="F19" s="27" t="s">
        <v>291</v>
      </c>
      <c r="G19" s="27" t="s">
        <v>293</v>
      </c>
      <c r="H19" s="27"/>
      <c r="I19" s="27"/>
      <c r="J19" s="27" t="s">
        <v>279</v>
      </c>
      <c r="K19" s="27"/>
      <c r="L19" s="27"/>
      <c r="M19" s="27" t="s">
        <v>289</v>
      </c>
      <c r="N19" s="27"/>
      <c r="O19" s="23"/>
    </row>
    <row r="20" spans="1:15" x14ac:dyDescent="0.25">
      <c r="A20" s="26" t="s">
        <v>428</v>
      </c>
      <c r="B20" s="27" t="s">
        <v>411</v>
      </c>
      <c r="C20" s="21">
        <v>43474</v>
      </c>
      <c r="D20" s="22"/>
      <c r="E20" s="27" t="s">
        <v>292</v>
      </c>
      <c r="F20" s="27" t="s">
        <v>291</v>
      </c>
      <c r="G20" s="27" t="s">
        <v>290</v>
      </c>
      <c r="H20" s="27"/>
      <c r="I20" s="27"/>
      <c r="J20" s="27" t="s">
        <v>279</v>
      </c>
      <c r="K20" s="27"/>
      <c r="L20" s="27"/>
      <c r="M20" s="27" t="s">
        <v>289</v>
      </c>
      <c r="N20" s="27"/>
      <c r="O20" s="23"/>
    </row>
    <row r="21" spans="1:15" ht="39.6" x14ac:dyDescent="0.25">
      <c r="A21" s="26" t="s">
        <v>422</v>
      </c>
      <c r="B21" s="27" t="s">
        <v>411</v>
      </c>
      <c r="C21" s="21">
        <v>43475</v>
      </c>
      <c r="D21" s="22">
        <v>43496</v>
      </c>
      <c r="E21" s="27" t="s">
        <v>288</v>
      </c>
      <c r="F21" s="27" t="s">
        <v>287</v>
      </c>
      <c r="G21" s="27" t="s">
        <v>286</v>
      </c>
      <c r="H21" s="27" t="s">
        <v>285</v>
      </c>
      <c r="I21" s="27"/>
      <c r="J21" s="27" t="s">
        <v>284</v>
      </c>
      <c r="K21" s="27" t="s">
        <v>275</v>
      </c>
      <c r="L21" s="27"/>
      <c r="M21" s="27" t="s">
        <v>283</v>
      </c>
      <c r="N21" s="27" t="s">
        <v>282</v>
      </c>
      <c r="O21" s="23"/>
    </row>
    <row r="22" spans="1:15" x14ac:dyDescent="0.25">
      <c r="A22" s="26" t="s">
        <v>428</v>
      </c>
      <c r="B22" s="27" t="s">
        <v>411</v>
      </c>
      <c r="C22" s="21">
        <v>43475</v>
      </c>
      <c r="D22" s="22"/>
      <c r="E22" s="27" t="s">
        <v>281</v>
      </c>
      <c r="F22" s="27" t="s">
        <v>188</v>
      </c>
      <c r="G22" s="27" t="s">
        <v>280</v>
      </c>
      <c r="H22" s="27"/>
      <c r="I22" s="27"/>
      <c r="J22" s="27" t="s">
        <v>279</v>
      </c>
      <c r="K22" s="27"/>
      <c r="L22" s="27"/>
      <c r="M22" s="27"/>
      <c r="N22" s="27"/>
      <c r="O22" s="23"/>
    </row>
    <row r="23" spans="1:15" ht="26.4" x14ac:dyDescent="0.25">
      <c r="A23" s="26" t="s">
        <v>428</v>
      </c>
      <c r="B23" s="27" t="s">
        <v>411</v>
      </c>
      <c r="C23" s="21">
        <v>43475</v>
      </c>
      <c r="D23" s="22">
        <v>43485</v>
      </c>
      <c r="E23" s="27" t="s">
        <v>48</v>
      </c>
      <c r="F23" s="27" t="s">
        <v>278</v>
      </c>
      <c r="G23" s="27" t="s">
        <v>277</v>
      </c>
      <c r="H23" s="27"/>
      <c r="I23" s="27"/>
      <c r="J23" s="27" t="s">
        <v>276</v>
      </c>
      <c r="K23" s="27" t="s">
        <v>275</v>
      </c>
      <c r="L23" s="27"/>
      <c r="M23" s="27" t="s">
        <v>262</v>
      </c>
      <c r="N23" s="27"/>
      <c r="O23" s="23"/>
    </row>
    <row r="24" spans="1:15" ht="39.6" x14ac:dyDescent="0.25">
      <c r="A24" s="26" t="s">
        <v>428</v>
      </c>
      <c r="B24" s="27" t="s">
        <v>411</v>
      </c>
      <c r="C24" s="21">
        <v>43485</v>
      </c>
      <c r="D24" s="22">
        <v>43486</v>
      </c>
      <c r="E24" s="27" t="s">
        <v>274</v>
      </c>
      <c r="F24" s="27" t="s">
        <v>273</v>
      </c>
      <c r="G24" s="27" t="s">
        <v>272</v>
      </c>
      <c r="H24" s="27"/>
      <c r="I24" s="27" t="s">
        <v>271</v>
      </c>
      <c r="J24" s="27" t="s">
        <v>270</v>
      </c>
      <c r="K24" s="27" t="s">
        <v>269</v>
      </c>
      <c r="L24" s="27"/>
      <c r="M24" s="27" t="s">
        <v>262</v>
      </c>
      <c r="N24" s="27" t="s">
        <v>268</v>
      </c>
      <c r="O24" s="23"/>
    </row>
    <row r="25" spans="1:15" x14ac:dyDescent="0.25">
      <c r="A25" s="26" t="s">
        <v>428</v>
      </c>
      <c r="B25" s="27" t="s">
        <v>411</v>
      </c>
      <c r="C25" s="21">
        <v>43490</v>
      </c>
      <c r="D25" s="22" t="s">
        <v>186</v>
      </c>
      <c r="E25" s="27" t="s">
        <v>267</v>
      </c>
      <c r="F25" s="27" t="s">
        <v>266</v>
      </c>
      <c r="G25" s="27" t="s">
        <v>265</v>
      </c>
      <c r="H25" s="27"/>
      <c r="I25" s="27"/>
      <c r="J25" s="27" t="s">
        <v>264</v>
      </c>
      <c r="K25" s="27" t="s">
        <v>263</v>
      </c>
      <c r="L25" s="27"/>
      <c r="M25" s="27" t="s">
        <v>262</v>
      </c>
      <c r="N25" s="27"/>
      <c r="O25" s="23"/>
    </row>
    <row r="26" spans="1:15" x14ac:dyDescent="0.25">
      <c r="A26" s="26" t="s">
        <v>428</v>
      </c>
      <c r="B26" s="27" t="s">
        <v>411</v>
      </c>
      <c r="C26" s="21">
        <v>43490</v>
      </c>
      <c r="D26" s="22">
        <v>43496</v>
      </c>
      <c r="E26" s="27" t="s">
        <v>261</v>
      </c>
      <c r="F26" s="27" t="s">
        <v>260</v>
      </c>
      <c r="G26" s="27" t="s">
        <v>259</v>
      </c>
      <c r="H26" s="27"/>
      <c r="I26" s="27"/>
      <c r="J26" s="27" t="s">
        <v>258</v>
      </c>
      <c r="K26" s="27" t="s">
        <v>235</v>
      </c>
      <c r="L26" s="27"/>
      <c r="M26" s="27" t="s">
        <v>257</v>
      </c>
      <c r="N26" s="27"/>
      <c r="O26" s="23"/>
    </row>
    <row r="27" spans="1:15" ht="39.6" x14ac:dyDescent="0.25">
      <c r="A27" s="26" t="s">
        <v>428</v>
      </c>
      <c r="B27" s="27" t="s">
        <v>411</v>
      </c>
      <c r="C27" s="21">
        <v>43492</v>
      </c>
      <c r="D27" s="22">
        <v>43521</v>
      </c>
      <c r="E27" s="27" t="s">
        <v>253</v>
      </c>
      <c r="F27" s="27" t="s">
        <v>256</v>
      </c>
      <c r="G27" s="27" t="s">
        <v>251</v>
      </c>
      <c r="H27" s="27" t="s">
        <v>255</v>
      </c>
      <c r="I27" s="27" t="s">
        <v>254</v>
      </c>
      <c r="J27" s="27" t="s">
        <v>248</v>
      </c>
      <c r="K27" s="27" t="s">
        <v>235</v>
      </c>
      <c r="L27" s="27"/>
      <c r="M27" s="27" t="s">
        <v>247</v>
      </c>
      <c r="N27" s="27"/>
      <c r="O27" s="23"/>
    </row>
    <row r="28" spans="1:15" ht="39.6" x14ac:dyDescent="0.25">
      <c r="A28" s="26" t="s">
        <v>428</v>
      </c>
      <c r="B28" s="27" t="s">
        <v>411</v>
      </c>
      <c r="C28" s="21">
        <v>43492</v>
      </c>
      <c r="D28" s="22">
        <v>43521</v>
      </c>
      <c r="E28" s="27" t="s">
        <v>253</v>
      </c>
      <c r="F28" s="27" t="s">
        <v>252</v>
      </c>
      <c r="G28" s="27" t="s">
        <v>251</v>
      </c>
      <c r="H28" s="27" t="s">
        <v>250</v>
      </c>
      <c r="I28" s="27" t="s">
        <v>249</v>
      </c>
      <c r="J28" s="27" t="s">
        <v>248</v>
      </c>
      <c r="K28" s="27" t="s">
        <v>235</v>
      </c>
      <c r="L28" s="27"/>
      <c r="M28" s="27" t="s">
        <v>247</v>
      </c>
      <c r="N28" s="27"/>
      <c r="O28" s="23"/>
    </row>
    <row r="29" spans="1:15" ht="39.6" x14ac:dyDescent="0.25">
      <c r="A29" s="26" t="s">
        <v>428</v>
      </c>
      <c r="B29" s="27" t="s">
        <v>411</v>
      </c>
      <c r="C29" s="21">
        <v>43492</v>
      </c>
      <c r="D29" s="22">
        <v>43497</v>
      </c>
      <c r="E29" s="27" t="s">
        <v>246</v>
      </c>
      <c r="F29" s="27" t="s">
        <v>245</v>
      </c>
      <c r="G29" s="27" t="s">
        <v>244</v>
      </c>
      <c r="H29" s="27" t="s">
        <v>243</v>
      </c>
      <c r="I29" s="27" t="s">
        <v>242</v>
      </c>
      <c r="J29" s="27" t="s">
        <v>241</v>
      </c>
      <c r="K29" s="27" t="s">
        <v>240</v>
      </c>
      <c r="L29" s="27"/>
      <c r="M29" s="27" t="s">
        <v>227</v>
      </c>
      <c r="N29" s="27" t="s">
        <v>239</v>
      </c>
      <c r="O29" s="23"/>
    </row>
    <row r="30" spans="1:15" ht="26.4" x14ac:dyDescent="0.25">
      <c r="A30" s="26" t="s">
        <v>428</v>
      </c>
      <c r="B30" s="27" t="s">
        <v>411</v>
      </c>
      <c r="C30" s="21">
        <v>43492</v>
      </c>
      <c r="D30" s="22">
        <v>43515</v>
      </c>
      <c r="E30" s="27" t="s">
        <v>47</v>
      </c>
      <c r="F30" s="27" t="s">
        <v>233</v>
      </c>
      <c r="G30" s="27" t="s">
        <v>238</v>
      </c>
      <c r="H30" s="27" t="s">
        <v>237</v>
      </c>
      <c r="I30" s="27" t="s">
        <v>236</v>
      </c>
      <c r="J30" s="27" t="s">
        <v>429</v>
      </c>
      <c r="K30" s="27" t="s">
        <v>235</v>
      </c>
      <c r="L30" s="27" t="s">
        <v>430</v>
      </c>
      <c r="M30" s="27" t="s">
        <v>227</v>
      </c>
      <c r="N30" s="27" t="s">
        <v>234</v>
      </c>
      <c r="O30" s="23"/>
    </row>
    <row r="31" spans="1:15" ht="52.8" x14ac:dyDescent="0.25">
      <c r="A31" s="26" t="s">
        <v>425</v>
      </c>
      <c r="B31" s="27" t="s">
        <v>411</v>
      </c>
      <c r="C31" s="21">
        <v>43492</v>
      </c>
      <c r="D31" s="22">
        <v>43492</v>
      </c>
      <c r="E31" s="27" t="s">
        <v>47</v>
      </c>
      <c r="F31" s="27" t="s">
        <v>233</v>
      </c>
      <c r="G31" s="27" t="s">
        <v>232</v>
      </c>
      <c r="H31" s="27" t="s">
        <v>231</v>
      </c>
      <c r="I31" s="27" t="s">
        <v>230</v>
      </c>
      <c r="J31" s="27" t="s">
        <v>229</v>
      </c>
      <c r="K31" s="27" t="s">
        <v>228</v>
      </c>
      <c r="L31" s="27"/>
      <c r="M31" s="27" t="s">
        <v>227</v>
      </c>
      <c r="N31" s="27" t="s">
        <v>226</v>
      </c>
      <c r="O31" s="23"/>
    </row>
    <row r="32" spans="1:15" ht="26.4" x14ac:dyDescent="0.25">
      <c r="A32" s="26" t="s">
        <v>428</v>
      </c>
      <c r="B32" s="27" t="s">
        <v>411</v>
      </c>
      <c r="C32" s="21">
        <v>43497</v>
      </c>
      <c r="D32" s="22">
        <v>43497</v>
      </c>
      <c r="E32" s="27" t="s">
        <v>225</v>
      </c>
      <c r="F32" s="27" t="s">
        <v>224</v>
      </c>
      <c r="G32" s="27" t="s">
        <v>223</v>
      </c>
      <c r="H32" s="27" t="s">
        <v>222</v>
      </c>
      <c r="I32" s="27" t="s">
        <v>221</v>
      </c>
      <c r="J32" s="27" t="s">
        <v>220</v>
      </c>
      <c r="K32" s="27"/>
      <c r="L32" s="27"/>
      <c r="M32" s="27" t="s">
        <v>219</v>
      </c>
      <c r="N32" s="27"/>
      <c r="O32" s="23"/>
    </row>
    <row r="33" spans="1:15" ht="26.4" x14ac:dyDescent="0.25">
      <c r="A33" s="26" t="s">
        <v>423</v>
      </c>
      <c r="B33" s="27" t="s">
        <v>413</v>
      </c>
      <c r="C33" s="21">
        <v>43649</v>
      </c>
      <c r="D33" s="22" t="s">
        <v>186</v>
      </c>
      <c r="E33" s="27" t="s">
        <v>187</v>
      </c>
      <c r="F33" s="27" t="s">
        <v>188</v>
      </c>
      <c r="G33" s="27" t="s">
        <v>189</v>
      </c>
      <c r="H33" s="27"/>
      <c r="I33" s="27"/>
      <c r="J33" s="29" t="s">
        <v>190</v>
      </c>
      <c r="K33" s="29"/>
      <c r="L33" s="30" t="s">
        <v>191</v>
      </c>
      <c r="M33" s="27"/>
      <c r="N33" s="29" t="s">
        <v>192</v>
      </c>
      <c r="O33" s="23"/>
    </row>
    <row r="34" spans="1:15" x14ac:dyDescent="0.25">
      <c r="A34" s="26" t="s">
        <v>428</v>
      </c>
      <c r="B34" s="27" t="s">
        <v>413</v>
      </c>
      <c r="C34" s="21">
        <v>43650</v>
      </c>
      <c r="D34" s="22" t="s">
        <v>186</v>
      </c>
      <c r="E34" s="27" t="s">
        <v>193</v>
      </c>
      <c r="F34" s="27" t="s">
        <v>194</v>
      </c>
      <c r="G34" s="27" t="s">
        <v>195</v>
      </c>
      <c r="H34" s="27"/>
      <c r="I34" s="27"/>
      <c r="J34" s="29" t="s">
        <v>196</v>
      </c>
      <c r="K34" s="29"/>
      <c r="L34" s="30" t="s">
        <v>197</v>
      </c>
      <c r="M34" s="27"/>
      <c r="N34" s="29"/>
      <c r="O34" s="23"/>
    </row>
    <row r="35" spans="1:15" ht="26.4" x14ac:dyDescent="0.25">
      <c r="A35" s="26" t="s">
        <v>419</v>
      </c>
      <c r="B35" s="27" t="s">
        <v>413</v>
      </c>
      <c r="C35" s="21">
        <v>43650</v>
      </c>
      <c r="D35" s="22" t="s">
        <v>186</v>
      </c>
      <c r="E35" s="27" t="s">
        <v>198</v>
      </c>
      <c r="F35" s="27" t="s">
        <v>199</v>
      </c>
      <c r="G35" s="27" t="s">
        <v>200</v>
      </c>
      <c r="H35" s="27"/>
      <c r="I35" s="27"/>
      <c r="J35" s="29" t="s">
        <v>201</v>
      </c>
      <c r="K35" s="29"/>
      <c r="L35" s="29"/>
      <c r="M35" s="27"/>
      <c r="N35" s="29"/>
      <c r="O35" s="23"/>
    </row>
    <row r="36" spans="1:15" x14ac:dyDescent="0.25">
      <c r="A36" s="26" t="s">
        <v>428</v>
      </c>
      <c r="B36" s="27" t="s">
        <v>413</v>
      </c>
      <c r="C36" s="21">
        <v>43654</v>
      </c>
      <c r="D36" s="22">
        <v>43661</v>
      </c>
      <c r="E36" s="27" t="s">
        <v>202</v>
      </c>
      <c r="F36" s="27" t="s">
        <v>203</v>
      </c>
      <c r="G36" s="27" t="s">
        <v>204</v>
      </c>
      <c r="H36" s="27"/>
      <c r="I36" s="27"/>
      <c r="J36" s="29" t="s">
        <v>33</v>
      </c>
      <c r="K36" s="29"/>
      <c r="L36" s="30" t="s">
        <v>205</v>
      </c>
      <c r="M36" s="27"/>
      <c r="N36" s="29" t="s">
        <v>206</v>
      </c>
      <c r="O36" s="23"/>
    </row>
    <row r="37" spans="1:15" ht="26.4" x14ac:dyDescent="0.25">
      <c r="A37" s="26" t="s">
        <v>428</v>
      </c>
      <c r="B37" s="27" t="s">
        <v>413</v>
      </c>
      <c r="C37" s="21">
        <v>43684</v>
      </c>
      <c r="D37" s="22">
        <v>43723</v>
      </c>
      <c r="E37" s="27" t="s">
        <v>207</v>
      </c>
      <c r="F37" s="27" t="s">
        <v>208</v>
      </c>
      <c r="G37" s="27" t="s">
        <v>209</v>
      </c>
      <c r="H37" s="27"/>
      <c r="I37" s="27"/>
      <c r="J37" s="29" t="s">
        <v>210</v>
      </c>
      <c r="K37" s="29" t="s">
        <v>211</v>
      </c>
      <c r="L37" s="30" t="s">
        <v>212</v>
      </c>
      <c r="M37" s="27"/>
      <c r="N37" s="27"/>
      <c r="O37" s="23"/>
    </row>
    <row r="38" spans="1:15" ht="26.4" x14ac:dyDescent="0.25">
      <c r="A38" s="26" t="s">
        <v>427</v>
      </c>
      <c r="B38" s="27" t="s">
        <v>418</v>
      </c>
      <c r="C38" s="21">
        <v>43836</v>
      </c>
      <c r="D38" s="22" t="s">
        <v>218</v>
      </c>
      <c r="E38" s="27" t="s">
        <v>217</v>
      </c>
      <c r="F38" s="27" t="s">
        <v>216</v>
      </c>
      <c r="G38" s="27" t="s">
        <v>215</v>
      </c>
      <c r="H38" s="27" t="s">
        <v>347</v>
      </c>
      <c r="I38" s="27" t="s">
        <v>346</v>
      </c>
      <c r="J38" s="27" t="s">
        <v>372</v>
      </c>
      <c r="K38" s="27" t="s">
        <v>214</v>
      </c>
      <c r="L38" s="31" t="s">
        <v>213</v>
      </c>
      <c r="M38" s="32"/>
      <c r="N38" s="27"/>
      <c r="O38" s="23"/>
    </row>
    <row r="39" spans="1:15" ht="26.4" x14ac:dyDescent="0.25">
      <c r="A39" s="26" t="s">
        <v>425</v>
      </c>
      <c r="B39" s="27" t="s">
        <v>418</v>
      </c>
      <c r="C39" s="21">
        <v>43864</v>
      </c>
      <c r="D39" s="22">
        <v>43864</v>
      </c>
      <c r="E39" s="27" t="s">
        <v>47</v>
      </c>
      <c r="F39" s="27" t="s">
        <v>359</v>
      </c>
      <c r="G39" s="27" t="s">
        <v>49</v>
      </c>
      <c r="H39" s="27" t="s">
        <v>360</v>
      </c>
      <c r="I39" s="27" t="s">
        <v>462</v>
      </c>
      <c r="J39" s="27" t="s">
        <v>361</v>
      </c>
      <c r="K39" s="27" t="s">
        <v>362</v>
      </c>
      <c r="L39" s="30" t="s">
        <v>363</v>
      </c>
      <c r="M39" s="32"/>
      <c r="N39" s="27"/>
      <c r="O39" s="23"/>
    </row>
    <row r="40" spans="1:15" ht="26.4" x14ac:dyDescent="0.25">
      <c r="A40" s="26" t="s">
        <v>423</v>
      </c>
      <c r="B40" s="27" t="s">
        <v>418</v>
      </c>
      <c r="C40" s="21">
        <v>43870</v>
      </c>
      <c r="D40" s="22">
        <v>43890</v>
      </c>
      <c r="E40" s="27" t="s">
        <v>364</v>
      </c>
      <c r="F40" s="27" t="s">
        <v>365</v>
      </c>
      <c r="G40" s="27" t="s">
        <v>368</v>
      </c>
      <c r="H40" s="27" t="s">
        <v>366</v>
      </c>
      <c r="I40" s="27" t="s">
        <v>367</v>
      </c>
      <c r="J40" s="27" t="s">
        <v>369</v>
      </c>
      <c r="K40" s="27" t="s">
        <v>370</v>
      </c>
      <c r="L40" s="32" t="s">
        <v>371</v>
      </c>
      <c r="M40" s="32"/>
      <c r="N40" s="27"/>
      <c r="O40" s="23"/>
    </row>
    <row r="41" spans="1:15" ht="53.4" x14ac:dyDescent="0.3">
      <c r="A41" s="26" t="s">
        <v>428</v>
      </c>
      <c r="B41" s="27" t="s">
        <v>463</v>
      </c>
      <c r="C41" s="21">
        <v>44039</v>
      </c>
      <c r="D41" s="22" t="s">
        <v>186</v>
      </c>
      <c r="E41" s="27" t="s">
        <v>451</v>
      </c>
      <c r="F41" s="27" t="s">
        <v>467</v>
      </c>
      <c r="G41" s="27" t="s">
        <v>468</v>
      </c>
      <c r="H41" s="27" t="s">
        <v>469</v>
      </c>
      <c r="I41" s="27" t="s">
        <v>470</v>
      </c>
      <c r="J41" s="27" t="s">
        <v>471</v>
      </c>
      <c r="K41" s="27" t="s">
        <v>472</v>
      </c>
      <c r="L41" s="46" t="s">
        <v>473</v>
      </c>
      <c r="M41" s="27" t="s">
        <v>474</v>
      </c>
      <c r="N41" s="27"/>
    </row>
    <row r="42" spans="1:15" ht="27" x14ac:dyDescent="0.3">
      <c r="A42" s="26" t="s">
        <v>428</v>
      </c>
      <c r="B42" s="27" t="s">
        <v>463</v>
      </c>
      <c r="C42" s="21">
        <v>44040</v>
      </c>
      <c r="D42" s="22" t="s">
        <v>186</v>
      </c>
      <c r="E42" s="27" t="s">
        <v>451</v>
      </c>
      <c r="F42" s="27" t="s">
        <v>480</v>
      </c>
      <c r="G42" s="27" t="s">
        <v>475</v>
      </c>
      <c r="H42" s="27" t="s">
        <v>477</v>
      </c>
      <c r="I42" s="27" t="s">
        <v>476</v>
      </c>
      <c r="J42" s="27" t="s">
        <v>478</v>
      </c>
      <c r="K42" s="27" t="s">
        <v>362</v>
      </c>
      <c r="L42" s="46" t="s">
        <v>479</v>
      </c>
      <c r="M42" s="27" t="s">
        <v>474</v>
      </c>
      <c r="N42" s="27"/>
    </row>
    <row r="43" spans="1:15" ht="27" x14ac:dyDescent="0.3">
      <c r="A43" s="26" t="s">
        <v>425</v>
      </c>
      <c r="B43" s="27" t="s">
        <v>584</v>
      </c>
      <c r="C43" s="21">
        <v>44188</v>
      </c>
      <c r="D43" s="22">
        <v>44196</v>
      </c>
      <c r="E43" s="27" t="s">
        <v>586</v>
      </c>
      <c r="F43" s="27" t="s">
        <v>155</v>
      </c>
      <c r="G43" s="27" t="s">
        <v>209</v>
      </c>
      <c r="H43" s="27" t="s">
        <v>587</v>
      </c>
      <c r="I43" s="27" t="s">
        <v>588</v>
      </c>
      <c r="J43" s="27" t="s">
        <v>589</v>
      </c>
      <c r="K43" s="27" t="s">
        <v>590</v>
      </c>
      <c r="L43" s="46" t="s">
        <v>591</v>
      </c>
      <c r="M43" s="27"/>
      <c r="N43" s="27" t="s">
        <v>592</v>
      </c>
    </row>
    <row r="44" spans="1:15" ht="40.200000000000003" x14ac:dyDescent="0.3">
      <c r="A44" s="26" t="s">
        <v>420</v>
      </c>
      <c r="B44" s="27" t="s">
        <v>584</v>
      </c>
      <c r="C44" s="21">
        <v>44195</v>
      </c>
      <c r="D44" s="22">
        <v>44204</v>
      </c>
      <c r="E44" s="27" t="s">
        <v>352</v>
      </c>
      <c r="F44" s="27" t="s">
        <v>596</v>
      </c>
      <c r="G44" s="27" t="s">
        <v>209</v>
      </c>
      <c r="H44" s="27" t="s">
        <v>595</v>
      </c>
      <c r="I44" s="27" t="s">
        <v>594</v>
      </c>
      <c r="J44" s="27" t="s">
        <v>593</v>
      </c>
      <c r="K44" s="27" t="s">
        <v>597</v>
      </c>
      <c r="L44" s="46" t="s">
        <v>598</v>
      </c>
      <c r="M44" s="27"/>
      <c r="N44" s="27" t="s">
        <v>641</v>
      </c>
    </row>
    <row r="45" spans="1:15" ht="66.599999999999994" x14ac:dyDescent="0.3">
      <c r="A45" s="26" t="s">
        <v>420</v>
      </c>
      <c r="B45" s="27" t="s">
        <v>584</v>
      </c>
      <c r="C45" s="21">
        <v>44195</v>
      </c>
      <c r="D45" s="22" t="s">
        <v>186</v>
      </c>
      <c r="E45" s="27" t="s">
        <v>451</v>
      </c>
      <c r="F45" s="27" t="s">
        <v>599</v>
      </c>
      <c r="G45" s="27" t="s">
        <v>209</v>
      </c>
      <c r="H45" s="27" t="s">
        <v>587</v>
      </c>
      <c r="I45" s="27" t="s">
        <v>600</v>
      </c>
      <c r="J45" s="27" t="s">
        <v>601</v>
      </c>
      <c r="K45" s="27" t="s">
        <v>602</v>
      </c>
      <c r="L45" s="46" t="s">
        <v>603</v>
      </c>
      <c r="M45" s="27" t="s">
        <v>604</v>
      </c>
      <c r="N45" s="27" t="s">
        <v>642</v>
      </c>
    </row>
    <row r="46" spans="1:15" ht="66.599999999999994" x14ac:dyDescent="0.3">
      <c r="A46" s="26" t="s">
        <v>420</v>
      </c>
      <c r="B46" s="27" t="s">
        <v>584</v>
      </c>
      <c r="C46" s="21">
        <v>44195</v>
      </c>
      <c r="D46" s="22" t="s">
        <v>186</v>
      </c>
      <c r="E46" s="27" t="s">
        <v>451</v>
      </c>
      <c r="F46" s="27" t="s">
        <v>605</v>
      </c>
      <c r="G46" s="27" t="s">
        <v>209</v>
      </c>
      <c r="H46" s="27" t="s">
        <v>587</v>
      </c>
      <c r="I46" s="27" t="s">
        <v>606</v>
      </c>
      <c r="J46" s="27" t="s">
        <v>601</v>
      </c>
      <c r="K46" s="27" t="s">
        <v>602</v>
      </c>
      <c r="L46" s="46" t="s">
        <v>603</v>
      </c>
      <c r="M46" s="27" t="s">
        <v>607</v>
      </c>
      <c r="N46" s="27" t="s">
        <v>642</v>
      </c>
    </row>
    <row r="47" spans="1:15" ht="27" x14ac:dyDescent="0.3">
      <c r="A47" s="26" t="s">
        <v>420</v>
      </c>
      <c r="B47" s="27" t="s">
        <v>584</v>
      </c>
      <c r="C47" s="21">
        <v>44195</v>
      </c>
      <c r="D47" s="22" t="s">
        <v>186</v>
      </c>
      <c r="E47" s="27" t="s">
        <v>451</v>
      </c>
      <c r="F47" s="27" t="s">
        <v>609</v>
      </c>
      <c r="G47" s="27" t="s">
        <v>209</v>
      </c>
      <c r="H47" s="27" t="s">
        <v>587</v>
      </c>
      <c r="I47" s="27" t="s">
        <v>608</v>
      </c>
      <c r="J47" s="27" t="s">
        <v>610</v>
      </c>
      <c r="K47" s="27" t="s">
        <v>611</v>
      </c>
      <c r="L47" s="46" t="s">
        <v>612</v>
      </c>
      <c r="M47" s="27" t="s">
        <v>604</v>
      </c>
      <c r="N47" s="27"/>
    </row>
    <row r="48" spans="1:15" ht="27" x14ac:dyDescent="0.3">
      <c r="A48" s="26" t="s">
        <v>420</v>
      </c>
      <c r="B48" s="27" t="s">
        <v>584</v>
      </c>
      <c r="C48" s="21">
        <v>44195</v>
      </c>
      <c r="D48" s="22">
        <v>44207</v>
      </c>
      <c r="E48" s="27" t="s">
        <v>613</v>
      </c>
      <c r="F48" s="27" t="s">
        <v>614</v>
      </c>
      <c r="G48" s="27" t="s">
        <v>615</v>
      </c>
      <c r="H48" s="27" t="s">
        <v>595</v>
      </c>
      <c r="I48" s="27" t="s">
        <v>616</v>
      </c>
      <c r="J48" s="27" t="s">
        <v>613</v>
      </c>
      <c r="K48" s="27"/>
      <c r="L48" s="46" t="s">
        <v>617</v>
      </c>
      <c r="M48" s="27" t="s">
        <v>618</v>
      </c>
      <c r="N48" s="27"/>
    </row>
    <row r="49" spans="1:14" ht="39.6" x14ac:dyDescent="0.25">
      <c r="A49" s="26" t="s">
        <v>420</v>
      </c>
      <c r="B49" s="27" t="s">
        <v>584</v>
      </c>
      <c r="C49" s="21">
        <v>44196</v>
      </c>
      <c r="D49" s="22" t="s">
        <v>186</v>
      </c>
      <c r="E49" s="27" t="s">
        <v>619</v>
      </c>
      <c r="F49" s="27" t="s">
        <v>620</v>
      </c>
      <c r="G49" s="27" t="s">
        <v>209</v>
      </c>
      <c r="H49" s="27" t="s">
        <v>621</v>
      </c>
      <c r="I49" s="27" t="s">
        <v>625</v>
      </c>
      <c r="J49" s="27" t="s">
        <v>622</v>
      </c>
      <c r="K49" s="27"/>
      <c r="L49" s="27"/>
      <c r="M49" s="27" t="s">
        <v>623</v>
      </c>
      <c r="N49" s="27" t="s">
        <v>624</v>
      </c>
    </row>
  </sheetData>
  <conditionalFormatting sqref="A2:A49">
    <cfRule type="cellIs" dxfId="9" priority="1" operator="equal">
      <formula>"Offered"</formula>
    </cfRule>
    <cfRule type="cellIs" dxfId="8" priority="2" operator="equal">
      <formula>"Interview"</formula>
    </cfRule>
    <cfRule type="cellIs" dxfId="7" priority="3" operator="equal">
      <formula>"Applied"</formula>
    </cfRule>
    <cfRule type="cellIs" dxfId="6" priority="4" operator="equal">
      <formula>"Incomplete"</formula>
    </cfRule>
    <cfRule type="cellIs" dxfId="5" priority="5" operator="equal">
      <formula>"Offered-Declined"</formula>
    </cfRule>
    <cfRule type="cellIs" dxfId="4" priority="6" operator="equal">
      <formula>"Offered-Accepted"</formula>
    </cfRule>
    <cfRule type="cellIs" dxfId="3" priority="7" operator="equal">
      <formula>"Interview-Rejected"</formula>
    </cfRule>
    <cfRule type="cellIs" dxfId="2" priority="8" operator="equal">
      <formula>"Rejected"</formula>
    </cfRule>
    <cfRule type="cellIs" dxfId="1" priority="9" operator="equal">
      <formula>"No response"</formula>
    </cfRule>
  </conditionalFormatting>
  <dataValidations count="1">
    <dataValidation type="list" allowBlank="1" showInputMessage="1" showErrorMessage="1" sqref="A2:A49" xr:uid="{14D5C676-FB59-4144-99F4-C90092DFDB54}">
      <formula1>Application.Stage</formula1>
    </dataValidation>
  </dataValidations>
  <hyperlinks>
    <hyperlink ref="L34" r:id="rId1" xr:uid="{21A90AB3-7632-4E67-9052-F9CCA7BD5DE1}"/>
    <hyperlink ref="L33" r:id="rId2" xr:uid="{5062B2ED-5016-403E-98FD-7F4C1F02F14C}"/>
    <hyperlink ref="L36" r:id="rId3" xr:uid="{09863D25-19F2-4CA9-82C1-47BED288C799}"/>
    <hyperlink ref="L37" r:id="rId4" xr:uid="{57A9AE14-9865-4540-982A-3B966BC85FEC}"/>
    <hyperlink ref="L38" r:id="rId5" xr:uid="{D8CF07CA-5B6D-41C8-9FEC-9167EFDF6D88}"/>
    <hyperlink ref="L39" r:id="rId6" xr:uid="{269DFC01-1B9E-4E92-A2DE-F2DD62C0088A}"/>
    <hyperlink ref="L40" r:id="rId7" xr:uid="{91EE25CF-C668-4524-8F9A-D2E319BA2B35}"/>
    <hyperlink ref="L41" r:id="rId8" xr:uid="{23240F90-10E3-4A23-9E93-27CD45CF6922}"/>
    <hyperlink ref="L42" r:id="rId9" xr:uid="{F15D39C5-9E0C-4E81-93FB-A36540BC9458}"/>
    <hyperlink ref="L43" r:id="rId10" xr:uid="{692F0103-C806-4E8C-86D9-A56D00D6294E}"/>
    <hyperlink ref="L44" r:id="rId11" xr:uid="{54044A58-516D-4732-8FBD-3B3279647A41}"/>
    <hyperlink ref="L45" r:id="rId12" xr:uid="{53D99A29-ED6D-47A9-BD08-22742B4155A3}"/>
    <hyperlink ref="L46" r:id="rId13" xr:uid="{3758AAB1-9710-4A65-98DB-9434035CAA56}"/>
    <hyperlink ref="L47" r:id="rId14" xr:uid="{5DED8016-E4A5-48BA-BB32-05A12F47E3A2}"/>
    <hyperlink ref="L48" r:id="rId15" xr:uid="{293BEB5D-B7BB-4F00-B807-3B105FA3EEC2}"/>
  </hyperlinks>
  <pageMargins left="0.7" right="0.7" top="0.75" bottom="0.75" header="0.3" footer="0.3"/>
  <pageSetup orientation="portrait" horizontalDpi="4294967293" r:id="rId16"/>
  <tableParts count="1">
    <tablePart r:id="rId1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D31A2-045A-4861-853B-4BB6326FBDAB}">
  <dimension ref="A1:L10"/>
  <sheetViews>
    <sheetView showGridLines="0" zoomScale="85" zoomScaleNormal="85" workbookViewId="0">
      <selection activeCell="D3" sqref="D3"/>
    </sheetView>
  </sheetViews>
  <sheetFormatPr defaultColWidth="0" defaultRowHeight="13.2" zeroHeight="1" x14ac:dyDescent="0.25"/>
  <cols>
    <col min="1" max="12" width="19.88671875" style="17" customWidth="1"/>
    <col min="13" max="16384" width="19.88671875" style="17" hidden="1"/>
  </cols>
  <sheetData>
    <row r="1" spans="1:12" x14ac:dyDescent="0.25">
      <c r="A1" s="14" t="s">
        <v>161</v>
      </c>
      <c r="B1" s="15" t="s">
        <v>0</v>
      </c>
      <c r="C1" s="15" t="s">
        <v>9</v>
      </c>
      <c r="D1" s="15" t="s">
        <v>396</v>
      </c>
      <c r="E1" s="15" t="s">
        <v>397</v>
      </c>
      <c r="F1" s="15" t="s">
        <v>398</v>
      </c>
      <c r="G1" s="15" t="s">
        <v>5</v>
      </c>
      <c r="H1" s="15" t="s">
        <v>33</v>
      </c>
      <c r="I1" s="15" t="s">
        <v>40</v>
      </c>
      <c r="J1" s="15" t="s">
        <v>358</v>
      </c>
      <c r="K1" s="16" t="s">
        <v>15</v>
      </c>
      <c r="L1" s="15" t="s">
        <v>426</v>
      </c>
    </row>
    <row r="2" spans="1:12" x14ac:dyDescent="0.25">
      <c r="A2" s="34" t="s">
        <v>71</v>
      </c>
      <c r="B2" s="35" t="s">
        <v>9</v>
      </c>
      <c r="C2" s="35" t="s">
        <v>51</v>
      </c>
      <c r="D2" s="35" t="s">
        <v>404</v>
      </c>
      <c r="E2" s="35" t="s">
        <v>149</v>
      </c>
      <c r="F2" s="35" t="s">
        <v>109</v>
      </c>
      <c r="G2" s="35" t="s">
        <v>137</v>
      </c>
      <c r="H2" s="35" t="s">
        <v>102</v>
      </c>
      <c r="I2" s="35" t="s">
        <v>407</v>
      </c>
      <c r="J2" s="35" t="s">
        <v>406</v>
      </c>
      <c r="K2" s="36" t="s">
        <v>44</v>
      </c>
      <c r="L2" s="37" t="s">
        <v>419</v>
      </c>
    </row>
    <row r="3" spans="1:12" x14ac:dyDescent="0.25">
      <c r="A3" s="34" t="s">
        <v>103</v>
      </c>
      <c r="B3" s="35" t="s">
        <v>396</v>
      </c>
      <c r="C3" s="35" t="s">
        <v>409</v>
      </c>
      <c r="D3" s="35" t="s">
        <v>405</v>
      </c>
      <c r="E3" s="35" t="s">
        <v>116</v>
      </c>
      <c r="F3" s="35" t="s">
        <v>81</v>
      </c>
      <c r="G3" s="35" t="s">
        <v>400</v>
      </c>
      <c r="H3" s="35" t="s">
        <v>101</v>
      </c>
      <c r="I3" s="35" t="s">
        <v>409</v>
      </c>
      <c r="J3" s="35" t="s">
        <v>410</v>
      </c>
      <c r="K3" s="36" t="s">
        <v>45</v>
      </c>
      <c r="L3" s="35" t="s">
        <v>420</v>
      </c>
    </row>
    <row r="4" spans="1:12" x14ac:dyDescent="0.25">
      <c r="A4" s="34" t="s">
        <v>46</v>
      </c>
      <c r="B4" s="35" t="s">
        <v>397</v>
      </c>
      <c r="C4" s="35" t="s">
        <v>409</v>
      </c>
      <c r="D4" s="35" t="s">
        <v>408</v>
      </c>
      <c r="E4" s="35" t="s">
        <v>409</v>
      </c>
      <c r="F4" s="35" t="s">
        <v>90</v>
      </c>
      <c r="G4" s="35" t="s">
        <v>401</v>
      </c>
      <c r="H4" s="35" t="s">
        <v>409</v>
      </c>
      <c r="I4" s="35" t="s">
        <v>409</v>
      </c>
      <c r="J4" s="35" t="s">
        <v>33</v>
      </c>
      <c r="K4" s="36" t="s">
        <v>402</v>
      </c>
      <c r="L4" s="35" t="s">
        <v>422</v>
      </c>
    </row>
    <row r="5" spans="1:12" x14ac:dyDescent="0.25">
      <c r="A5" s="34" t="s">
        <v>84</v>
      </c>
      <c r="B5" s="35" t="s">
        <v>398</v>
      </c>
      <c r="C5" s="35" t="s">
        <v>409</v>
      </c>
      <c r="D5" s="35"/>
      <c r="E5" s="35" t="s">
        <v>409</v>
      </c>
      <c r="F5" s="35" t="s">
        <v>409</v>
      </c>
      <c r="G5" s="35" t="s">
        <v>460</v>
      </c>
      <c r="H5" s="35" t="s">
        <v>409</v>
      </c>
      <c r="I5" s="35" t="s">
        <v>409</v>
      </c>
      <c r="J5" s="35" t="s">
        <v>409</v>
      </c>
      <c r="K5" s="36" t="s">
        <v>403</v>
      </c>
      <c r="L5" s="35" t="s">
        <v>428</v>
      </c>
    </row>
    <row r="6" spans="1:12" x14ac:dyDescent="0.25">
      <c r="A6" s="34" t="s">
        <v>39</v>
      </c>
      <c r="B6" s="35" t="s">
        <v>5</v>
      </c>
      <c r="C6" s="35" t="s">
        <v>409</v>
      </c>
      <c r="D6" s="35"/>
      <c r="E6" s="35" t="s">
        <v>409</v>
      </c>
      <c r="F6" s="35" t="s">
        <v>409</v>
      </c>
      <c r="G6" s="35" t="s">
        <v>409</v>
      </c>
      <c r="H6" s="35" t="s">
        <v>409</v>
      </c>
      <c r="I6" s="35" t="s">
        <v>409</v>
      </c>
      <c r="J6" s="35" t="s">
        <v>409</v>
      </c>
      <c r="K6" s="36" t="s">
        <v>184</v>
      </c>
      <c r="L6" s="35" t="s">
        <v>421</v>
      </c>
    </row>
    <row r="7" spans="1:12" x14ac:dyDescent="0.25">
      <c r="A7" s="34" t="s">
        <v>399</v>
      </c>
      <c r="B7" s="35" t="s">
        <v>33</v>
      </c>
      <c r="C7" s="35" t="s">
        <v>409</v>
      </c>
      <c r="D7" s="35" t="s">
        <v>409</v>
      </c>
      <c r="E7" s="35" t="s">
        <v>409</v>
      </c>
      <c r="F7" s="35" t="s">
        <v>409</v>
      </c>
      <c r="G7" s="35" t="s">
        <v>409</v>
      </c>
      <c r="H7" s="35" t="s">
        <v>409</v>
      </c>
      <c r="I7" s="35" t="s">
        <v>409</v>
      </c>
      <c r="J7" s="35" t="s">
        <v>409</v>
      </c>
      <c r="K7" s="36" t="s">
        <v>409</v>
      </c>
      <c r="L7" s="35" t="s">
        <v>423</v>
      </c>
    </row>
    <row r="8" spans="1:12" x14ac:dyDescent="0.25">
      <c r="A8" s="34" t="s">
        <v>160</v>
      </c>
      <c r="B8" s="35" t="s">
        <v>358</v>
      </c>
      <c r="C8" s="35" t="s">
        <v>409</v>
      </c>
      <c r="D8" s="35" t="s">
        <v>409</v>
      </c>
      <c r="E8" s="35" t="s">
        <v>409</v>
      </c>
      <c r="F8" s="35" t="s">
        <v>409</v>
      </c>
      <c r="G8" s="35" t="s">
        <v>409</v>
      </c>
      <c r="H8" s="35" t="s">
        <v>409</v>
      </c>
      <c r="I8" s="35" t="s">
        <v>409</v>
      </c>
      <c r="J8" s="35" t="s">
        <v>409</v>
      </c>
      <c r="K8" s="36" t="s">
        <v>409</v>
      </c>
      <c r="L8" s="35" t="s">
        <v>424</v>
      </c>
    </row>
    <row r="9" spans="1:12" x14ac:dyDescent="0.25">
      <c r="A9" s="34" t="s">
        <v>72</v>
      </c>
      <c r="B9" s="35" t="s">
        <v>40</v>
      </c>
      <c r="C9" s="35" t="s">
        <v>409</v>
      </c>
      <c r="D9" s="35" t="s">
        <v>409</v>
      </c>
      <c r="E9" s="35" t="s">
        <v>409</v>
      </c>
      <c r="F9" s="35" t="s">
        <v>409</v>
      </c>
      <c r="G9" s="35" t="s">
        <v>409</v>
      </c>
      <c r="H9" s="35" t="s">
        <v>409</v>
      </c>
      <c r="I9" s="35" t="s">
        <v>409</v>
      </c>
      <c r="J9" s="35" t="s">
        <v>409</v>
      </c>
      <c r="K9" s="36" t="s">
        <v>409</v>
      </c>
      <c r="L9" s="35" t="s">
        <v>425</v>
      </c>
    </row>
    <row r="10" spans="1:12" x14ac:dyDescent="0.25">
      <c r="A10" s="34" t="s">
        <v>409</v>
      </c>
      <c r="B10" s="35" t="s">
        <v>15</v>
      </c>
      <c r="C10" s="35" t="s">
        <v>409</v>
      </c>
      <c r="D10" s="35" t="s">
        <v>409</v>
      </c>
      <c r="E10" s="35" t="s">
        <v>409</v>
      </c>
      <c r="F10" s="35" t="s">
        <v>409</v>
      </c>
      <c r="G10" s="35" t="s">
        <v>409</v>
      </c>
      <c r="H10" s="35" t="s">
        <v>409</v>
      </c>
      <c r="I10" s="35" t="s">
        <v>409</v>
      </c>
      <c r="J10" s="35" t="s">
        <v>409</v>
      </c>
      <c r="K10" s="36" t="s">
        <v>409</v>
      </c>
      <c r="L10" s="38" t="s">
        <v>427</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B24C6-ABE4-4CE3-8159-845AF68C057D}">
  <dimension ref="A1:H6"/>
  <sheetViews>
    <sheetView workbookViewId="0">
      <selection activeCell="F5" sqref="F5"/>
    </sheetView>
  </sheetViews>
  <sheetFormatPr defaultRowHeight="14.4" x14ac:dyDescent="0.3"/>
  <cols>
    <col min="1" max="1" width="16.21875" customWidth="1"/>
    <col min="2" max="3" width="9.6640625" customWidth="1"/>
    <col min="4" max="4" width="10.109375" customWidth="1"/>
    <col min="5" max="5" width="13.21875" customWidth="1"/>
    <col min="6" max="6" width="35.44140625" customWidth="1"/>
    <col min="7" max="7" width="13.109375" customWidth="1"/>
    <col min="8" max="8" width="30.44140625" customWidth="1"/>
  </cols>
  <sheetData>
    <row r="1" spans="1:8" x14ac:dyDescent="0.3">
      <c r="A1" t="s">
        <v>555</v>
      </c>
      <c r="B1" t="s">
        <v>184</v>
      </c>
      <c r="C1" t="s">
        <v>3</v>
      </c>
      <c r="D1" t="s">
        <v>185</v>
      </c>
      <c r="E1" t="s">
        <v>556</v>
      </c>
      <c r="F1" t="s">
        <v>557</v>
      </c>
      <c r="G1" t="s">
        <v>558</v>
      </c>
      <c r="H1" t="s">
        <v>559</v>
      </c>
    </row>
    <row r="2" spans="1:8" x14ac:dyDescent="0.3">
      <c r="A2" t="s">
        <v>560</v>
      </c>
      <c r="B2" t="s">
        <v>561</v>
      </c>
      <c r="C2" t="s">
        <v>47</v>
      </c>
      <c r="D2" t="s">
        <v>562</v>
      </c>
      <c r="E2" t="s">
        <v>563</v>
      </c>
      <c r="F2" t="s">
        <v>569</v>
      </c>
      <c r="G2" t="s">
        <v>564</v>
      </c>
      <c r="H2" s="50" t="s">
        <v>565</v>
      </c>
    </row>
    <row r="3" spans="1:8" x14ac:dyDescent="0.3">
      <c r="A3" t="s">
        <v>566</v>
      </c>
      <c r="B3" t="s">
        <v>567</v>
      </c>
      <c r="C3" t="s">
        <v>6</v>
      </c>
      <c r="D3" t="s">
        <v>568</v>
      </c>
      <c r="E3" t="s">
        <v>362</v>
      </c>
      <c r="F3" t="s">
        <v>508</v>
      </c>
      <c r="G3" t="s">
        <v>570</v>
      </c>
      <c r="H3" s="50" t="s">
        <v>571</v>
      </c>
    </row>
    <row r="4" spans="1:8" x14ac:dyDescent="0.3">
      <c r="A4" t="s">
        <v>572</v>
      </c>
      <c r="B4" t="s">
        <v>573</v>
      </c>
      <c r="C4" t="s">
        <v>7</v>
      </c>
      <c r="D4" t="s">
        <v>574</v>
      </c>
      <c r="E4" t="s">
        <v>563</v>
      </c>
      <c r="F4" t="s">
        <v>575</v>
      </c>
      <c r="H4" s="50" t="s">
        <v>576</v>
      </c>
    </row>
    <row r="5" spans="1:8" x14ac:dyDescent="0.3">
      <c r="A5" t="s">
        <v>577</v>
      </c>
      <c r="B5" t="s">
        <v>263</v>
      </c>
      <c r="C5" t="s">
        <v>67</v>
      </c>
      <c r="D5" t="s">
        <v>578</v>
      </c>
      <c r="E5" t="s">
        <v>563</v>
      </c>
      <c r="F5" t="s">
        <v>579</v>
      </c>
      <c r="G5" t="s">
        <v>580</v>
      </c>
      <c r="H5" s="50"/>
    </row>
    <row r="6" spans="1:8" x14ac:dyDescent="0.3">
      <c r="A6" t="s">
        <v>581</v>
      </c>
      <c r="B6" t="s">
        <v>573</v>
      </c>
      <c r="C6" t="s">
        <v>451</v>
      </c>
      <c r="D6" t="s">
        <v>582</v>
      </c>
      <c r="E6" t="s">
        <v>563</v>
      </c>
      <c r="F6" t="s">
        <v>583</v>
      </c>
      <c r="G6" t="s">
        <v>627</v>
      </c>
      <c r="H6" s="50" t="s">
        <v>626</v>
      </c>
    </row>
  </sheetData>
  <hyperlinks>
    <hyperlink ref="H2" r:id="rId1" xr:uid="{403ED166-A7C8-4D48-8709-A003A3F39C39}"/>
    <hyperlink ref="H3" r:id="rId2" xr:uid="{31C6CC87-7A70-4D46-B790-075777DB0202}"/>
    <hyperlink ref="H4" r:id="rId3" xr:uid="{DCB7FC21-7BF6-4E9A-A1F8-7DF8383E1B36}"/>
    <hyperlink ref="H6" r:id="rId4" xr:uid="{1719352E-EA4F-4954-812B-E1ADB660B045}"/>
  </hyperlinks>
  <pageMargins left="0.7" right="0.7" top="0.75" bottom="0.75" header="0.3" footer="0.3"/>
  <pageSetup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CV</vt:lpstr>
      <vt:lpstr>Apps</vt:lpstr>
      <vt:lpstr>Lists</vt:lpstr>
      <vt:lpstr>References</vt:lpstr>
      <vt:lpstr>Accreditation</vt:lpstr>
      <vt:lpstr>Application.Stage</vt:lpstr>
      <vt:lpstr>Award</vt:lpstr>
      <vt:lpstr>Branch</vt:lpstr>
      <vt:lpstr>Category</vt:lpstr>
      <vt:lpstr>Certificate</vt:lpstr>
      <vt:lpstr>Education</vt:lpstr>
      <vt:lpstr>Employment</vt:lpstr>
      <vt:lpstr>Event</vt:lpstr>
      <vt:lpstr>Membership</vt:lpstr>
      <vt:lpstr>Project</vt:lpstr>
      <vt:lpstr>Volunteering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 moore</dc:creator>
  <cp:lastModifiedBy>Zachary Moore</cp:lastModifiedBy>
  <cp:lastPrinted>2020-01-15T06:10:04Z</cp:lastPrinted>
  <dcterms:created xsi:type="dcterms:W3CDTF">2020-01-15T04:55:17Z</dcterms:created>
  <dcterms:modified xsi:type="dcterms:W3CDTF">2021-09-13T17:45:17Z</dcterms:modified>
</cp:coreProperties>
</file>