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wcs1-my.sharepoint.com/personal/zmoore_wcs_org/Documents/Data/r projects/zacharymilosmoore.github.io/"/>
    </mc:Choice>
  </mc:AlternateContent>
  <xr:revisionPtr revIDLastSave="37" documentId="14_{08B98A92-493A-4C26-8167-4BB5471433C1}" xr6:coauthVersionLast="47" xr6:coauthVersionMax="47" xr10:uidLastSave="{72342CC8-9BD2-4102-8822-045E9C4A58A5}"/>
  <bookViews>
    <workbookView xWindow="-96" yWindow="-96" windowWidth="23232" windowHeight="14592" xr2:uid="{4154936E-D054-4D45-B3AE-FD317E846EC6}"/>
  </bookViews>
  <sheets>
    <sheet name="CV" sheetId="1" r:id="rId1"/>
    <sheet name="Lists" sheetId="5" r:id="rId2"/>
  </sheets>
  <definedNames>
    <definedName name="Accreditations">lists.table[Accreditations]</definedName>
    <definedName name="Application.Stage">lists.table[Application.Stage]</definedName>
    <definedName name="Awards">lists.table[Awards]</definedName>
    <definedName name="Branch">lists.table[Branch]</definedName>
    <definedName name="Category">lists.table[Category]</definedName>
    <definedName name="Certifications">lists.table[Certifications]</definedName>
    <definedName name="Conferences">lists.table[Conferences]</definedName>
    <definedName name="Education">lists.table[Education]</definedName>
    <definedName name="Employment">lists.table[Employment]</definedName>
    <definedName name="Media">lists.table[Media]</definedName>
    <definedName name="Membership">lists.table[Memberships]</definedName>
    <definedName name="Projects">lists.table[Projects]</definedName>
    <definedName name="Publications">lists.table[Publications]</definedName>
    <definedName name="Volunteering">lists.table[Volunteering]</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7" i="1" l="1"/>
  <c r="M7" i="1" s="1"/>
  <c r="K7" i="1"/>
  <c r="L7" i="1"/>
  <c r="K56" i="1"/>
  <c r="L56" i="1"/>
  <c r="M56" i="1"/>
  <c r="N56" i="1"/>
  <c r="O56" i="1"/>
  <c r="J5" i="1"/>
  <c r="O5" i="1" s="1"/>
  <c r="K5" i="1"/>
  <c r="L5" i="1"/>
  <c r="K8" i="1"/>
  <c r="L8" i="1"/>
  <c r="M8" i="1"/>
  <c r="N8" i="1"/>
  <c r="O8" i="1"/>
  <c r="K72" i="1"/>
  <c r="L72" i="1"/>
  <c r="M72" i="1"/>
  <c r="N72" i="1"/>
  <c r="O72" i="1"/>
  <c r="J19" i="1"/>
  <c r="O19" i="1" s="1"/>
  <c r="K19" i="1"/>
  <c r="L19" i="1"/>
  <c r="K47" i="1"/>
  <c r="L47" i="1"/>
  <c r="M47" i="1"/>
  <c r="N47" i="1"/>
  <c r="O47" i="1"/>
  <c r="K46" i="1"/>
  <c r="L46" i="1"/>
  <c r="M46" i="1"/>
  <c r="N46" i="1"/>
  <c r="O46" i="1"/>
  <c r="K57" i="1"/>
  <c r="L57" i="1"/>
  <c r="M57" i="1"/>
  <c r="N57" i="1"/>
  <c r="O57" i="1"/>
  <c r="K58" i="1"/>
  <c r="L58" i="1"/>
  <c r="M58" i="1"/>
  <c r="N58" i="1"/>
  <c r="O58" i="1"/>
  <c r="K48" i="1"/>
  <c r="L48" i="1"/>
  <c r="M48" i="1"/>
  <c r="N48" i="1"/>
  <c r="O48" i="1"/>
  <c r="K49" i="1"/>
  <c r="L49" i="1"/>
  <c r="M49" i="1"/>
  <c r="N49" i="1"/>
  <c r="O49" i="1"/>
  <c r="K59" i="1"/>
  <c r="L59" i="1"/>
  <c r="M59" i="1"/>
  <c r="N59" i="1"/>
  <c r="O59" i="1"/>
  <c r="K61" i="1"/>
  <c r="L61" i="1"/>
  <c r="M61" i="1"/>
  <c r="N61" i="1"/>
  <c r="O61" i="1"/>
  <c r="K60" i="1"/>
  <c r="L60" i="1"/>
  <c r="M60" i="1"/>
  <c r="N60" i="1"/>
  <c r="O60" i="1"/>
  <c r="K71" i="1"/>
  <c r="L71" i="1"/>
  <c r="M71" i="1"/>
  <c r="N71" i="1"/>
  <c r="O71" i="1"/>
  <c r="J6" i="1"/>
  <c r="M6" i="1" s="1"/>
  <c r="K12" i="1"/>
  <c r="L12" i="1"/>
  <c r="M12" i="1"/>
  <c r="N12" i="1"/>
  <c r="O12" i="1"/>
  <c r="K9" i="1"/>
  <c r="L9" i="1"/>
  <c r="M9" i="1"/>
  <c r="N9" i="1"/>
  <c r="O9" i="1"/>
  <c r="K50" i="1"/>
  <c r="L50" i="1"/>
  <c r="M50" i="1"/>
  <c r="N50" i="1"/>
  <c r="O50" i="1"/>
  <c r="K6" i="1"/>
  <c r="L6" i="1"/>
  <c r="J62" i="1"/>
  <c r="O62" i="1" s="1"/>
  <c r="K62" i="1"/>
  <c r="L62" i="1"/>
  <c r="K51" i="1"/>
  <c r="L51" i="1"/>
  <c r="M51" i="1"/>
  <c r="N51" i="1"/>
  <c r="O51" i="1"/>
  <c r="K45" i="1"/>
  <c r="L45" i="1"/>
  <c r="M45" i="1"/>
  <c r="N45" i="1"/>
  <c r="O45" i="1"/>
  <c r="N2" i="1"/>
  <c r="M10" i="1"/>
  <c r="K10" i="1"/>
  <c r="L10" i="1"/>
  <c r="M64" i="1"/>
  <c r="K64" i="1"/>
  <c r="L64" i="1"/>
  <c r="J63" i="1"/>
  <c r="M63" i="1" s="1"/>
  <c r="K63" i="1"/>
  <c r="L63" i="1"/>
  <c r="K91" i="1"/>
  <c r="L91" i="1"/>
  <c r="M91" i="1"/>
  <c r="N91" i="1"/>
  <c r="O91" i="1"/>
  <c r="K93" i="1"/>
  <c r="L93" i="1"/>
  <c r="M93" i="1"/>
  <c r="N93" i="1"/>
  <c r="O93" i="1"/>
  <c r="K92" i="1"/>
  <c r="L92" i="1"/>
  <c r="M92" i="1"/>
  <c r="N92" i="1"/>
  <c r="O92" i="1"/>
  <c r="N67" i="1"/>
  <c r="K67" i="1"/>
  <c r="L67" i="1"/>
  <c r="K13" i="1"/>
  <c r="L13" i="1"/>
  <c r="M13" i="1"/>
  <c r="N13" i="1"/>
  <c r="O13" i="1"/>
  <c r="K69" i="1"/>
  <c r="L69" i="1"/>
  <c r="M69" i="1"/>
  <c r="N69" i="1"/>
  <c r="O69" i="1"/>
  <c r="O36" i="1"/>
  <c r="N36" i="1"/>
  <c r="M36" i="1"/>
  <c r="L36" i="1"/>
  <c r="K36" i="1"/>
  <c r="O35" i="1"/>
  <c r="N35" i="1"/>
  <c r="M35" i="1"/>
  <c r="L35" i="1"/>
  <c r="K35" i="1"/>
  <c r="J39" i="1"/>
  <c r="O39" i="1" s="1"/>
  <c r="K11" i="1"/>
  <c r="L11" i="1"/>
  <c r="M11" i="1"/>
  <c r="N11" i="1"/>
  <c r="O11" i="1"/>
  <c r="O10" i="1"/>
  <c r="N10" i="1"/>
  <c r="K73" i="1"/>
  <c r="L73" i="1"/>
  <c r="M73" i="1"/>
  <c r="N73" i="1"/>
  <c r="O73" i="1"/>
  <c r="K70" i="1"/>
  <c r="L70" i="1"/>
  <c r="M70" i="1"/>
  <c r="N70" i="1"/>
  <c r="O70" i="1"/>
  <c r="K17" i="1"/>
  <c r="L17" i="1"/>
  <c r="M17" i="1"/>
  <c r="N17" i="1"/>
  <c r="O17" i="1"/>
  <c r="N22" i="1"/>
  <c r="M22" i="1"/>
  <c r="N23" i="1"/>
  <c r="M23" i="1"/>
  <c r="N27" i="1"/>
  <c r="M27" i="1"/>
  <c r="N26" i="1"/>
  <c r="M26" i="1"/>
  <c r="N82" i="1"/>
  <c r="M82" i="1"/>
  <c r="N29" i="1"/>
  <c r="M29" i="1"/>
  <c r="N28" i="1"/>
  <c r="M28" i="1"/>
  <c r="N30" i="1"/>
  <c r="M30" i="1"/>
  <c r="N31" i="1"/>
  <c r="M31" i="1"/>
  <c r="N65" i="1"/>
  <c r="M65" i="1"/>
  <c r="N66" i="1"/>
  <c r="M66" i="1"/>
  <c r="N90" i="1"/>
  <c r="M90" i="1"/>
  <c r="N68" i="1"/>
  <c r="M68" i="1"/>
  <c r="N88" i="1"/>
  <c r="M88" i="1"/>
  <c r="N89" i="1"/>
  <c r="M89" i="1"/>
  <c r="N52" i="1"/>
  <c r="M52" i="1"/>
  <c r="N53" i="1"/>
  <c r="M53" i="1"/>
  <c r="N54" i="1"/>
  <c r="M54" i="1"/>
  <c r="N55" i="1"/>
  <c r="M55" i="1"/>
  <c r="N75" i="1"/>
  <c r="M75" i="1"/>
  <c r="N14" i="1"/>
  <c r="M14" i="1"/>
  <c r="N15" i="1"/>
  <c r="M15" i="1"/>
  <c r="N76" i="1"/>
  <c r="M76" i="1"/>
  <c r="N16" i="1"/>
  <c r="M16" i="1"/>
  <c r="N77" i="1"/>
  <c r="M77" i="1"/>
  <c r="N78" i="1"/>
  <c r="M78" i="1"/>
  <c r="N79" i="1"/>
  <c r="M79" i="1"/>
  <c r="N18" i="1"/>
  <c r="M18" i="1"/>
  <c r="N80" i="1"/>
  <c r="M80" i="1"/>
  <c r="N81" i="1"/>
  <c r="M81" i="1"/>
  <c r="N74" i="1"/>
  <c r="M74" i="1"/>
  <c r="N44" i="1"/>
  <c r="M44" i="1"/>
  <c r="N25" i="1"/>
  <c r="M25" i="1"/>
  <c r="N3" i="1"/>
  <c r="M3" i="1"/>
  <c r="N4" i="1"/>
  <c r="M4" i="1"/>
  <c r="N87" i="1"/>
  <c r="M87" i="1"/>
  <c r="N85" i="1"/>
  <c r="M85" i="1"/>
  <c r="N86" i="1"/>
  <c r="M86" i="1"/>
  <c r="N34" i="1"/>
  <c r="M34" i="1"/>
  <c r="L33" i="1"/>
  <c r="L32" i="1"/>
  <c r="L34" i="1"/>
  <c r="L39" i="1"/>
  <c r="L86" i="1"/>
  <c r="L85" i="1"/>
  <c r="L43" i="1"/>
  <c r="L40" i="1"/>
  <c r="L38" i="1"/>
  <c r="L42" i="1"/>
  <c r="L37" i="1"/>
  <c r="L83" i="1"/>
  <c r="L41" i="1"/>
  <c r="L84" i="1"/>
  <c r="L87" i="1"/>
  <c r="L4" i="1"/>
  <c r="L3" i="1"/>
  <c r="L25" i="1"/>
  <c r="L44" i="1"/>
  <c r="L2" i="1"/>
  <c r="L74" i="1"/>
  <c r="L81" i="1"/>
  <c r="L80" i="1"/>
  <c r="L18" i="1"/>
  <c r="L79" i="1"/>
  <c r="L78" i="1"/>
  <c r="L77" i="1"/>
  <c r="L16" i="1"/>
  <c r="L76" i="1"/>
  <c r="L15" i="1"/>
  <c r="L14" i="1"/>
  <c r="L75" i="1"/>
  <c r="L55" i="1"/>
  <c r="L54" i="1"/>
  <c r="L53" i="1"/>
  <c r="L52" i="1"/>
  <c r="L89" i="1"/>
  <c r="L88" i="1"/>
  <c r="L68" i="1"/>
  <c r="L90" i="1"/>
  <c r="L66" i="1"/>
  <c r="L65" i="1"/>
  <c r="L31" i="1"/>
  <c r="L30" i="1"/>
  <c r="L28" i="1"/>
  <c r="L29" i="1"/>
  <c r="L82" i="1"/>
  <c r="L26" i="1"/>
  <c r="L27" i="1"/>
  <c r="L23" i="1"/>
  <c r="L20" i="1"/>
  <c r="L21" i="1"/>
  <c r="L24" i="1"/>
  <c r="L22" i="1"/>
  <c r="K33" i="1"/>
  <c r="K32" i="1"/>
  <c r="K34" i="1"/>
  <c r="K39" i="1"/>
  <c r="K86" i="1"/>
  <c r="K85" i="1"/>
  <c r="K43" i="1"/>
  <c r="K40" i="1"/>
  <c r="K38" i="1"/>
  <c r="K42" i="1"/>
  <c r="K37" i="1"/>
  <c r="K83" i="1"/>
  <c r="K41" i="1"/>
  <c r="K84" i="1"/>
  <c r="K87" i="1"/>
  <c r="K4" i="1"/>
  <c r="K3" i="1"/>
  <c r="K25" i="1"/>
  <c r="K44" i="1"/>
  <c r="K2" i="1"/>
  <c r="K74" i="1"/>
  <c r="K81" i="1"/>
  <c r="K80" i="1"/>
  <c r="K18" i="1"/>
  <c r="K79" i="1"/>
  <c r="K78" i="1"/>
  <c r="K77" i="1"/>
  <c r="K16" i="1"/>
  <c r="K76" i="1"/>
  <c r="K15" i="1"/>
  <c r="K14" i="1"/>
  <c r="K75" i="1"/>
  <c r="K55" i="1"/>
  <c r="K54" i="1"/>
  <c r="K53" i="1"/>
  <c r="K52" i="1"/>
  <c r="K89" i="1"/>
  <c r="K88" i="1"/>
  <c r="K68" i="1"/>
  <c r="K90" i="1"/>
  <c r="K66" i="1"/>
  <c r="K65" i="1"/>
  <c r="K31" i="1"/>
  <c r="K30" i="1"/>
  <c r="K28" i="1"/>
  <c r="K29" i="1"/>
  <c r="K82" i="1"/>
  <c r="K26" i="1"/>
  <c r="K27" i="1"/>
  <c r="K23" i="1"/>
  <c r="K20" i="1"/>
  <c r="K21" i="1"/>
  <c r="K24" i="1"/>
  <c r="K22" i="1"/>
  <c r="O34" i="1"/>
  <c r="O29" i="1"/>
  <c r="O65" i="1"/>
  <c r="O90" i="1"/>
  <c r="O33" i="1"/>
  <c r="O32" i="1"/>
  <c r="O85" i="1"/>
  <c r="M40" i="1"/>
  <c r="J38" i="1"/>
  <c r="O38" i="1" s="1"/>
  <c r="N42" i="1"/>
  <c r="J37" i="1"/>
  <c r="N37" i="1" s="1"/>
  <c r="J83" i="1"/>
  <c r="M83" i="1" s="1"/>
  <c r="M41" i="1"/>
  <c r="O86" i="1"/>
  <c r="O55" i="1"/>
  <c r="O54" i="1"/>
  <c r="O53" i="1"/>
  <c r="O52" i="1"/>
  <c r="O89" i="1"/>
  <c r="O88" i="1"/>
  <c r="O87" i="1"/>
  <c r="O4" i="1"/>
  <c r="O3" i="1"/>
  <c r="O25" i="1"/>
  <c r="O74" i="1"/>
  <c r="O44" i="1"/>
  <c r="O81" i="1"/>
  <c r="O80" i="1"/>
  <c r="O18" i="1"/>
  <c r="O79" i="1"/>
  <c r="O78" i="1"/>
  <c r="O77" i="1"/>
  <c r="O16" i="1"/>
  <c r="O76" i="1"/>
  <c r="O15" i="1"/>
  <c r="O14" i="1"/>
  <c r="O75" i="1"/>
  <c r="O66" i="1"/>
  <c r="O68" i="1"/>
  <c r="O31" i="1"/>
  <c r="O30" i="1"/>
  <c r="O28" i="1"/>
  <c r="O82" i="1"/>
  <c r="O26" i="1"/>
  <c r="O27" i="1"/>
  <c r="O23" i="1"/>
  <c r="N20" i="1"/>
  <c r="O21" i="1"/>
  <c r="O22" i="1"/>
  <c r="O43" i="1"/>
  <c r="N43" i="1"/>
  <c r="M43" i="1"/>
  <c r="O84" i="1"/>
  <c r="N84" i="1"/>
  <c r="M84" i="1"/>
  <c r="O24" i="1"/>
  <c r="N24" i="1"/>
  <c r="M24" i="1"/>
  <c r="O7" i="1" l="1"/>
  <c r="N7" i="1"/>
  <c r="N5" i="1"/>
  <c r="M5" i="1"/>
  <c r="N19" i="1"/>
  <c r="M19" i="1"/>
  <c r="N6" i="1"/>
  <c r="N63" i="1"/>
  <c r="M20" i="1"/>
  <c r="M21" i="1"/>
  <c r="M37" i="1"/>
  <c r="N38" i="1"/>
  <c r="O6" i="1"/>
  <c r="N41" i="1"/>
  <c r="O41" i="1"/>
  <c r="N21" i="1"/>
  <c r="O37" i="1"/>
  <c r="O63" i="1"/>
  <c r="O40" i="1"/>
  <c r="M32" i="1"/>
  <c r="M38" i="1"/>
  <c r="N33" i="1"/>
  <c r="N62" i="1"/>
  <c r="M62" i="1"/>
  <c r="M33" i="1"/>
  <c r="O83" i="1"/>
  <c r="N40" i="1"/>
  <c r="N83" i="1"/>
  <c r="M42" i="1"/>
  <c r="O64" i="1"/>
  <c r="N64" i="1"/>
  <c r="M2" i="1"/>
  <c r="N32" i="1"/>
  <c r="O20" i="1"/>
  <c r="O2" i="1"/>
  <c r="M39" i="1"/>
  <c r="O67" i="1"/>
  <c r="M67" i="1"/>
  <c r="N39" i="1"/>
  <c r="O42" i="1"/>
</calcChain>
</file>

<file path=xl/sharedStrings.xml><?xml version="1.0" encoding="utf-8"?>
<sst xmlns="http://schemas.openxmlformats.org/spreadsheetml/2006/main" count="1407" uniqueCount="630">
  <si>
    <t>Category</t>
  </si>
  <si>
    <t>Start</t>
  </si>
  <si>
    <t>End</t>
  </si>
  <si>
    <t>Organization</t>
  </si>
  <si>
    <t>Description</t>
  </si>
  <si>
    <t>Education</t>
  </si>
  <si>
    <t>Niagara College</t>
  </si>
  <si>
    <t>University of Toronto</t>
  </si>
  <si>
    <t>Honour's Bachelor of Arts and Science</t>
  </si>
  <si>
    <t>Notes</t>
  </si>
  <si>
    <t>Society for Ecological Restoration</t>
  </si>
  <si>
    <t>Alberta Society for Professional Biologists</t>
  </si>
  <si>
    <t>Biologist in Training</t>
  </si>
  <si>
    <t>Volunteering</t>
  </si>
  <si>
    <t>NC</t>
  </si>
  <si>
    <t>SER</t>
  </si>
  <si>
    <t>ASPB</t>
  </si>
  <si>
    <t>PGC</t>
  </si>
  <si>
    <t>UofT</t>
  </si>
  <si>
    <t>BIT</t>
  </si>
  <si>
    <t>CERPIT</t>
  </si>
  <si>
    <t>BSc</t>
  </si>
  <si>
    <t>Org_Acr</t>
  </si>
  <si>
    <t>Great Divide Trail Association</t>
  </si>
  <si>
    <t>GDTA</t>
  </si>
  <si>
    <t>Trail Building and Maintenance Committee Member</t>
  </si>
  <si>
    <t>TBMC</t>
  </si>
  <si>
    <t>Months</t>
  </si>
  <si>
    <t>Years</t>
  </si>
  <si>
    <t>Days</t>
  </si>
  <si>
    <t>Employment</t>
  </si>
  <si>
    <t>Wildr</t>
  </si>
  <si>
    <t>Rough Runner Event Volunteer</t>
  </si>
  <si>
    <t>Crownest Conservation Society</t>
  </si>
  <si>
    <t>CCS</t>
  </si>
  <si>
    <t>Ed Gregor Stewardship Day Volunteer</t>
  </si>
  <si>
    <t>Professional</t>
  </si>
  <si>
    <t>Membership</t>
  </si>
  <si>
    <t>Niagara College Student Association Vice President</t>
  </si>
  <si>
    <t>SER-NCSA</t>
  </si>
  <si>
    <t>Event - Single</t>
  </si>
  <si>
    <t>Event - Ongoing</t>
  </si>
  <si>
    <t>Environment</t>
  </si>
  <si>
    <t>Nature Conservancy Canada</t>
  </si>
  <si>
    <t>NCC</t>
  </si>
  <si>
    <t>Earthbound Trees</t>
  </si>
  <si>
    <t>Society</t>
  </si>
  <si>
    <t>AB</t>
  </si>
  <si>
    <t>Loc_Large</t>
  </si>
  <si>
    <t>Loc_Small</t>
  </si>
  <si>
    <t>Niagara-On-The-Lake</t>
  </si>
  <si>
    <t>ON</t>
  </si>
  <si>
    <t>Toronto</t>
  </si>
  <si>
    <t>Pincher Creek</t>
  </si>
  <si>
    <t>Southern Region</t>
  </si>
  <si>
    <t>Crowsnest Pass</t>
  </si>
  <si>
    <t>BC</t>
  </si>
  <si>
    <t>Nelson</t>
  </si>
  <si>
    <t>Ecological Program Developer</t>
  </si>
  <si>
    <t>Stouffville</t>
  </si>
  <si>
    <t>Tree Farm Hand</t>
  </si>
  <si>
    <t>Earthbound Kids</t>
  </si>
  <si>
    <t>Oxford Learning Centres Inc.</t>
  </si>
  <si>
    <t>Math and Science Instructor</t>
  </si>
  <si>
    <t>UofT MedStores Staff</t>
  </si>
  <si>
    <t>Service/ Retail</t>
  </si>
  <si>
    <t>MBM Installations Inc.</t>
  </si>
  <si>
    <t>Service Technician/ Health and Safety Inspector</t>
  </si>
  <si>
    <t>DMA Contracting</t>
  </si>
  <si>
    <t>General Labourer</t>
  </si>
  <si>
    <t>Various Restaurants</t>
  </si>
  <si>
    <t>Line Kitchen Staff</t>
  </si>
  <si>
    <t>York Region</t>
  </si>
  <si>
    <t>Western Canada Chapter Annual General Meeting</t>
  </si>
  <si>
    <t>Attendee</t>
  </si>
  <si>
    <t>MBM</t>
  </si>
  <si>
    <t>DMA</t>
  </si>
  <si>
    <t>General</t>
  </si>
  <si>
    <t>Title</t>
  </si>
  <si>
    <t>Southwest Invasive Managers</t>
  </si>
  <si>
    <t>SWIM</t>
  </si>
  <si>
    <t>Saskatoon</t>
  </si>
  <si>
    <t>SK</t>
  </si>
  <si>
    <t>Participant</t>
  </si>
  <si>
    <t>Living Lakes Canada</t>
  </si>
  <si>
    <t>CABIN with STREAM DNA Metabarcoding Sample Collection</t>
  </si>
  <si>
    <t>Invermere</t>
  </si>
  <si>
    <t>Castle Crown Wilderness Coalition</t>
  </si>
  <si>
    <t>CCWC</t>
  </si>
  <si>
    <t>Stewardship Event Volunteer</t>
  </si>
  <si>
    <t>Castle Provincial Park</t>
  </si>
  <si>
    <t>Type</t>
  </si>
  <si>
    <t>Part-Time</t>
  </si>
  <si>
    <t>Full-Time</t>
  </si>
  <si>
    <t>Education/ Outreach</t>
  </si>
  <si>
    <t>Senior Demonstrator</t>
  </si>
  <si>
    <t>Scihigh - Lunenfield Research Institute</t>
  </si>
  <si>
    <t>World Wildlife Fund</t>
  </si>
  <si>
    <t>WWF</t>
  </si>
  <si>
    <t>Designing Change for a Living Planet Competition</t>
  </si>
  <si>
    <t>Presenter</t>
  </si>
  <si>
    <t>Ontario Ecology, Ethology and Evolution Conference</t>
  </si>
  <si>
    <t>OE3C</t>
  </si>
  <si>
    <t>Experimentally induced population destabilization in Daphnia magna</t>
  </si>
  <si>
    <t>Temperature effects on a tritrophic food web</t>
  </si>
  <si>
    <t>*Full-time during a gap-year after high school and seasonal full-time during summers while attending university</t>
  </si>
  <si>
    <t>Expires</t>
  </si>
  <si>
    <t>Canadian Aquatic Biomonitoring Network Field Assistant</t>
  </si>
  <si>
    <t>CABIN</t>
  </si>
  <si>
    <t>Workplace Hazardous Materials Information System</t>
  </si>
  <si>
    <t>WHMIS</t>
  </si>
  <si>
    <t>Transportation Canada</t>
  </si>
  <si>
    <t>Ontario Ministry of Environment, Conservation and Parks</t>
  </si>
  <si>
    <t>Ontario Benthos Biomonitoring Network Participant</t>
  </si>
  <si>
    <t>OBBN</t>
  </si>
  <si>
    <t>PCOC</t>
  </si>
  <si>
    <t>TUC</t>
  </si>
  <si>
    <t>Trout Unlimited Canada</t>
  </si>
  <si>
    <t>Backpack Electrofishing Crew Lead (Class 2)</t>
  </si>
  <si>
    <t>Canadian Red Cross</t>
  </si>
  <si>
    <t>Wilderness and Remote First Aid/ CPR &amp; AED C</t>
  </si>
  <si>
    <t>Industry Canada</t>
  </si>
  <si>
    <t xml:space="preserve">Restricted Operator's Certificate - Aeronautical Communications </t>
  </si>
  <si>
    <t>ROC-A</t>
  </si>
  <si>
    <t>Class/ Training</t>
  </si>
  <si>
    <t>Unmanned Aerial Vehicle Ground School</t>
  </si>
  <si>
    <t>UAV</t>
  </si>
  <si>
    <t>Ontario Ministry of Labour</t>
  </si>
  <si>
    <t>Ontario Working at Heights</t>
  </si>
  <si>
    <t>CAN</t>
  </si>
  <si>
    <t>OUPFB</t>
  </si>
  <si>
    <t>Sudbury</t>
  </si>
  <si>
    <t>Young Driver's of Canada</t>
  </si>
  <si>
    <t>Defensive Driving Course</t>
  </si>
  <si>
    <t>Permanent</t>
  </si>
  <si>
    <t>Ontario G-Class Driver's Licence</t>
  </si>
  <si>
    <t>Government of Alberta</t>
  </si>
  <si>
    <t>Alberta Class 5 Driver's Licence</t>
  </si>
  <si>
    <t>Natural Science and Engineering Research Council Undergraduate Student Research Award Recipient</t>
  </si>
  <si>
    <t>NSERC USRA</t>
  </si>
  <si>
    <t>Science/ Research</t>
  </si>
  <si>
    <t>Branch</t>
  </si>
  <si>
    <t>Koffler Science Reserve Undergraduate Student Research Award Recipient</t>
  </si>
  <si>
    <t>KSR USRA</t>
  </si>
  <si>
    <t>Stochastic population extinction events in a multi-generational greenhouse experiment</t>
  </si>
  <si>
    <t>King City</t>
  </si>
  <si>
    <t>Time</t>
  </si>
  <si>
    <t>Time_Unit</t>
  </si>
  <si>
    <t>Lessons</t>
  </si>
  <si>
    <t>Achievements</t>
  </si>
  <si>
    <t>Tasks</t>
  </si>
  <si>
    <t>Adjusted to working in a different culture and biota over a short period of time.</t>
  </si>
  <si>
    <t>Athletics and Recreation Centre Staff</t>
  </si>
  <si>
    <t>Position</t>
  </si>
  <si>
    <t>Online</t>
  </si>
  <si>
    <t xml:space="preserve">Mapped anthropogenic features, invasive species occurrence, and assessed conservation success through various indicators. Prepared annual monitoring reports including recommendations for future stewardship efforts. Analyzed aerial imagery for discrepancies between monitoring visits. Liaised with property owners and grazing lease holders. Attended and led events in fence removal, invasive species management, river corridor restoration, and organization operations. </t>
  </si>
  <si>
    <t xml:space="preserve">Monitored NCC owned properties and conservation easements in the Waterton Park Front Area. </t>
  </si>
  <si>
    <t>Certified Ecological Restoration Practitioner in Training</t>
  </si>
  <si>
    <t>University of Alberta</t>
  </si>
  <si>
    <t>Mountains 101</t>
  </si>
  <si>
    <t>UofA</t>
  </si>
  <si>
    <t>Coursera</t>
  </si>
  <si>
    <t>Laboratory Biosafety</t>
  </si>
  <si>
    <t>Mountain Bluebird Trail Conservation Society</t>
  </si>
  <si>
    <t>MBTCS</t>
  </si>
  <si>
    <t>Adaptable Outdoors</t>
  </si>
  <si>
    <t>Trail Monitor</t>
  </si>
  <si>
    <t>Administration Committee Chair</t>
  </si>
  <si>
    <t>Alberta Ministry of Culture, Multiculturalism, and the Status of Women</t>
  </si>
  <si>
    <t>Trained in standardized sampling of aquatic macroinvertebrate communities (CABIN) for a national DNA metabarcoding project (STREAM)</t>
  </si>
  <si>
    <t>Pincher Creek and District Food Centre</t>
  </si>
  <si>
    <t>Project Lead - Growing Healthy Food Boxes</t>
  </si>
  <si>
    <t>For work in Level 1 Biosafety Lab</t>
  </si>
  <si>
    <t>Latest training in WHMIS for NCC; several other courses completed for other positions</t>
  </si>
  <si>
    <t>Natural Area Assistant - Waterton</t>
  </si>
  <si>
    <t xml:space="preserve">Demonstrated live mammal handling, bird surveying, herpetofauna identification, and sampling of both aquatic and terrestrial invertebrates. </t>
  </si>
  <si>
    <t>Designed and led “Small Animals” interactive education program for students aged 4-16.</t>
  </si>
  <si>
    <t>Driver's education course with in class and in vehicle components.</t>
  </si>
  <si>
    <t>Recreational</t>
  </si>
  <si>
    <t>University</t>
  </si>
  <si>
    <t>College</t>
  </si>
  <si>
    <t>Committee Member</t>
  </si>
  <si>
    <t>Board Member</t>
  </si>
  <si>
    <t>Financial</t>
  </si>
  <si>
    <t>Achievement</t>
  </si>
  <si>
    <t>Private</t>
  </si>
  <si>
    <t>Annual</t>
  </si>
  <si>
    <t>Competition</t>
  </si>
  <si>
    <t xml:space="preserve"> </t>
  </si>
  <si>
    <t>In-School</t>
  </si>
  <si>
    <t>Incomplete</t>
  </si>
  <si>
    <t>Applied</t>
  </si>
  <si>
    <t>Interview</t>
  </si>
  <si>
    <t>Rejected</t>
  </si>
  <si>
    <t>Interview-Rejected</t>
  </si>
  <si>
    <t>Offered</t>
  </si>
  <si>
    <t>Offered-Accepted</t>
  </si>
  <si>
    <t>Application.Stage</t>
  </si>
  <si>
    <t>Offered-Declined</t>
  </si>
  <si>
    <t>No Response</t>
  </si>
  <si>
    <t>Created and analyzed database connecting historical and ongoing range and riparian health assessments.</t>
  </si>
  <si>
    <t xml:space="preserve">Scanned technical reports for important information. Standardized input of various report formats. Improved R-coding skills. </t>
  </si>
  <si>
    <t>River Corridor Restoration Technician</t>
  </si>
  <si>
    <t>Halton</t>
  </si>
  <si>
    <t>Installed structural and habitat features for restoration projects</t>
  </si>
  <si>
    <t xml:space="preserve">Improved skills with hand tools and small machinery. Discovered pleasure of wading stream waters in November. </t>
  </si>
  <si>
    <t>Installed crib walls, Christmas tree revetments (erosion control), standing snags, floating wood features, and various geotextiles</t>
  </si>
  <si>
    <t xml:space="preserve">Adopted trail of 22 bluebird boxes. </t>
  </si>
  <si>
    <t xml:space="preserve">Conducted maintenance, nest monitoring and reported results through standardized forms. </t>
  </si>
  <si>
    <t>Coordinated events for student stewardship engagement and a public BIOBLITZ. Organized volunteers and liaised with partners (General Motors, World Wildlife Fund). Led demonstrations in environmental monitoring.</t>
  </si>
  <si>
    <t xml:space="preserve">Participated in 5-day, overnight, remote-area trail building trips. Contributed to organizational structure development. Liaised with partners and organized projects specific to the Crowsnest Pass area. </t>
  </si>
  <si>
    <t>Participated in committee with organization committed to the building, maintenance, and protection of the Great Divide Trail in Canada.</t>
  </si>
  <si>
    <t xml:space="preserve">Organized and led volunteer events to produce raised-bed garden boxes and beginner gardening packages for under-privileged families. </t>
  </si>
  <si>
    <t>Coordinated volunteers, contacted recipients, designed and built boxes, liaised with public at events</t>
  </si>
  <si>
    <t>University of Manitoba</t>
  </si>
  <si>
    <t>UofM</t>
  </si>
  <si>
    <t>Master's of Natural Resources Management</t>
  </si>
  <si>
    <t>MNRM</t>
  </si>
  <si>
    <t>Winnipeg</t>
  </si>
  <si>
    <t>MB</t>
  </si>
  <si>
    <t>Webinar</t>
  </si>
  <si>
    <t xml:space="preserve">Instructor for groups of 3 students aged 8 to 18 focusing on math and science content, but also including English, history, and learning strategies. </t>
  </si>
  <si>
    <t xml:space="preserve">Designed and implemented curriculum supplementary material. Created educational resources for varied subject matter. </t>
  </si>
  <si>
    <t xml:space="preserve">Balanced the needs of diverse student backgrounds in a time-sensitive environment. </t>
  </si>
  <si>
    <t>Start_Month</t>
  </si>
  <si>
    <t>Start_Year</t>
  </si>
  <si>
    <t>End_Month</t>
  </si>
  <si>
    <t>End_Year</t>
  </si>
  <si>
    <t>Leader of &gt;10 in-class demonstrations for student groups aged 4-18 on various topics in biology.</t>
  </si>
  <si>
    <t>Performed demonstrations on uses of model organisms in scientific research, DNA structure, genetic modification, and anatomy.</t>
  </si>
  <si>
    <t>Includes GM ECOSTEM and Bioblitz run through the NC Department of Sustainability</t>
  </si>
  <si>
    <t>CV</t>
  </si>
  <si>
    <t>Include</t>
  </si>
  <si>
    <t>Date from Ontario G-Class licence, converted to Alberta Licence September 2019</t>
  </si>
  <si>
    <t>Four-day volunteer workshop and data collection for aquatic biomonitoring.</t>
  </si>
  <si>
    <t xml:space="preserve">Serviced and inspected physical education equipment, operable walls, and telescopic seating. </t>
  </si>
  <si>
    <t xml:space="preserve">Communicated complex issues to clients with less familiarity. Coordinated inspections of over 200 sites over 4-month periods through scheduling with staff and clients. </t>
  </si>
  <si>
    <t>Pleasure Craft Operators Card</t>
  </si>
  <si>
    <t>Full non-probationary drivers licence for all class 5 vehicles.</t>
  </si>
  <si>
    <t>Full non-probationary drivers licence for general vehicles.</t>
  </si>
  <si>
    <t>Developed skills in experimental design, adapting to changing conditions, and admitting mistakes. Distinguished between times to ‘figure it out’ and times to ‘ask for help’.</t>
  </si>
  <si>
    <t>Completed two independent undergraduate theses and a year long laboratory contract.</t>
  </si>
  <si>
    <t>Conducted scientific literature reviews and experiments.</t>
  </si>
  <si>
    <t>Presented results at three scientific conferences. Awarded two undergraduate student research awards (USRAs).</t>
  </si>
  <si>
    <t>Scientific Researcher: Population and Community Ecology</t>
  </si>
  <si>
    <t xml:space="preserve">Prepared food and cleaned kitchens. Interacted with customers and clients. </t>
  </si>
  <si>
    <t>Learned to adapt to time sensitive situations and maintain professionality in strenuous situations from a young age.</t>
  </si>
  <si>
    <t xml:space="preserve">Trained in planning, implementing, and monitoring ecosystem restoration projects. </t>
  </si>
  <si>
    <t xml:space="preserve">Studied population and community ecology focusing on the impacts of global change on conservation. </t>
  </si>
  <si>
    <t>Double majored in Ecology &amp; Evolutionary Biology; Biodiversity &amp; Conservation Biology.</t>
  </si>
  <si>
    <t xml:space="preserve">Graduated with Honours and High Distinction. Completed two independent theses. </t>
  </si>
  <si>
    <t xml:space="preserve">Developed skills in approaching questions scientifically, researching the current state of knowledge on a topic, and organizing groups to solve problems and complete projects. </t>
  </si>
  <si>
    <t xml:space="preserve">Staff in a retail operation servicing universities and hospitals with laboratory and medical supplies. </t>
  </si>
  <si>
    <t>Assisted customers with purchases through in depth knowledge of stock. Organized and maintained warehouse stocking.</t>
  </si>
  <si>
    <t xml:space="preserve">Received training in safe use and handling of liquid nitrogen. </t>
  </si>
  <si>
    <t>Annual Field Tour</t>
  </si>
  <si>
    <t xml:space="preserve">Niagara College Team presentation on reducing plastic waste through promoting cyclic economies. </t>
  </si>
  <si>
    <t xml:space="preserve">Finished 100m vertical sprint, 9 km trail run, and 2 km obstacle course. </t>
  </si>
  <si>
    <t>Assisted in outdoor fitness event.</t>
  </si>
  <si>
    <t>Set-up obstacles, determined course locations, and registered participants.</t>
  </si>
  <si>
    <t xml:space="preserve">Participated in habitat stewardship events for organization dedicated to preserving wildlife habitat in protected areas of the Castle Area. </t>
  </si>
  <si>
    <t xml:space="preserve">Removed weeds, installed habitat features, and maintained trails. Helped to educate groups about local diversity and conservation threats. </t>
  </si>
  <si>
    <t xml:space="preserve">Assisted in tasks related to the management of a 640 acre small-scale native tree farm. </t>
  </si>
  <si>
    <r>
      <t xml:space="preserve">Assisted in graduate student research projects on experimental evolution using </t>
    </r>
    <r>
      <rPr>
        <i/>
        <sz val="10"/>
        <color theme="1"/>
        <rFont val="Tw Cen MT"/>
        <family val="2"/>
      </rPr>
      <t>Drosophila melanogaster.</t>
    </r>
  </si>
  <si>
    <t>Annual visit to invasive species management site successes, failures, and works-in-progress.</t>
  </si>
  <si>
    <t>Niagara River Invasive Species Management</t>
  </si>
  <si>
    <t>Serviced, maintained and cleaned fitness equipment. Greeted and registered participants.</t>
  </si>
  <si>
    <t xml:space="preserve">Director for professional society dedicated to furthering the practise of Ecological Restoration in Western Canada. </t>
  </si>
  <si>
    <t xml:space="preserve">Planned conferences. Ensured legal compliance of operations. Established priorities for new initiatives. Assisted in membership development and social media outreach. </t>
  </si>
  <si>
    <t>Trained and certified to work on extension ladders and aerial work platforms using fall arrest safety devices.</t>
  </si>
  <si>
    <t xml:space="preserve">Trained in theoretical, practical, and legal surrounding usage of Unmanned Aerial Vehicles (UAVs) for various missions. </t>
  </si>
  <si>
    <t>Completed 1-day course on fundamental aspects of non-profit board governance structure and operations.</t>
  </si>
  <si>
    <t xml:space="preserve">Trained to plan and participate in and plan aquatic biomonitoring projects involving freshwater invertebrates. </t>
  </si>
  <si>
    <t>Completed Canadian Red Cross Certified 20 hour course with CPR/AED-C.</t>
  </si>
  <si>
    <t xml:space="preserve">Trained and certified to operate an aeronautical VHF radio. </t>
  </si>
  <si>
    <t>Licenced for operation of a boat with a motor.</t>
  </si>
  <si>
    <t>Trained and certified to participate in data collection for CABIN studies.</t>
  </si>
  <si>
    <t>Assisting in defining the structure and operations of a new society helping people with disabilities enjoy the outdoors.</t>
  </si>
  <si>
    <t xml:space="preserve">Created functional database to house historical data, input continuing assessment data, and automated analysis the conglomerated data to facilitate reporting. </t>
  </si>
  <si>
    <t>Laurentian University</t>
  </si>
  <si>
    <t>Music Grants Canada</t>
  </si>
  <si>
    <t>Grant Writing for Professional Musicians</t>
  </si>
  <si>
    <t>Convinced more than 100 children (and adults) that “Small Animals” included ‘bugs’: not just furry animals. Awarded “Programmer of the Year” for dedication to participant experience and creation of novel educational demonstrations and materials.</t>
  </si>
  <si>
    <t>Heritage Saskatchewan</t>
  </si>
  <si>
    <t>HS</t>
  </si>
  <si>
    <t>Regina</t>
  </si>
  <si>
    <t>NSERC</t>
  </si>
  <si>
    <t>USRA</t>
  </si>
  <si>
    <t>Undergraduate Student Research Award</t>
  </si>
  <si>
    <t>Koffler Scientific Reserve</t>
  </si>
  <si>
    <t>KSR</t>
  </si>
  <si>
    <t xml:space="preserve">Natural Sciences and Engineering Research Council </t>
  </si>
  <si>
    <t>$6,500 award for undergraduate student research project conducted at the University of Toronto's Koffler Scientific Reserve at Joker's Hill</t>
  </si>
  <si>
    <t>$6,500 award for undergraduate student research project conducted at the University of Toronto</t>
  </si>
  <si>
    <t>Org_Link</t>
  </si>
  <si>
    <t>Projects</t>
  </si>
  <si>
    <t>Labouring</t>
  </si>
  <si>
    <t>aphid_farm_fld3</t>
  </si>
  <si>
    <t>.jpeg</t>
  </si>
  <si>
    <t>.pdf</t>
  </si>
  <si>
    <t>L1</t>
  </si>
  <si>
    <t>L1_Desc</t>
  </si>
  <si>
    <t>L2</t>
  </si>
  <si>
    <t>L2_Desc</t>
  </si>
  <si>
    <t>L3</t>
  </si>
  <si>
    <t>L3_Desc</t>
  </si>
  <si>
    <t>https://www.facebook.com/AdaptABLEoutdoors/</t>
  </si>
  <si>
    <t>https://www.alberta.ca/culture-and-status-of-women.aspx</t>
  </si>
  <si>
    <t>https://www.aspb.ab.ca/</t>
  </si>
  <si>
    <t>https://www.redcross.ca/training-and-certification</t>
  </si>
  <si>
    <t>Canadian Rivers Institute</t>
  </si>
  <si>
    <t>https://www.canadianriversinstitute.com/</t>
  </si>
  <si>
    <t>https://www.utoronto.ca/</t>
  </si>
  <si>
    <t>https://www.niagaracollege.ca/</t>
  </si>
  <si>
    <t>https://heritagesask.ca/</t>
  </si>
  <si>
    <t>https://www.natureconservancy.ca/en/</t>
  </si>
  <si>
    <t>Research Assistant (Agrawal Lab)</t>
  </si>
  <si>
    <t>https://earthboundtrees.ca/</t>
  </si>
  <si>
    <t>https://earthboundkids.ca/</t>
  </si>
  <si>
    <t>ladybird_bi_sub</t>
  </si>
  <si>
    <t xml:space="preserve">Subset of final report submitted in fulfillment of consultation. </t>
  </si>
  <si>
    <t>https://www.ontario.ca/page/ministry-environment-conservation-parks#!%2F</t>
  </si>
  <si>
    <t>https://oe3c2016blog.wordpress.com/</t>
  </si>
  <si>
    <t>https://www.ser.org/general/custom.asp?page=Certification</t>
  </si>
  <si>
    <t>https://www.boaterexam.com/canada/?msclkid=c38695208a721a0b7cbcf41f3cea9982</t>
  </si>
  <si>
    <t>https://www.ic.gc.ca/eic/site/smt-gst.nsf/eng/sf01397.html</t>
  </si>
  <si>
    <t>https://eeb.utoronto.ca/education/undergraduate/scholarships-and-awards/ksr-usra/</t>
  </si>
  <si>
    <t>https://www.nserc-crsng.gc.ca/Students-Etudiants/UG-PC/USRA-BRPC_eng.asp</t>
  </si>
  <si>
    <t>https://www.facebook.com/foodcentrepc/</t>
  </si>
  <si>
    <t>https://www.wildr.ca/</t>
  </si>
  <si>
    <t>https://livinglakescanada.ca/</t>
  </si>
  <si>
    <t>https://chapter.ser.org/westerncanada/</t>
  </si>
  <si>
    <t>https://greatdividetrail.com/</t>
  </si>
  <si>
    <t>https://www.ser.org/</t>
  </si>
  <si>
    <t>http://ccwc.ab.ca/</t>
  </si>
  <si>
    <t>https://www.conservationhalton.ca/</t>
  </si>
  <si>
    <t>Conservation Halton</t>
  </si>
  <si>
    <t>https://scihigh.ca/</t>
  </si>
  <si>
    <t>https://campus.wwf.ca/event/designing-change-for-a-living-planet/</t>
  </si>
  <si>
    <t>https://laurentian.ca/</t>
  </si>
  <si>
    <t>https://yd.com/</t>
  </si>
  <si>
    <t>https://www.coursera.org/learn/mountains-101</t>
  </si>
  <si>
    <t>https://musicgrantscanada.thinkific.com/courses/grant-writing-101</t>
  </si>
  <si>
    <t>http://www.crowsnestconservation.ca/</t>
  </si>
  <si>
    <t>https://www.facebook.com/SouthWestInvasiveManagers/</t>
  </si>
  <si>
    <t>https://www.ontario.ca/page/training-working-heights</t>
  </si>
  <si>
    <t>https://www.ontario.ca/page/get-g-drivers-licence-new-drivers</t>
  </si>
  <si>
    <t>https://tucanada.org/class-2-backpack-electrofishing/</t>
  </si>
  <si>
    <t>https://www.ontario.ca/page/workplace-hazardous-materials-information-system-whmis#:~:text=%20The%20Workplace%20Hazardous%20Materials%20Information%20System%20%28,2%20reduce%20workplace%20injuries%20and%20illnesses%20More%20</t>
  </si>
  <si>
    <t>https://www.alberta.ca/class-5-drivers-licence.aspx</t>
  </si>
  <si>
    <t>https://bluebirdtrails.org/</t>
  </si>
  <si>
    <t>http://www.wwfc.ca/</t>
  </si>
  <si>
    <t>Rangeland and Riparian Health Database</t>
  </si>
  <si>
    <t>Includes Conservation Intern Period from May to August 2019, Natural Area Assistant Position from October 2019 to July 2020, and Conservation Researcher Position from July to August 2020.</t>
  </si>
  <si>
    <t>https://www.umanitoba.ca/</t>
  </si>
  <si>
    <t>Volunteer</t>
  </si>
  <si>
    <t>Western Canada Restoration Practitioner Survey</t>
  </si>
  <si>
    <t>Urban Ground Cooling Effect</t>
  </si>
  <si>
    <t>Swim, Drink, Fish</t>
  </si>
  <si>
    <t>https://www.swimdrinkfish.ca/</t>
  </si>
  <si>
    <t>SDF</t>
  </si>
  <si>
    <t>hs_report_sub</t>
  </si>
  <si>
    <t xml:space="preserve">Subset of final report submitted in fulfillment of contract. </t>
  </si>
  <si>
    <t>Database for range and riparian health assessments allowing for automated analysis in R.</t>
  </si>
  <si>
    <t>rrha_report_sub</t>
  </si>
  <si>
    <t xml:space="preserve">Subset of final report and instruction manual submitted in completion of project. </t>
  </si>
  <si>
    <t>aphid_farm_interactions</t>
  </si>
  <si>
    <t>aphid_farm_poster</t>
  </si>
  <si>
    <t>Poster submitted in fulfillment of preliminary study for undergraduate thesis.</t>
  </si>
  <si>
    <t>Aphid Farm: Tritrophic Community Interactions</t>
  </si>
  <si>
    <t>Turf Wars: Understory Turf Transplant Success</t>
  </si>
  <si>
    <t>Collaborator: Benjamin Gilbert</t>
  </si>
  <si>
    <t>Research Technician (Gilbert Lab)</t>
  </si>
  <si>
    <t>Daphnia Fishery: Experimental Population Destabilization from Harvesting</t>
  </si>
  <si>
    <t>https://krkosek.eeb.utoronto.ca/</t>
  </si>
  <si>
    <t>http://gilbert.eeb.utoronto.ca/</t>
  </si>
  <si>
    <t>daphnia_fishery_poster</t>
  </si>
  <si>
    <t>daphnia_fishery_2018-10-09</t>
  </si>
  <si>
    <t>Manuscript submitted for review</t>
  </si>
  <si>
    <t>Other collaborators: Luka Rogers, Abby Daigle</t>
  </si>
  <si>
    <t>Collaborator: Pepijn Luckjx</t>
  </si>
  <si>
    <t>https://www.tcd.ie/Zoology/people/luijckxp</t>
  </si>
  <si>
    <t>Masters thesis project studying the interactions between landscape structure, vegetation communities, and cattle grazing on grassland bird communities on private conservation projects in southern Alberta.</t>
  </si>
  <si>
    <t>Western Canada</t>
  </si>
  <si>
    <t>Undergraduate thesis project using Daphnia magna to model fisheries dynamics in discerning between mechanisms of population destabilization resulting from size-selective harvesting.</t>
  </si>
  <si>
    <t xml:space="preserve">Undergraduate thesis project using two aphid species in laboratory and field experiments to examine the relative impacts of temperature on consumer-resource interactions, density dependence, interspecific competition, ant-hemipteran mutualisms, and predation. </t>
  </si>
  <si>
    <t xml:space="preserve">Designed, implemented, and maintained manipulative experiments in growth chambers and field cages. Analyzed and presented data. </t>
  </si>
  <si>
    <t xml:space="preserve">Learned about collaboration and the time inputs involved in the peer-review scientific process. </t>
  </si>
  <si>
    <t>Macro-enabled excel database template with automated analyses.</t>
  </si>
  <si>
    <t xml:space="preserve">Learned about multifaceted aspects of heritage and the intersection between environment and culture. </t>
  </si>
  <si>
    <t xml:space="preserve">Learned to think on my feet by adjusting presentations to differing levels of subject interest. Developed exceptional benthic macroinvertebrate identification skills. Learned how to properly manage and handle farm animals. </t>
  </si>
  <si>
    <t>Part-time staff in 4 restaurants before and during high school.</t>
  </si>
  <si>
    <t xml:space="preserve">Learned how to problem solve complex issues, manage staff, coordinate site visits, and meet deadlines. </t>
  </si>
  <si>
    <t xml:space="preserve">Worked in general mechanics with power tools, saws, ladders, scaffolding, and aerial work platforms. Drove pick-up trucks and work vans with trailer attachments. Hired and managed employees. Completed inspections for industry health and safety standards. </t>
  </si>
  <si>
    <t>Learned how to condense instructions for successive volunteer groups. Learned to coordinate volunteer groups of people from different cultural and academic backgrounds.</t>
  </si>
  <si>
    <t xml:space="preserve">Organized and led public outreach, stewardship, workshops, and restoration projects. </t>
  </si>
  <si>
    <t>turf_wars_paper</t>
  </si>
  <si>
    <t>Final paper submitted in completion of course</t>
  </si>
  <si>
    <t xml:space="preserve">Found that understory turf transplants were successful at establishing vegetation, but less successful at increasing function (decomposition) or soil macroinvertebrate diversity. </t>
  </si>
  <si>
    <t xml:space="preserve">Conglomerated nearly 20 years of rangeland and riparian health reports across over 10,000 hectares of NCC property into a living excel database. Adapted range health polygons into analyzable format. Created automated analysis and reporting templates with table and figure outputs through R Statistical Programming. </t>
  </si>
  <si>
    <t xml:space="preserve">Summative project in college program comparing terrestrial arthropod communities in wetlands at different stages of ecological restoration. </t>
  </si>
  <si>
    <t>Summative project in college program mapping and prioritizing invasive species on an 11 km stretch of the Niagara River for the Niagara Parks Commission.</t>
  </si>
  <si>
    <t xml:space="preserve">Used Malaise traps and pitfall traps to collect insect specimens at two wetlands: one restored in the 1970's and one restored one year prior to assessment. </t>
  </si>
  <si>
    <t xml:space="preserve">Found that total insect abundance was higher at the older restoration project, but taxonomic diversity was not. Provided recommendations on inclusion into existing long term monitoring programs. </t>
  </si>
  <si>
    <t>terrestrial_insects_paper</t>
  </si>
  <si>
    <t>Collaborator: Michelle Place</t>
  </si>
  <si>
    <t xml:space="preserve">Contract with private landowner in British Columbia to complete biophysical inventory of a 594 acre parcel of reforested land. </t>
  </si>
  <si>
    <t>Year</t>
  </si>
  <si>
    <t>Post-Graduate Certificate in Ecosystem Restoration</t>
  </si>
  <si>
    <t xml:space="preserve">Thesis: Grassland Birds in the Parkland Transition. Courses cover aspects of economics, sociology, and reclamation/restoration from a natural resources management perspective. </t>
  </si>
  <si>
    <t>gsb_proposal_v3</t>
  </si>
  <si>
    <t>Conducted forest, prairie, and wetland ecosystem classification including aerial imagery ecosystem delineation. Trained in natural channel design and river corridor restoration. Studied bioengineering using live plant material and geotextiles. Sampled benthos and mapped aquatic habitat. Trained in electrofishing, bird surveying, mammal tracking, and multiple aspects of environmental monitoring.</t>
  </si>
  <si>
    <t xml:space="preserve">Learned environmental policy considerations in project planning. Introduced to many aspects of stakeholder engagement. Produced proposals, technical reports, and presentations for professional clients. </t>
  </si>
  <si>
    <t xml:space="preserve">Engaged students, community members, and industry though role in Niagara College Student Chapter of the Society for Ecological Restoration. </t>
  </si>
  <si>
    <t xml:space="preserve">Inventoried &gt;1000 trees on property and assessed trees for health issues. </t>
  </si>
  <si>
    <t>Learned the necessity of good tools, boots, gloves, and waterproofing. Improved tree identification skills. Learned about common farming machinery including bobcats and tree spades.</t>
  </si>
  <si>
    <t xml:space="preserve">Planted, monitored, and maintained bare-root, container, and root-balled trees. Mechanically and chemically managed invasive plants. Loaded/unloaded flatbed crane trucks. Drove pick-up trucks off-road and with trailers. Performed landscape maintenance using small tractors. Set-up water pumps/ irrigation systems. Built cedar post fences. Created and maintained forest trails. </t>
  </si>
  <si>
    <t>Designed and built 2'x2'x18" garden boxes for 10 families and 2 businesses.</t>
  </si>
  <si>
    <t>Pilot survey of restoration practitioners in the Kootenay region of BC to identify usage of SER Principles in restoration project design and implementation.</t>
  </si>
  <si>
    <t>Presented preliminary results as a poster at SER 2021 World Conferences.</t>
  </si>
  <si>
    <t>serwc_poster</t>
  </si>
  <si>
    <t xml:space="preserve">Thesis proposal (defended May 2021). </t>
  </si>
  <si>
    <t>SER 2021 World Conference poster presentation.</t>
  </si>
  <si>
    <t>Collaborators: Emily Pejic, Rebecca Wilson</t>
  </si>
  <si>
    <t xml:space="preserve">Learned that international principles are generally implemented by Western Canadian practitioners, in some cases without knowledge of SER. Identified additional priorities specific to Canadian restoration. </t>
  </si>
  <si>
    <t xml:space="preserve">Designed and distributed survey. Analyzed results. Presented publicly. </t>
  </si>
  <si>
    <t xml:space="preserve">Discovered initial replanting efforts following logging were less successful than desired. Identified priority areas for management changes. </t>
  </si>
  <si>
    <t xml:space="preserve">Conducted preliminary site assessments using publicly available spatial data to assess edaphic and hydrological conditions. Assessed changes in land use through time using aerial imagery. Determined success of reforestation efforts based on increases in forest cover through in field surveys. Mapped and removed invasive species and dump sites. </t>
  </si>
  <si>
    <t>Inventorying Living Heritage Conservation in SK</t>
  </si>
  <si>
    <t xml:space="preserve">Experimental community modelling results. </t>
  </si>
  <si>
    <t>Using Google Trends to Predict Park Visitation</t>
  </si>
  <si>
    <t>Wind and e. coli</t>
  </si>
  <si>
    <t xml:space="preserve">Explored possibility of using Google Trends data to predict public visitation to national parks in Canada. </t>
  </si>
  <si>
    <t xml:space="preserve">Preliminary results support that when visitation is above a given monthly threshold, Google Trends data has between a 40 and 70% correlation with visitation rates. </t>
  </si>
  <si>
    <t>trends_pb</t>
  </si>
  <si>
    <t>https://trends.google.ca</t>
  </si>
  <si>
    <t>Google Trends</t>
  </si>
  <si>
    <t>https://www.rdocumentation.org/packages/gtrendsR/versions/1.4.8</t>
  </si>
  <si>
    <t>gTrendsR Documentation</t>
  </si>
  <si>
    <t xml:space="preserve">Sourced national park visitation data from Canada Open Data. Used gTrendsR package to correlate visitation with relative search interest. </t>
  </si>
  <si>
    <t>Created a tagged database of over 3300 organizations of varying relations to heritage conservation with contact information.</t>
  </si>
  <si>
    <t>Policy brief submitted in fulfillment of class project.</t>
  </si>
  <si>
    <t xml:space="preserve">Learned to liaise with land managers. Excelled in communicating complex issues to varied audiences. </t>
  </si>
  <si>
    <t>Designed classification taxonomy for contributions to heritage conservation. Created and populated organizational contact database through internet research and conglomerating existing contact lists. Analyzed data to identify data gaps and priorities for future research and outreach.</t>
  </si>
  <si>
    <t>Attempting to elucidate the species present in a highly conserved region that is understudied from an avian perspective. Informing cattle management best practices by linking species abundances to rangeland health. Informing the debate in landscape ecology of birds regarding whether habitat amount or fragmentation has larger impacts on habitat usage.</t>
  </si>
  <si>
    <t>Diagrammatic representation of interactions within model system.</t>
  </si>
  <si>
    <t xml:space="preserve">Ontario University Programs in Field Biology (OUPFB) field course project examining the impacts of forest understory turf transplants in restoration efforts. </t>
  </si>
  <si>
    <t xml:space="preserve">Compared vegetation communities, soil macroinvertebrate communities, and decomposition assays between reference and restored sites. </t>
  </si>
  <si>
    <t xml:space="preserve">Designed, implemented, and maintained manipulative experiment using Daphnia magna mesocosms. Analyzed and presented data. </t>
  </si>
  <si>
    <t>Collaborator: Martin Krkošek</t>
  </si>
  <si>
    <t>Waterloo Wellington Flight Centre</t>
  </si>
  <si>
    <t>Ontario Ministry of Transportation</t>
  </si>
  <si>
    <t>Niagara Peninsula Conservation Authority</t>
  </si>
  <si>
    <t>NPCA</t>
  </si>
  <si>
    <t>St. Catherine's</t>
  </si>
  <si>
    <t xml:space="preserve">Short-term contract assisting in Fall restoration plantings. </t>
  </si>
  <si>
    <t>https://npca.ca/</t>
  </si>
  <si>
    <t>https://www.oxfordlearning.com/locations/toronto-don-mills-tutoring/</t>
  </si>
  <si>
    <t>Conferences</t>
  </si>
  <si>
    <t>Awards</t>
  </si>
  <si>
    <t>Memberships</t>
  </si>
  <si>
    <t>Accreditations</t>
  </si>
  <si>
    <t>$30,000 annual stipend during Master's of Natural Resource Management at the University of Manitoba.</t>
  </si>
  <si>
    <t>Awarded 'Best Poster in Evolutionary Ecology' in competition of 10 undergraduate students for poster presentation.</t>
  </si>
  <si>
    <t>Poster presentation at undergraduate conference.</t>
  </si>
  <si>
    <t xml:space="preserve">Received honourable mention amongst 15 other university and college teams. </t>
  </si>
  <si>
    <t xml:space="preserve">Created impromtu group pitch for a strategy for reducing plastic waste from single-use grocery bags. </t>
  </si>
  <si>
    <t>Presented results from "Aphid Farm: Tritrophic Community Interactions"</t>
  </si>
  <si>
    <t>Presented results from "Daphnia Fishery: Experimental Population Destabilization from Harvesting"</t>
  </si>
  <si>
    <t>Poster presentation at graduate student based conference.</t>
  </si>
  <si>
    <t>Virtual</t>
  </si>
  <si>
    <t xml:space="preserve">Poster presentation at global conference for advances in ecosystem restoration. </t>
  </si>
  <si>
    <t>Eligible for Certification Ecological Restoration Practitioner (CERP) designation in 2024.</t>
  </si>
  <si>
    <t>Part-time general staff at college fitness centre.</t>
  </si>
  <si>
    <t>SER-WC</t>
  </si>
  <si>
    <t>Board Governance Introduction</t>
  </si>
  <si>
    <t>Certifications</t>
  </si>
  <si>
    <t>Terrestrial Insect Restoration Responses</t>
  </si>
  <si>
    <t>Title_Acr</t>
  </si>
  <si>
    <t xml:space="preserve">Planted tree and shrub container stock. Installed live stakes and geotextiles for streambank stabilization. Liaised with partners and land owners. Attended and led volunteer events. </t>
  </si>
  <si>
    <t>Trained and certified to operate a backpack electrofishing unit.</t>
  </si>
  <si>
    <t>Used monitoring data from non-profit society dedicated to providing artificial habitat boxes for Mountain Bluebirds to assess attributes affecting nesting success.</t>
  </si>
  <si>
    <t>Mountain Bluebird Nesting Success in Response to Landscape Structure</t>
  </si>
  <si>
    <t>Conservation Science Fellowship</t>
  </si>
  <si>
    <t>CSF</t>
  </si>
  <si>
    <t>Awarded Conservation Science Fellowship in conjunction with the Nature Conservancy of Canada.</t>
  </si>
  <si>
    <t>Wildlife Conservation Society Canada</t>
  </si>
  <si>
    <t>WCS</t>
  </si>
  <si>
    <t>Restoration Assistant</t>
  </si>
  <si>
    <t xml:space="preserve">Assessed species for threshold population sizes using relational NatureServe geodatabase. Wrote proposals for sites. Liaised with technical experts to ensure data quality and proposal accuracy. </t>
  </si>
  <si>
    <t>Society for Canadian Orithologists</t>
  </si>
  <si>
    <t>SCO</t>
  </si>
  <si>
    <t>Blood Tribe Land Management</t>
  </si>
  <si>
    <t>BTLM</t>
  </si>
  <si>
    <t>Data Analyst</t>
  </si>
  <si>
    <t>UK</t>
  </si>
  <si>
    <t>London</t>
  </si>
  <si>
    <t>Private Land Owner</t>
  </si>
  <si>
    <t>Biophysical Inventory</t>
  </si>
  <si>
    <t>Grassland Birds in the Waterton Foothills Parkland</t>
  </si>
  <si>
    <t>Ecology Letters</t>
  </si>
  <si>
    <t>Publications</t>
  </si>
  <si>
    <t>Academic</t>
  </si>
  <si>
    <t>Technical</t>
  </si>
  <si>
    <t>Experimental evidence of size-selective harvest and environmental stochasticity effects on population demography, fluctuations, and nonlinearity</t>
  </si>
  <si>
    <t>Key Biodiversity Areas in Manitoba</t>
  </si>
  <si>
    <t>CTV News Winnnipeg</t>
  </si>
  <si>
    <t>CTV</t>
  </si>
  <si>
    <t>15:44 in video</t>
  </si>
  <si>
    <t>News story on Manitoba KBAs following COP15 Biodiversity Conference</t>
  </si>
  <si>
    <t>Exclude</t>
  </si>
  <si>
    <t>Media</t>
  </si>
  <si>
    <t>Article</t>
  </si>
  <si>
    <t>https://www.natureconservancy.ca/en/who-we-are/publications/magazine/fall-2020/</t>
  </si>
  <si>
    <t>NCC Magazine (Fall 2020)</t>
  </si>
  <si>
    <t>NCC Publication on Weston Research Program</t>
  </si>
  <si>
    <t>No article available online</t>
  </si>
  <si>
    <t>Western Canada Chapter Director</t>
  </si>
  <si>
    <t>http://doi.org/10.1111/ele.14181</t>
  </si>
  <si>
    <t xml:space="preserve">Rogers, L., Moore, Z., Daigle, A., Liujckx, P., and Krkosek, M. 2023. Experimental evidence of size-selective harvest and environmental stochasticity effects on population demography, fluctuations, and nonlinearity. Ecology Letters. DOI: 10.1111/ele.14181. </t>
  </si>
  <si>
    <t>Manitoba Cooperator</t>
  </si>
  <si>
    <t>Many key biodiversity areas identified in Manitoba</t>
  </si>
  <si>
    <t>https://www.manitobacooperator.ca/news-opinion/news/many-key-biodiversity-areas-identified-in-manitoba/</t>
  </si>
  <si>
    <t>OCTWS</t>
  </si>
  <si>
    <t>Ontario Chapter of the Wildlife Society</t>
  </si>
  <si>
    <t>Peterborough</t>
  </si>
  <si>
    <t>Canadian Society for Ecology and Evolution</t>
  </si>
  <si>
    <t>CSEE</t>
  </si>
  <si>
    <t>Food for the Future (Global News Radio)</t>
  </si>
  <si>
    <t>Our World: Ecosystem Restoration - United Nations and Western Canada</t>
  </si>
  <si>
    <t xml:space="preserve">Podcast on how people can make a difference in their daily lives. Topics included United Nations Decade on Ecosystem Restoration to local engagement and actions. </t>
  </si>
  <si>
    <t>https://curiouscast.ca/podcast/1258/food-for-the-future-hosted-by-peggy-oneil/</t>
  </si>
  <si>
    <t>NCC Magazine (Fall 2023)</t>
  </si>
  <si>
    <t>https://winnipeg.ctvnews.ca/video?clipId=2589471</t>
  </si>
  <si>
    <t>Organizer</t>
  </si>
  <si>
    <t>Vancouver</t>
  </si>
  <si>
    <t>https://sernac.org/</t>
  </si>
  <si>
    <t>Served on Outreach, Steering, and Programming Committee for 2024 North American Conference on Cross-Biome Connections for Ecological Restoration across a diverse continent</t>
  </si>
  <si>
    <t>M1</t>
  </si>
  <si>
    <t>M1_Type</t>
  </si>
  <si>
    <t>M1_Desc</t>
  </si>
  <si>
    <t>M2</t>
  </si>
  <si>
    <t>M2_Type</t>
  </si>
  <si>
    <t>M2_Desc</t>
  </si>
  <si>
    <t>M3</t>
  </si>
  <si>
    <t>M3_Type</t>
  </si>
  <si>
    <t>M3_Desc</t>
  </si>
  <si>
    <t>Presented thesis results in 4-minute lightning talk.</t>
  </si>
  <si>
    <t>Society for Conservation Biology</t>
  </si>
  <si>
    <t>SCB</t>
  </si>
  <si>
    <t>Served on Student Event Committee for 2024 North American Conference on Celebrating Diversity in Conservation from Summit to Sea.</t>
  </si>
  <si>
    <t>https://scbnorthamerica.org/index.php/naccb-2024/</t>
  </si>
  <si>
    <t>https://scbnorthamerica.org/</t>
  </si>
  <si>
    <t>SCB-NA</t>
  </si>
  <si>
    <t>North America</t>
  </si>
  <si>
    <t>Director for professional society dedicated to advancing the science and practise of conserving Earth's biological diversity.</t>
  </si>
  <si>
    <t xml:space="preserve">https://www.natureconservancy.ca/en/who-we-are/publications/magazine/fall-2023/future-proofing-conservation.html </t>
  </si>
  <si>
    <t>Kenauk</t>
  </si>
  <si>
    <t>QC</t>
  </si>
  <si>
    <t>KBA</t>
  </si>
  <si>
    <t xml:space="preserve">Learned about sensitive species data security protocols, conservation rankings, and aspects of species designation. </t>
  </si>
  <si>
    <t xml:space="preserve">Designed and implemented monitoring program for birds on private conservation rangelands. Conducted point count surveys. Deployed and analyzed data from Autonomous Recording Units (ARUs). Analyzed spatial land cover data. Conducted rangeland health assessments. Leased with cattle managers, land owners, and non-profit partners. </t>
  </si>
  <si>
    <t>Co-authors presented results for "Western Canada Restoration Practitioner Survey"</t>
  </si>
  <si>
    <t>Consolidated over 20 years of monitoring reports. Analyzed land cover using publicly available data and aerial imagery. Created models to assess the impacts of landscape and management variables on Mountain Bluebird nesting success.</t>
  </si>
  <si>
    <t>Eligible for Professional Biologist (P.Biol) designation.</t>
  </si>
  <si>
    <t xml:space="preserve">Awarded University of Toronto's Koffler Scientific Reserve Undergraduate Research Award (KSR USRA). Received 'Best Poster Presentation in Evolutionary Ecology' award at University of Toronto undergraduate research fair (March 2017). </t>
  </si>
  <si>
    <t xml:space="preserve">Awarded Natural Sciences and Engineering Research Council of Canada Undergraduate Student Research Award (NSERC USRA). Received 'Honorable Mention' at 2016 Ontario Ecology, Evolution, and Ethology Conference. Results published in Ecology Letters. </t>
  </si>
  <si>
    <t>https://meeting.americanornithology.org/about/</t>
  </si>
  <si>
    <t>https://www.octws.ca/2023-conference.html</t>
  </si>
  <si>
    <t>Presented "Obligate Grassland Birds in the Foothills Parkland: Impacts of Landscape on Field Survey Methods" as a poster.</t>
  </si>
  <si>
    <t>https://www.ser.org/page/WorldConference</t>
  </si>
  <si>
    <t>https://www.beepeg2023.ca/</t>
  </si>
  <si>
    <t xml:space="preserve">2017 Undergraduate Student Research Fair </t>
  </si>
  <si>
    <t>2016 Undergraduate Student Research Fair</t>
  </si>
  <si>
    <t>2021 9th Annual World Conference</t>
  </si>
  <si>
    <t>2023 Annual Conference: Birds as Bridges</t>
  </si>
  <si>
    <t>2023 Annual Meeting: Methods in Wildlife Research</t>
  </si>
  <si>
    <t>2016 Conference</t>
  </si>
  <si>
    <t>2023 Joint Annual Meeting with Canadian Botanical Association</t>
  </si>
  <si>
    <t>2024 SER North America Conference</t>
  </si>
  <si>
    <t>2024 SCB North American Congress for Conservation Biology</t>
  </si>
  <si>
    <t xml:space="preserve">Led workshop entitled "ArcGIS and FieldMaps" and presented results from "Grassland Birds in the Foothills Parkland". </t>
  </si>
  <si>
    <t>Led workshop and presented thesis results in 10-minute talk at national conference.</t>
  </si>
  <si>
    <t>sco_arcgis</t>
  </si>
  <si>
    <t>Workshop presentation</t>
  </si>
  <si>
    <t>csee_lightning</t>
  </si>
  <si>
    <t>Lightning Talk</t>
  </si>
  <si>
    <t>Awarded first place in student lightning talk competition. Won $200 USD in books from Princeton University Press.</t>
  </si>
  <si>
    <t>octws_poster</t>
  </si>
  <si>
    <t>Masters program involving a thesis, course work, and public facing presentations in partnership with the Nature Conservancy of Canada.</t>
  </si>
  <si>
    <t>https://bloodtribe.org/index.php/blood-tribe-land-management/</t>
  </si>
  <si>
    <t>hs_database_template</t>
  </si>
  <si>
    <t>.xlsx</t>
  </si>
  <si>
    <t>rrha_template</t>
  </si>
  <si>
    <t>Food for the Future Podcast - Our World: Ecosystem Restoration - United Nations and Western Canada (2023)</t>
  </si>
  <si>
    <t>Manitoba Cooperator - Many Key Biodiversity Areas identified in Manitoba (2023)</t>
  </si>
  <si>
    <t>CTV News - Key Biodiversity Areas in Manitoba (2023)</t>
  </si>
  <si>
    <t>Nature Conservancy of Canada Magazine (Fall 2023)</t>
  </si>
  <si>
    <t>Poster presentation</t>
  </si>
  <si>
    <t xml:space="preserve">Short term contract with online group experience provider. </t>
  </si>
  <si>
    <t>https://www.joinunlock.com/</t>
  </si>
  <si>
    <t>Unlock</t>
  </si>
  <si>
    <t xml:space="preserve">Conglomerated user data from multiple sources. Recommended new internal platform data structure to improve future analysis and reporting capabilities. </t>
  </si>
  <si>
    <t>Conservation in Small Island Developing States</t>
  </si>
  <si>
    <t>Sauteurs</t>
  </si>
  <si>
    <t>Grenada</t>
  </si>
  <si>
    <t>2 Week field course exploring issues in conservation, land management, and restoration in Grenada.</t>
  </si>
  <si>
    <t xml:space="preserve">Researched topics ranging from geology to biology. Learned from local pratitioners about the island's colonial history, contemporary economics, and consservation challenges. </t>
  </si>
  <si>
    <t xml:space="preserve">Short term contract with masters student in the Koper Lab at the University of Manitoba researching nesting success of land birds in Grenada. </t>
  </si>
  <si>
    <t xml:space="preserve">Conglomerated existing datasets for traditional plant surveys, avian surveys, and other enivornmental monitoring. Improved protocols for digital data collection using FieldMaps. Produced ArcGIS Dashboards to display data in real time as collected. </t>
  </si>
  <si>
    <t>Short-term contract studying the state of heritage conservation in Saskatchewan focusing on the spectrum of work from 'Built Heritage' to 'Intangible Cultural Heritage'.</t>
  </si>
  <si>
    <t>https://kbacanada.org/</t>
  </si>
  <si>
    <t>https://www.wcs.org/</t>
  </si>
  <si>
    <t>KBA Canada Website</t>
  </si>
  <si>
    <t xml:space="preserve">Developed data collection procedures using FieldMaps for nest searching, nest monitoring, vegetation surveys, and ecosystem mapping. Produced ArcGIS Dashboards for real-time visualization of data collection progress. Conducted surveys concurrently and adaptively improved collection procedures. Assisted student researcher with data analysis protocols. </t>
  </si>
  <si>
    <t xml:space="preserve">Short term contract with Lands Department for the Blood Tribe First Nation in Alberta, Canada. </t>
  </si>
  <si>
    <t>Standoff</t>
  </si>
  <si>
    <t>Key Biodiversity Area Assessment and Technical Support Coordinator</t>
  </si>
  <si>
    <t xml:space="preserve">Nominated Key Biodiversity Areas (KBAs) in Manitoba, Saskatchewan, Alberta, and Ontario. </t>
  </si>
  <si>
    <t>Part-time Professor</t>
  </si>
  <si>
    <t>Instructor for courses in the School of Environment and Horticulture.</t>
  </si>
  <si>
    <t>Data Management for Environmental Technicians. Flora Identification for Ecosystem Restoration Post-grads.</t>
  </si>
  <si>
    <t xml:space="preserve">Redesigned basic excel course to include data structures, advanced excel analysis tools, and statistical analysis. </t>
  </si>
  <si>
    <t>Mountains Magazine</t>
  </si>
  <si>
    <t>Presented connections between Key Biodiversity Areas and Restoration in 12-minute talk format.</t>
  </si>
  <si>
    <t xml:space="preserve">Read, analyzed, and interpreted conservation data, reports, and other information for over 400 potential KBA trigger elements (species). Interviewed over 300 experts and knowledge holders. Identified, analyzed, and wrote proposals for more than 50 sites to recognize their exceptional conservation value. </t>
  </si>
  <si>
    <t xml:space="preserve">Learned how to identify own epistemological biases. Improved skills in scientific study design. Linked theoretical ecological concepts to conservation management. </t>
  </si>
  <si>
    <t>Developing two additional courses in Data Analysis for Ecosystem Restoration and Environmental Monitoring and Impact Assessment Post-grads.</t>
  </si>
  <si>
    <t>Short term contract conducting data analyses and consulting on data management protocols.</t>
  </si>
  <si>
    <t>North America Regional Director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</si>
</sst>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yy"/>
  </numFmts>
  <fonts count="7" x14ac:knownFonts="1">
    <font>
      <sz val="11"/>
      <color theme="1"/>
      <name val="Calibri"/>
      <family val="2"/>
      <scheme val="minor"/>
    </font>
    <font>
      <u/>
      <sz val="11"/>
      <color theme="10"/>
      <name val="Calibri"/>
      <family val="2"/>
      <scheme val="minor"/>
    </font>
    <font>
      <sz val="10"/>
      <color theme="1"/>
      <name val="Tw Cen MT"/>
      <family val="2"/>
    </font>
    <font>
      <b/>
      <sz val="10"/>
      <color theme="1"/>
      <name val="Tw Cen MT"/>
      <family val="2"/>
    </font>
    <font>
      <sz val="10"/>
      <color theme="1"/>
      <name val="Candara"/>
      <family val="2"/>
    </font>
    <font>
      <sz val="8"/>
      <name val="Calibri"/>
      <family val="2"/>
      <scheme val="minor"/>
    </font>
    <font>
      <i/>
      <sz val="10"/>
      <color theme="1"/>
      <name val="Tw Cen MT"/>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s>
  <cellStyleXfs count="2">
    <xf numFmtId="0" fontId="0" fillId="0" borderId="0"/>
    <xf numFmtId="0" fontId="1" fillId="0" borderId="0" applyNumberFormat="0" applyFill="0" applyBorder="0" applyAlignment="0" applyProtection="0"/>
  </cellStyleXfs>
  <cellXfs count="39">
    <xf numFmtId="0" fontId="0" fillId="0" borderId="0" xfId="0"/>
    <xf numFmtId="0" fontId="0" fillId="0" borderId="0" xfId="0" applyAlignment="1">
      <alignment horizontal="left" vertical="center" wrapText="1"/>
    </xf>
    <xf numFmtId="0" fontId="2" fillId="0" borderId="0" xfId="0" applyFont="1" applyAlignment="1">
      <alignment horizontal="left" vertical="center" wrapText="1"/>
    </xf>
    <xf numFmtId="0" fontId="3" fillId="0" borderId="0" xfId="0" applyFont="1" applyAlignment="1">
      <alignment horizontal="left" vertical="center" wrapText="1"/>
    </xf>
    <xf numFmtId="0" fontId="2" fillId="0" borderId="0" xfId="0" applyFont="1" applyAlignment="1">
      <alignment horizontal="center" vertical="center" wrapText="1"/>
    </xf>
    <xf numFmtId="14" fontId="2" fillId="0" borderId="0" xfId="0" applyNumberFormat="1" applyFont="1" applyAlignment="1">
      <alignment horizontal="left" vertical="center" wrapText="1"/>
    </xf>
    <xf numFmtId="1" fontId="2" fillId="0" borderId="0" xfId="0" applyNumberFormat="1" applyFont="1" applyAlignment="1">
      <alignment horizontal="right" vertical="center" wrapText="1"/>
    </xf>
    <xf numFmtId="2" fontId="2" fillId="0" borderId="0" xfId="0" applyNumberFormat="1" applyFont="1" applyAlignment="1">
      <alignment horizontal="left" vertical="center" wrapText="1"/>
    </xf>
    <xf numFmtId="0" fontId="3" fillId="0" borderId="4" xfId="0" applyFont="1" applyBorder="1"/>
    <xf numFmtId="0" fontId="3" fillId="0" borderId="5" xfId="0" applyFont="1" applyBorder="1"/>
    <xf numFmtId="0" fontId="3" fillId="0" borderId="6" xfId="0" applyFont="1" applyBorder="1"/>
    <xf numFmtId="0" fontId="2" fillId="0" borderId="0" xfId="0" applyFont="1"/>
    <xf numFmtId="49" fontId="2" fillId="0" borderId="2" xfId="0" applyNumberFormat="1" applyFont="1" applyBorder="1"/>
    <xf numFmtId="49" fontId="2" fillId="0" borderId="1" xfId="0" applyNumberFormat="1" applyFont="1" applyBorder="1"/>
    <xf numFmtId="49" fontId="2" fillId="0" borderId="3" xfId="0" applyNumberFormat="1" applyFont="1" applyBorder="1"/>
    <xf numFmtId="49" fontId="2" fillId="0" borderId="5" xfId="0" applyNumberFormat="1" applyFont="1" applyBorder="1"/>
    <xf numFmtId="49" fontId="2" fillId="0" borderId="7" xfId="0" applyNumberFormat="1" applyFont="1" applyBorder="1"/>
    <xf numFmtId="49" fontId="2" fillId="0" borderId="0" xfId="0" applyNumberFormat="1" applyFont="1" applyAlignment="1">
      <alignment horizontal="left" vertical="top" wrapText="1"/>
    </xf>
    <xf numFmtId="49" fontId="3" fillId="0" borderId="0" xfId="0" applyNumberFormat="1" applyFont="1" applyAlignment="1">
      <alignment horizontal="left" vertical="top" wrapText="1"/>
    </xf>
    <xf numFmtId="49" fontId="2" fillId="0" borderId="0" xfId="0" applyNumberFormat="1" applyFont="1" applyAlignment="1">
      <alignment horizontal="center" vertical="top" wrapText="1"/>
    </xf>
    <xf numFmtId="1" fontId="2" fillId="0" borderId="0" xfId="0" applyNumberFormat="1" applyFont="1" applyAlignment="1">
      <alignment horizontal="right" vertical="top" wrapText="1"/>
    </xf>
    <xf numFmtId="0" fontId="4" fillId="0" borderId="0" xfId="0" applyFont="1" applyAlignment="1">
      <alignment vertical="top" wrapText="1"/>
    </xf>
    <xf numFmtId="17" fontId="2" fillId="0" borderId="0" xfId="0" applyNumberFormat="1" applyFont="1" applyAlignment="1">
      <alignment horizontal="left" vertical="top" wrapText="1"/>
    </xf>
    <xf numFmtId="0" fontId="3" fillId="0" borderId="0" xfId="0" applyFont="1" applyAlignment="1">
      <alignment horizontal="left" vertical="top" wrapText="1"/>
    </xf>
    <xf numFmtId="49" fontId="2" fillId="0" borderId="8" xfId="0" applyNumberFormat="1" applyFont="1" applyBorder="1" applyAlignment="1">
      <alignment horizontal="left" vertical="top" wrapText="1"/>
    </xf>
    <xf numFmtId="49" fontId="2" fillId="0" borderId="8" xfId="0" applyNumberFormat="1" applyFont="1" applyBorder="1" applyAlignment="1">
      <alignment horizontal="center" vertical="top" wrapText="1"/>
    </xf>
    <xf numFmtId="49" fontId="2" fillId="0" borderId="0" xfId="1" applyNumberFormat="1" applyFont="1" applyAlignment="1">
      <alignment horizontal="left" vertical="top" wrapText="1"/>
    </xf>
    <xf numFmtId="49" fontId="1" fillId="0" borderId="0" xfId="1" applyNumberFormat="1" applyAlignment="1">
      <alignment horizontal="left" vertical="top" wrapText="1"/>
    </xf>
    <xf numFmtId="49" fontId="1" fillId="0" borderId="0" xfId="1" applyNumberFormat="1" applyBorder="1" applyAlignment="1">
      <alignment horizontal="left" vertical="top" wrapText="1"/>
    </xf>
    <xf numFmtId="49" fontId="3" fillId="0" borderId="8" xfId="0" applyNumberFormat="1" applyFont="1" applyBorder="1" applyAlignment="1">
      <alignment horizontal="center" vertical="top" wrapText="1"/>
    </xf>
    <xf numFmtId="49" fontId="3" fillId="0" borderId="0" xfId="0" applyNumberFormat="1" applyFont="1" applyAlignment="1">
      <alignment horizontal="center" vertical="top" wrapText="1"/>
    </xf>
    <xf numFmtId="14" fontId="0" fillId="0" borderId="0" xfId="0" applyNumberFormat="1" applyAlignment="1">
      <alignment horizontal="left" vertical="center" wrapText="1"/>
    </xf>
    <xf numFmtId="1" fontId="0" fillId="0" borderId="0" xfId="0" applyNumberFormat="1" applyAlignment="1">
      <alignment horizontal="right" vertical="center" wrapText="1"/>
    </xf>
    <xf numFmtId="2" fontId="0" fillId="0" borderId="0" xfId="0" applyNumberFormat="1" applyAlignment="1">
      <alignment horizontal="left" vertical="center" wrapText="1"/>
    </xf>
    <xf numFmtId="0" fontId="0" fillId="0" borderId="0" xfId="0" applyAlignment="1">
      <alignment horizontal="center" vertical="center" wrapText="1"/>
    </xf>
    <xf numFmtId="0" fontId="0" fillId="0" borderId="0" xfId="0" applyAlignment="1">
      <alignment wrapText="1"/>
    </xf>
    <xf numFmtId="49" fontId="2" fillId="0" borderId="10" xfId="0" applyNumberFormat="1" applyFont="1" applyBorder="1"/>
    <xf numFmtId="49" fontId="2" fillId="0" borderId="9" xfId="0" applyNumberFormat="1" applyFont="1" applyBorder="1"/>
    <xf numFmtId="164" fontId="2" fillId="0" borderId="0" xfId="0" applyNumberFormat="1" applyFont="1" applyAlignment="1">
      <alignment horizontal="left" vertical="top" wrapText="1"/>
    </xf>
  </cellXfs>
  <cellStyles count="2">
    <cellStyle name="Hyperlink" xfId="1" builtinId="8"/>
    <cellStyle name="Normal" xfId="0" builtinId="0"/>
  </cellStyles>
  <dxfs count="68">
    <dxf>
      <font>
        <b/>
        <i val="0"/>
      </font>
      <numFmt numFmtId="165" formatCode="&quot;Present&quot;"/>
    </dxf>
    <dxf>
      <font>
        <b/>
        <i val="0"/>
      </font>
      <numFmt numFmtId="165" formatCode="&quot;Present&quot;"/>
    </dxf>
    <dxf>
      <font>
        <b/>
        <i val="0"/>
      </font>
      <numFmt numFmtId="165" formatCode="&quot;Present&quot;"/>
    </dxf>
    <dxf>
      <font>
        <b/>
        <i val="0"/>
      </font>
      <numFmt numFmtId="165" formatCode="&quot;Present&quot;"/>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w Cen MT"/>
        <family val="2"/>
        <scheme val="none"/>
      </font>
      <numFmt numFmtId="30" formatCode="@"/>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w Cen MT"/>
        <family val="2"/>
        <scheme val="none"/>
      </font>
      <numFmt numFmtId="30" formatCode="@"/>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dxf>
    <dxf>
      <border outline="0">
        <bottom style="thin">
          <color indexed="64"/>
        </bottom>
      </border>
    </dxf>
    <dxf>
      <font>
        <b/>
        <i val="0"/>
        <strike val="0"/>
        <condense val="0"/>
        <extend val="0"/>
        <outline val="0"/>
        <shadow val="0"/>
        <u val="none"/>
        <vertAlign val="baseline"/>
        <sz val="10"/>
        <color theme="1"/>
        <name val="Tw Cen MT"/>
        <family val="2"/>
        <scheme val="none"/>
      </font>
      <border diagonalUp="0" diagonalDown="0" outline="0">
        <left style="thin">
          <color indexed="64"/>
        </left>
        <right style="thin">
          <color indexed="64"/>
        </right>
        <top/>
        <bottom/>
      </border>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border diagonalUp="0" diagonalDown="0">
        <left/>
        <right style="thin">
          <color indexed="64"/>
        </right>
        <top/>
        <bottom/>
        <vertical/>
        <horizontal/>
      </border>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border diagonalUp="0" diagonalDown="0" outline="0">
        <left/>
        <right style="thin">
          <color indexed="64"/>
        </right>
        <top/>
        <bottom/>
      </border>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border diagonalUp="0" diagonalDown="0" outline="0">
        <left/>
        <right style="thin">
          <color indexed="64"/>
        </right>
        <top/>
        <bottom/>
      </border>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border diagonalUp="0" diagonalDown="0" outline="0">
        <right style="thin">
          <color indexed="64"/>
        </right>
        <top/>
        <bottom/>
      </border>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border diagonalUp="0" diagonalDown="0">
        <left/>
        <right style="thin">
          <color indexed="64"/>
        </right>
        <top/>
        <bottom/>
        <vertical/>
        <horizontal/>
      </border>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1" formatCode="0"/>
      <alignment horizontal="right" vertical="top" textRotation="0" wrapText="1" indent="0" justifyLastLine="0" shrinkToFit="0" readingOrder="0"/>
    </dxf>
    <dxf>
      <font>
        <b/>
        <i val="0"/>
        <strike val="0"/>
        <condense val="0"/>
        <extend val="0"/>
        <outline val="0"/>
        <shadow val="0"/>
        <u val="none"/>
        <vertAlign val="baseline"/>
        <sz val="10"/>
        <color theme="1"/>
        <name val="Tw Cen MT"/>
        <family val="2"/>
        <scheme val="none"/>
      </font>
      <numFmt numFmtId="0" formatCode="General"/>
      <alignment horizontal="left" vertical="top" textRotation="0" wrapText="1" indent="0" justifyLastLine="0" shrinkToFit="0" readingOrder="0"/>
    </dxf>
    <dxf>
      <font>
        <b/>
        <i val="0"/>
        <strike val="0"/>
        <condense val="0"/>
        <extend val="0"/>
        <outline val="0"/>
        <shadow val="0"/>
        <u val="none"/>
        <vertAlign val="baseline"/>
        <sz val="10"/>
        <color theme="1"/>
        <name val="Tw Cen MT"/>
        <family val="2"/>
        <scheme val="none"/>
      </font>
      <numFmt numFmtId="0" formatCode="General"/>
      <alignment horizontal="left" vertical="top" textRotation="0" wrapText="1" indent="0" justifyLastLine="0" shrinkToFit="0" readingOrder="0"/>
    </dxf>
    <dxf>
      <font>
        <b/>
        <i val="0"/>
        <strike val="0"/>
        <condense val="0"/>
        <extend val="0"/>
        <outline val="0"/>
        <shadow val="0"/>
        <u val="none"/>
        <vertAlign val="baseline"/>
        <sz val="10"/>
        <color theme="1"/>
        <name val="Tw Cen MT"/>
        <family val="2"/>
        <scheme val="none"/>
      </font>
      <numFmt numFmtId="0" formatCode="General"/>
      <alignment horizontal="left" vertical="top" textRotation="0" wrapText="1" indent="0" justifyLastLine="0" shrinkToFit="0" readingOrder="0"/>
    </dxf>
    <dxf>
      <font>
        <b/>
        <i val="0"/>
        <strike val="0"/>
        <condense val="0"/>
        <extend val="0"/>
        <outline val="0"/>
        <shadow val="0"/>
        <u val="none"/>
        <vertAlign val="baseline"/>
        <sz val="10"/>
        <color theme="1"/>
        <name val="Tw Cen MT"/>
        <family val="2"/>
        <scheme val="none"/>
      </font>
      <numFmt numFmtId="0" formatCode="General"/>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164" formatCode="mmm/yy"/>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164" formatCode="mmm/yy"/>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border diagonalUp="0" diagonalDown="0">
        <left/>
        <right style="thin">
          <color indexed="64"/>
        </right>
        <top/>
        <bottom/>
        <vertical/>
        <horizontal/>
      </border>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b/>
        <strike val="0"/>
        <outline val="0"/>
        <shadow val="0"/>
        <u val="none"/>
        <vertAlign val="baseline"/>
        <sz val="10"/>
        <color theme="1"/>
        <name val="Tw Cen MT"/>
        <family val="2"/>
        <scheme val="none"/>
      </font>
      <numFmt numFmtId="30" formatCode="@"/>
      <alignment horizontal="center" vertical="top" textRotation="0" wrapText="1" indent="0" justifyLastLine="0" shrinkToFit="0" readingOrder="0"/>
      <border diagonalUp="0" diagonalDown="0">
        <left/>
        <right style="thin">
          <color indexed="64"/>
        </right>
        <top/>
        <bottom/>
        <vertical/>
        <horizontal/>
      </border>
    </dxf>
    <dxf>
      <font>
        <b/>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b/>
        <strike val="0"/>
        <outline val="0"/>
        <shadow val="0"/>
        <u val="none"/>
        <vertAlign val="baseline"/>
        <sz val="10"/>
        <color theme="1"/>
        <name val="Tw Cen MT"/>
        <family val="2"/>
        <scheme val="none"/>
      </font>
      <numFmt numFmtId="30" formatCode="@"/>
      <alignment horizontal="center" vertical="top" textRotation="0" wrapText="1" indent="0" justifyLastLine="0" shrinkToFit="0" readingOrder="0"/>
    </dxf>
    <dxf>
      <font>
        <b/>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alignment horizontal="left" vertical="top" textRotation="0" wrapText="1" indent="0" justifyLastLine="0" shrinkToFit="0" readingOrder="0"/>
    </dxf>
    <dxf>
      <font>
        <strike val="0"/>
        <outline val="0"/>
        <shadow val="0"/>
        <u val="none"/>
        <vertAlign val="baseline"/>
        <sz val="10"/>
        <color theme="1"/>
        <name val="Tw Cen MT"/>
        <family val="2"/>
        <scheme val="none"/>
      </font>
      <alignment horizontal="lef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6C429B5-94AF-4DF8-8EEB-230783D5C112}" name="cv.table" displayName="cv.table" ref="A1:AM93" totalsRowShown="0" headerRowDxfId="67" dataDxfId="66">
  <autoFilter ref="A1:AM93" xr:uid="{51C5574A-10F4-4984-BAF7-4488D8AC8419}"/>
  <tableColumns count="39">
    <tableColumn id="7" xr3:uid="{EC86C6DE-554D-4F33-AEC2-DF6E1CA6068F}" name="Organization" dataDxfId="65"/>
    <tableColumn id="8" xr3:uid="{26CD9B61-38AB-4312-B98A-E2A336BF9AB7}" name="Org_Acr" dataDxfId="64"/>
    <tableColumn id="9" xr3:uid="{2BE7F400-F53C-40A9-BB7D-530918FE5571}" name="Title" dataDxfId="63"/>
    <tableColumn id="10" xr3:uid="{33E88F9D-A2A0-44DD-84D2-308042D95210}" name="Title_Acr" dataDxfId="62"/>
    <tableColumn id="26" xr3:uid="{9B11C92F-E956-4444-BEFF-953F753416F5}" name="CV" dataDxfId="61"/>
    <tableColumn id="11" xr3:uid="{34502BA5-FB1E-4B40-8788-421DADDD3E97}" name="Branch" dataDxfId="60"/>
    <tableColumn id="1" xr3:uid="{70612BCC-1448-430F-9D24-28D063F5A2A3}" name="Category" dataDxfId="59"/>
    <tableColumn id="18" xr3:uid="{5E4EDA0C-2B9B-42CE-A32B-4403948C8E7B}" name="Type" dataDxfId="58"/>
    <tableColumn id="3" xr3:uid="{6738E286-0938-42F9-B68F-D49892936B3D}" name="Start" dataDxfId="57"/>
    <tableColumn id="4" xr3:uid="{F83278BD-725D-4108-95A1-F217E27DC898}" name="End" dataDxfId="56"/>
    <tableColumn id="2" xr3:uid="{802621DE-7866-4555-8E12-DD03949FA7E7}" name="Start_Month" dataDxfId="55">
      <calculatedColumnFormula>MONTH(cv.table[[#This Row],[Start]])</calculatedColumnFormula>
    </tableColumn>
    <tableColumn id="20" xr3:uid="{C6566D99-33F8-4C29-9F77-57CB96E0A79F}" name="Start_Year" dataDxfId="54">
      <calculatedColumnFormula>YEAR(cv.table[[#This Row],[Start]])</calculatedColumnFormula>
    </tableColumn>
    <tableColumn id="22" xr3:uid="{6BF152A0-7851-42D9-985D-3CC266F2660D}" name="End_Month" dataDxfId="53">
      <calculatedColumnFormula>MONTH(cv.table[[#This Row],[End]])</calculatedColumnFormula>
    </tableColumn>
    <tableColumn id="21" xr3:uid="{FEEC95E2-B833-448E-AC76-6DBAE4E45591}" name="End_Year" dataDxfId="52">
      <calculatedColumnFormula>YEAR(cv.table[[#This Row],[End]])</calculatedColumnFormula>
    </tableColumn>
    <tableColumn id="5" xr3:uid="{7BB222DF-5EE2-4BC9-9EF1-E1A53AFE31F4}" name="Time" dataDxfId="51">
      <calculatedColumnFormula>IF((P2="Days"),((J2-I2+1)),IF(P2="Months",((J2-I2)/30),((J2-I2)/365)))</calculatedColumnFormula>
    </tableColumn>
    <tableColumn id="6" xr3:uid="{436D180E-D520-4622-BF48-C117C2F3D72D}" name="Time_Unit" dataDxfId="50"/>
    <tableColumn id="14" xr3:uid="{0AC0D461-4004-4A64-B5A7-5BCBB135C7C9}" name="Loc_Small" dataDxfId="49"/>
    <tableColumn id="15" xr3:uid="{604F7BAB-42A3-455E-8C18-202B68AEBC37}" name="Loc_Large" dataDxfId="48"/>
    <tableColumn id="12" xr3:uid="{1CAEFFF7-88CF-4AB8-88EF-1DC65D78A14C}" name="Description" dataDxfId="47"/>
    <tableColumn id="19" xr3:uid="{B4A2DCCB-9505-42D1-97AE-1B44581F30F1}" name="Tasks" dataDxfId="46"/>
    <tableColumn id="16" xr3:uid="{9AA8F708-1C30-48AB-8EDD-8C5BF442D6ED}" name="Lessons" dataDxfId="45"/>
    <tableColumn id="17" xr3:uid="{CAB8C078-3C62-4846-9AC3-0B17AD693416}" name="Achievements" dataDxfId="44"/>
    <tableColumn id="13" xr3:uid="{982B9A83-407B-47DD-AE12-B9AF5B9B6C73}" name="Notes" dataDxfId="43"/>
    <tableColumn id="23" xr3:uid="{4C96C715-152C-4914-BB38-FEFF25E58297}" name="M1" dataDxfId="42"/>
    <tableColumn id="31" xr3:uid="{ABB7B8F1-D658-471C-B518-50B31EDEA024}" name="M1_Type" dataDxfId="41"/>
    <tableColumn id="25" xr3:uid="{AB48772A-9139-4A74-BF34-9532AF007D28}" name="M1_Desc" dataDxfId="40"/>
    <tableColumn id="27" xr3:uid="{AA368EEC-19E0-4A9A-90A5-B309B7AE3A50}" name="M2" dataDxfId="39"/>
    <tableColumn id="39" xr3:uid="{CDFAF1DD-71C7-4BE5-985F-753C0AC61716}" name="M2_Type" dataDxfId="38"/>
    <tableColumn id="28" xr3:uid="{65DF71FF-E9EE-4AAB-A467-1B0F813F20A6}" name="M2_Desc" dataDxfId="37"/>
    <tableColumn id="29" xr3:uid="{C2677FEE-8349-4A02-B596-66E45AD44952}" name="M3" dataDxfId="36"/>
    <tableColumn id="38" xr3:uid="{70C3692F-FB1A-483A-8240-B37C7497B7B9}" name="M3_Type" dataDxfId="35"/>
    <tableColumn id="30" xr3:uid="{1E758BB4-3C89-4653-80DA-C549531B5244}" name="M3_Desc" dataDxfId="34"/>
    <tableColumn id="32" xr3:uid="{FEE44D7E-69A0-4B71-AB66-1461C45267FF}" name="L1" dataDxfId="33"/>
    <tableColumn id="33" xr3:uid="{21C268AA-32E8-4627-82E0-7A62468157B5}" name="L1_Desc" dataDxfId="32"/>
    <tableColumn id="34" xr3:uid="{E85C2701-53A9-4B93-B733-9B7CD3138938}" name="L2" dataDxfId="31"/>
    <tableColumn id="35" xr3:uid="{8E33C990-20D6-41EA-81EB-AF8C09425D76}" name="L2_Desc" dataDxfId="30"/>
    <tableColumn id="36" xr3:uid="{FF798E68-0DB4-421A-AE12-25569247C412}" name="L3" dataDxfId="29"/>
    <tableColumn id="37" xr3:uid="{BF4D3938-CF08-433F-8B81-A515F3E1BBB7}" name="L3_Desc" dataDxfId="28"/>
    <tableColumn id="40" xr3:uid="{253CE8A7-249E-41AF-AF8F-0BF5333B36DA}" name="Org_Link" dataDxfId="27"/>
  </tableColumns>
  <tableStyleInfo name="TableStyleMedium1"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A7031F1-2203-44EF-8965-9D3E7E6E20C7}" name="lists.table" displayName="lists.table" ref="A1:N12" totalsRowShown="0" headerRowDxfId="26" dataDxfId="24" headerRowBorderDxfId="25" tableBorderDxfId="23" totalsRowBorderDxfId="22">
  <autoFilter ref="A1:N12" xr:uid="{F02DA2C5-59F4-4989-BB36-1611149FB962}"/>
  <tableColumns count="14">
    <tableColumn id="1" xr3:uid="{308CFDE8-BE03-456B-84E3-E26E079B0F80}" name="Branch" dataDxfId="21"/>
    <tableColumn id="2" xr3:uid="{4D4C6EDC-3308-4CFE-89F0-A12C8F5152D6}" name="Category" dataDxfId="20"/>
    <tableColumn id="3" xr3:uid="{F8982A44-14CE-484F-B8CB-BB3EC9A5ED07}" name="Accreditations" dataDxfId="19"/>
    <tableColumn id="4" xr3:uid="{6D21A9C5-BEA7-476E-A983-243C0B9BEC34}" name="Awards" dataDxfId="18"/>
    <tableColumn id="5" xr3:uid="{C1A44E26-D96B-4ADC-A0DE-C7DE9818C883}" name="Certifications" dataDxfId="17"/>
    <tableColumn id="6" xr3:uid="{5878EC92-DA44-448C-8DFE-354AB46F1B50}" name="Conferences" dataDxfId="16"/>
    <tableColumn id="7" xr3:uid="{B8C94F22-10CD-4485-A36C-EF94EFB8544F}" name="Education" dataDxfId="15"/>
    <tableColumn id="8" xr3:uid="{36320B06-26D8-4E21-A082-28EFC253ECC4}" name="Employment" dataDxfId="14"/>
    <tableColumn id="14" xr3:uid="{B8A7732C-558E-473D-8687-D8C49EC103D8}" name="Media" dataDxfId="13"/>
    <tableColumn id="9" xr3:uid="{EF5D7AD2-86C4-4842-A36A-B12726CEFC56}" name="Memberships" dataDxfId="12"/>
    <tableColumn id="12" xr3:uid="{99E16863-6982-4C99-8470-DD986AA46E8E}" name="Publications" dataDxfId="11"/>
    <tableColumn id="10" xr3:uid="{F05A780B-4496-4C27-9705-F129B2480E2D}" name="Projects" dataDxfId="10"/>
    <tableColumn id="11" xr3:uid="{8FF5F1B6-1539-487D-A296-90D274FBA601}" name="Volunteering" dataDxfId="9"/>
    <tableColumn id="13" xr3:uid="{932C090C-7AD8-4B1D-90AE-36BA3B8B76F8}" name="Application.Stage" dataDxfId="8"/>
  </tableColumns>
  <tableStyleInfo name="TableStyleMedium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ic.gc.ca/eic/site/smt-gst.nsf/eng/sf01397.html" TargetMode="External"/><Relationship Id="rId21" Type="http://schemas.openxmlformats.org/officeDocument/2006/relationships/hyperlink" Target="https://earthboundkids.ca/" TargetMode="External"/><Relationship Id="rId42" Type="http://schemas.openxmlformats.org/officeDocument/2006/relationships/hyperlink" Target="https://www.coursera.org/learn/mountains-101" TargetMode="External"/><Relationship Id="rId47" Type="http://schemas.openxmlformats.org/officeDocument/2006/relationships/hyperlink" Target="https://www.ontario.ca/page/get-g-drivers-licence-new-drivers" TargetMode="External"/><Relationship Id="rId63" Type="http://schemas.openxmlformats.org/officeDocument/2006/relationships/hyperlink" Target="https://www.utoronto.ca/" TargetMode="External"/><Relationship Id="rId68" Type="http://schemas.openxmlformats.org/officeDocument/2006/relationships/hyperlink" Target="https://bluebirdtrails.org/" TargetMode="External"/><Relationship Id="rId84" Type="http://schemas.openxmlformats.org/officeDocument/2006/relationships/hyperlink" Target="https://www.umanitoba.ca/" TargetMode="External"/><Relationship Id="rId16" Type="http://schemas.openxmlformats.org/officeDocument/2006/relationships/hyperlink" Target="https://www.utoronto.ca/" TargetMode="External"/><Relationship Id="rId11" Type="http://schemas.openxmlformats.org/officeDocument/2006/relationships/hyperlink" Target="https://heritagesask.ca/" TargetMode="External"/><Relationship Id="rId32" Type="http://schemas.openxmlformats.org/officeDocument/2006/relationships/hyperlink" Target="https://livinglakescanada.ca/" TargetMode="External"/><Relationship Id="rId37" Type="http://schemas.openxmlformats.org/officeDocument/2006/relationships/hyperlink" Target="https://www.conservationhalton.ca/" TargetMode="External"/><Relationship Id="rId53" Type="http://schemas.openxmlformats.org/officeDocument/2006/relationships/hyperlink" Target="https://www.natureconservancy.ca/en/" TargetMode="External"/><Relationship Id="rId58" Type="http://schemas.openxmlformats.org/officeDocument/2006/relationships/hyperlink" Target="http://gilbert.eeb.utoronto.ca/" TargetMode="External"/><Relationship Id="rId74" Type="http://schemas.openxmlformats.org/officeDocument/2006/relationships/hyperlink" Target="https://scbnorthamerica.org/index.php/naccb-2024/" TargetMode="External"/><Relationship Id="rId79" Type="http://schemas.openxmlformats.org/officeDocument/2006/relationships/hyperlink" Target="https://www.octws.ca/2023-conference.html" TargetMode="External"/><Relationship Id="rId5" Type="http://schemas.openxmlformats.org/officeDocument/2006/relationships/hyperlink" Target="https://www.redcross.ca/training-and-certification" TargetMode="External"/><Relationship Id="rId19" Type="http://schemas.openxmlformats.org/officeDocument/2006/relationships/hyperlink" Target="https://www.natureconservancy.ca/en/" TargetMode="External"/><Relationship Id="rId14" Type="http://schemas.openxmlformats.org/officeDocument/2006/relationships/hyperlink" Target="https://www.utoronto.ca/" TargetMode="External"/><Relationship Id="rId22" Type="http://schemas.openxmlformats.org/officeDocument/2006/relationships/hyperlink" Target="https://www.ontario.ca/page/ministry-environment-conservation-parks" TargetMode="External"/><Relationship Id="rId27" Type="http://schemas.openxmlformats.org/officeDocument/2006/relationships/hyperlink" Target="https://eeb.utoronto.ca/education/undergraduate/scholarships-and-awards/ksr-usra/" TargetMode="External"/><Relationship Id="rId30" Type="http://schemas.openxmlformats.org/officeDocument/2006/relationships/hyperlink" Target="https://www.facebook.com/foodcentrepc/" TargetMode="External"/><Relationship Id="rId35" Type="http://schemas.openxmlformats.org/officeDocument/2006/relationships/hyperlink" Target="https://www.ser.org/" TargetMode="External"/><Relationship Id="rId43" Type="http://schemas.openxmlformats.org/officeDocument/2006/relationships/hyperlink" Target="https://musicgrantscanada.thinkific.com/courses/grant-writing-101" TargetMode="External"/><Relationship Id="rId48" Type="http://schemas.openxmlformats.org/officeDocument/2006/relationships/hyperlink" Target="https://tucanada.org/class-2-backpack-electrofishing/" TargetMode="External"/><Relationship Id="rId56" Type="http://schemas.openxmlformats.org/officeDocument/2006/relationships/hyperlink" Target="https://www.swimdrinkfish.ca/" TargetMode="External"/><Relationship Id="rId64" Type="http://schemas.openxmlformats.org/officeDocument/2006/relationships/hyperlink" Target="https://trends.google.ca/" TargetMode="External"/><Relationship Id="rId69" Type="http://schemas.openxmlformats.org/officeDocument/2006/relationships/hyperlink" Target="https://www.natureconservancy.ca/en/who-we-are/publications/magazine/fall-2020/" TargetMode="External"/><Relationship Id="rId77" Type="http://schemas.openxmlformats.org/officeDocument/2006/relationships/hyperlink" Target="https://curiouscast.ca/podcast/1258/food-for-the-future-hosted-by-peggy-oneil/" TargetMode="External"/><Relationship Id="rId8" Type="http://schemas.openxmlformats.org/officeDocument/2006/relationships/hyperlink" Target="https://www.niagaracollege.ca/" TargetMode="External"/><Relationship Id="rId51" Type="http://schemas.openxmlformats.org/officeDocument/2006/relationships/hyperlink" Target="https://bluebirdtrails.org/" TargetMode="External"/><Relationship Id="rId72" Type="http://schemas.openxmlformats.org/officeDocument/2006/relationships/hyperlink" Target="https://scbnorthamerica.org/" TargetMode="External"/><Relationship Id="rId80" Type="http://schemas.openxmlformats.org/officeDocument/2006/relationships/hyperlink" Target="https://www.ser.org/page/WorldConference" TargetMode="External"/><Relationship Id="rId85" Type="http://schemas.openxmlformats.org/officeDocument/2006/relationships/hyperlink" Target="https://www.wcs.org/" TargetMode="External"/><Relationship Id="rId3" Type="http://schemas.openxmlformats.org/officeDocument/2006/relationships/hyperlink" Target="https://www.alberta.ca/culture-and-status-of-women.aspx" TargetMode="External"/><Relationship Id="rId12" Type="http://schemas.openxmlformats.org/officeDocument/2006/relationships/hyperlink" Target="https://www.utoronto.ca/" TargetMode="External"/><Relationship Id="rId17" Type="http://schemas.openxmlformats.org/officeDocument/2006/relationships/hyperlink" Target="https://www.utoronto.ca/" TargetMode="External"/><Relationship Id="rId25" Type="http://schemas.openxmlformats.org/officeDocument/2006/relationships/hyperlink" Target="https://www.boaterexam.com/canada/?msclkid=c38695208a721a0b7cbcf41f3cea9982" TargetMode="External"/><Relationship Id="rId33" Type="http://schemas.openxmlformats.org/officeDocument/2006/relationships/hyperlink" Target="https://chapter.ser.org/westerncanada/" TargetMode="External"/><Relationship Id="rId38" Type="http://schemas.openxmlformats.org/officeDocument/2006/relationships/hyperlink" Target="https://scihigh.ca/" TargetMode="External"/><Relationship Id="rId46" Type="http://schemas.openxmlformats.org/officeDocument/2006/relationships/hyperlink" Target="https://www.ontario.ca/page/training-working-heights" TargetMode="External"/><Relationship Id="rId59" Type="http://schemas.openxmlformats.org/officeDocument/2006/relationships/hyperlink" Target="https://www.utoronto.ca/" TargetMode="External"/><Relationship Id="rId67" Type="http://schemas.openxmlformats.org/officeDocument/2006/relationships/hyperlink" Target="http://www.wwfc.ca/" TargetMode="External"/><Relationship Id="rId20" Type="http://schemas.openxmlformats.org/officeDocument/2006/relationships/hyperlink" Target="https://earthboundtrees.ca/" TargetMode="External"/><Relationship Id="rId41" Type="http://schemas.openxmlformats.org/officeDocument/2006/relationships/hyperlink" Target="https://yd.com/" TargetMode="External"/><Relationship Id="rId54" Type="http://schemas.openxmlformats.org/officeDocument/2006/relationships/hyperlink" Target="https://chapter.ser.org/westerncanada/" TargetMode="External"/><Relationship Id="rId62" Type="http://schemas.openxmlformats.org/officeDocument/2006/relationships/hyperlink" Target="https://chapter.ser.org/westerncanada/" TargetMode="External"/><Relationship Id="rId70" Type="http://schemas.openxmlformats.org/officeDocument/2006/relationships/hyperlink" Target="http://doi.org/10.1111/ele.14181" TargetMode="External"/><Relationship Id="rId75" Type="http://schemas.openxmlformats.org/officeDocument/2006/relationships/hyperlink" Target="https://winnipeg.ctvnews.ca/video?clipId=2589471" TargetMode="External"/><Relationship Id="rId83" Type="http://schemas.openxmlformats.org/officeDocument/2006/relationships/hyperlink" Target="https://www.joinunlock.com/" TargetMode="External"/><Relationship Id="rId88" Type="http://schemas.openxmlformats.org/officeDocument/2006/relationships/table" Target="../tables/table1.xml"/><Relationship Id="rId1" Type="http://schemas.openxmlformats.org/officeDocument/2006/relationships/hyperlink" Target="https://www.umanitoba.ca/" TargetMode="External"/><Relationship Id="rId6" Type="http://schemas.openxmlformats.org/officeDocument/2006/relationships/hyperlink" Target="https://www.canadianriversinstitute.com/" TargetMode="External"/><Relationship Id="rId15" Type="http://schemas.openxmlformats.org/officeDocument/2006/relationships/hyperlink" Target="https://www.utoronto.ca/" TargetMode="External"/><Relationship Id="rId23" Type="http://schemas.openxmlformats.org/officeDocument/2006/relationships/hyperlink" Target="https://oe3c2016blog.wordpress.com/" TargetMode="External"/><Relationship Id="rId28" Type="http://schemas.openxmlformats.org/officeDocument/2006/relationships/hyperlink" Target="https://www.nserc-crsng.gc.ca/Students-Etudiants/UG-PC/USRA-BRPC_eng.asp" TargetMode="External"/><Relationship Id="rId36" Type="http://schemas.openxmlformats.org/officeDocument/2006/relationships/hyperlink" Target="http://ccwc.ab.ca/" TargetMode="External"/><Relationship Id="rId49" Type="http://schemas.openxmlformats.org/officeDocument/2006/relationships/hyperlink" Target="https://www.ontario.ca/page/workplace-hazardous-materials-information-system-whmis" TargetMode="External"/><Relationship Id="rId57" Type="http://schemas.openxmlformats.org/officeDocument/2006/relationships/hyperlink" Target="https://krkosek.eeb.utoronto.ca/" TargetMode="External"/><Relationship Id="rId10" Type="http://schemas.openxmlformats.org/officeDocument/2006/relationships/hyperlink" Target="https://www.utoronto.ca/" TargetMode="External"/><Relationship Id="rId31" Type="http://schemas.openxmlformats.org/officeDocument/2006/relationships/hyperlink" Target="https://www.wildr.ca/" TargetMode="External"/><Relationship Id="rId44" Type="http://schemas.openxmlformats.org/officeDocument/2006/relationships/hyperlink" Target="http://www.crowsnestconservation.ca/" TargetMode="External"/><Relationship Id="rId52" Type="http://schemas.openxmlformats.org/officeDocument/2006/relationships/hyperlink" Target="https://chapter.ser.org/westerncanada/" TargetMode="External"/><Relationship Id="rId60" Type="http://schemas.openxmlformats.org/officeDocument/2006/relationships/hyperlink" Target="https://www.tcd.ie/Zoology/people/luijckxp" TargetMode="External"/><Relationship Id="rId65" Type="http://schemas.openxmlformats.org/officeDocument/2006/relationships/hyperlink" Target="https://www.rdocumentation.org/packages/gtrendsR/versions/1.4.8" TargetMode="External"/><Relationship Id="rId73" Type="http://schemas.openxmlformats.org/officeDocument/2006/relationships/hyperlink" Target="https://sernac.org/" TargetMode="External"/><Relationship Id="rId78" Type="http://schemas.openxmlformats.org/officeDocument/2006/relationships/hyperlink" Target="https://meeting.americanornithology.org/about/" TargetMode="External"/><Relationship Id="rId81" Type="http://schemas.openxmlformats.org/officeDocument/2006/relationships/hyperlink" Target="https://www.beepeg2023.ca/" TargetMode="External"/><Relationship Id="rId86" Type="http://schemas.openxmlformats.org/officeDocument/2006/relationships/hyperlink" Target="https://kbacanada.org/" TargetMode="External"/><Relationship Id="rId4" Type="http://schemas.openxmlformats.org/officeDocument/2006/relationships/hyperlink" Target="https://www.aspb.ab.ca/" TargetMode="External"/><Relationship Id="rId9" Type="http://schemas.openxmlformats.org/officeDocument/2006/relationships/hyperlink" Target="https://www.niagaracollege.ca/" TargetMode="External"/><Relationship Id="rId13" Type="http://schemas.openxmlformats.org/officeDocument/2006/relationships/hyperlink" Target="https://www.utoronto.ca/" TargetMode="External"/><Relationship Id="rId18" Type="http://schemas.openxmlformats.org/officeDocument/2006/relationships/hyperlink" Target="https://www.natureconservancy.ca/en/" TargetMode="External"/><Relationship Id="rId39" Type="http://schemas.openxmlformats.org/officeDocument/2006/relationships/hyperlink" Target="https://campus.wwf.ca/event/designing-change-for-a-living-planet/" TargetMode="External"/><Relationship Id="rId34" Type="http://schemas.openxmlformats.org/officeDocument/2006/relationships/hyperlink" Target="https://greatdividetrail.com/" TargetMode="External"/><Relationship Id="rId50" Type="http://schemas.openxmlformats.org/officeDocument/2006/relationships/hyperlink" Target="https://www.alberta.ca/class-5-drivers-licence.aspx" TargetMode="External"/><Relationship Id="rId55" Type="http://schemas.openxmlformats.org/officeDocument/2006/relationships/hyperlink" Target="https://www.utoronto.ca/" TargetMode="External"/><Relationship Id="rId76" Type="http://schemas.openxmlformats.org/officeDocument/2006/relationships/hyperlink" Target="https://www.natureconservancy.ca/en/who-we-are/publications/magazine/fall-2023/future-proofing-conservation.html" TargetMode="External"/><Relationship Id="rId7" Type="http://schemas.openxmlformats.org/officeDocument/2006/relationships/hyperlink" Target="https://www.utoronto.ca/" TargetMode="External"/><Relationship Id="rId71" Type="http://schemas.openxmlformats.org/officeDocument/2006/relationships/hyperlink" Target="https://www.manitobacooperator.ca/news-opinion/news/many-key-biodiversity-areas-identified-in-manitoba/" TargetMode="External"/><Relationship Id="rId2" Type="http://schemas.openxmlformats.org/officeDocument/2006/relationships/hyperlink" Target="https://www.facebook.com/AdaptABLEoutdoors/" TargetMode="External"/><Relationship Id="rId29" Type="http://schemas.openxmlformats.org/officeDocument/2006/relationships/hyperlink" Target="https://www.niagaracollege.ca/" TargetMode="External"/><Relationship Id="rId24" Type="http://schemas.openxmlformats.org/officeDocument/2006/relationships/hyperlink" Target="https://www.ser.org/general/custom.asp?page=Certification" TargetMode="External"/><Relationship Id="rId40" Type="http://schemas.openxmlformats.org/officeDocument/2006/relationships/hyperlink" Target="https://laurentian.ca/" TargetMode="External"/><Relationship Id="rId45" Type="http://schemas.openxmlformats.org/officeDocument/2006/relationships/hyperlink" Target="https://www.facebook.com/SouthWestInvasiveManagers/" TargetMode="External"/><Relationship Id="rId66" Type="http://schemas.openxmlformats.org/officeDocument/2006/relationships/hyperlink" Target="https://www.umanitoba.ca/" TargetMode="External"/><Relationship Id="rId87" Type="http://schemas.openxmlformats.org/officeDocument/2006/relationships/printerSettings" Target="../printerSettings/printerSettings1.bin"/><Relationship Id="rId61" Type="http://schemas.openxmlformats.org/officeDocument/2006/relationships/hyperlink" Target="https://www.umanitoba.ca/" TargetMode="External"/><Relationship Id="rId82" Type="http://schemas.openxmlformats.org/officeDocument/2006/relationships/hyperlink" Target="https://bloodtribe.org/index.php/blood-tribe-land-management/"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1E3D5-6E55-490E-8BC2-FDE92C6153D9}">
  <dimension ref="A1:AT93"/>
  <sheetViews>
    <sheetView showGridLines="0" tabSelected="1" topLeftCell="A14" zoomScale="70" zoomScaleNormal="70" workbookViewId="0">
      <pane xSplit="3" topLeftCell="D1" activePane="topRight" state="frozen"/>
      <selection pane="topRight" activeCell="S18" sqref="S18"/>
    </sheetView>
  </sheetViews>
  <sheetFormatPr defaultColWidth="0" defaultRowHeight="14.4" x14ac:dyDescent="0.55000000000000004"/>
  <cols>
    <col min="1" max="1" width="22.3671875" style="31" customWidth="1"/>
    <col min="2" max="2" width="12.3671875" style="31" bestFit="1" customWidth="1"/>
    <col min="3" max="3" width="27.15625" customWidth="1"/>
    <col min="4" max="4" width="13" bestFit="1" customWidth="1"/>
    <col min="5" max="5" width="10.47265625" style="1" customWidth="1"/>
    <col min="6" max="6" width="12.3671875" style="1" bestFit="1" customWidth="1"/>
    <col min="7" max="7" width="11.5234375" style="1" customWidth="1"/>
    <col min="8" max="8" width="16" style="1" bestFit="1" customWidth="1"/>
    <col min="9" max="9" width="7.1015625" bestFit="1" customWidth="1"/>
    <col min="10" max="10" width="10.89453125" style="31" customWidth="1"/>
    <col min="11" max="11" width="12.89453125" style="32" hidden="1" customWidth="1"/>
    <col min="12" max="12" width="11.26171875" style="33" hidden="1" customWidth="1"/>
    <col min="13" max="13" width="12.3671875" style="1" hidden="1" customWidth="1"/>
    <col min="14" max="14" width="11" style="34" hidden="1" customWidth="1"/>
    <col min="15" max="15" width="7.3671875" style="34" customWidth="1"/>
    <col min="16" max="16" width="11.5234375" style="34" bestFit="1" customWidth="1"/>
    <col min="17" max="18" width="11.26171875" style="34" bestFit="1" customWidth="1"/>
    <col min="19" max="19" width="37.89453125" style="1" customWidth="1"/>
    <col min="20" max="20" width="37.89453125" style="34" customWidth="1"/>
    <col min="21" max="21" width="37.89453125" style="35" customWidth="1"/>
    <col min="22" max="23" width="37.89453125" style="1" customWidth="1"/>
    <col min="24" max="24" width="19.3671875" style="1" bestFit="1" customWidth="1"/>
    <col min="25" max="25" width="10.47265625" style="1" bestFit="1" customWidth="1"/>
    <col min="26" max="26" width="37.1015625" style="1" bestFit="1" customWidth="1"/>
    <col min="27" max="27" width="15.62890625" style="1" bestFit="1" customWidth="1"/>
    <col min="28" max="28" width="10.47265625" style="1" bestFit="1" customWidth="1"/>
    <col min="29" max="29" width="22.1015625" style="1" customWidth="1"/>
    <col min="30" max="30" width="13.7890625" style="1" bestFit="1" customWidth="1"/>
    <col min="31" max="31" width="10.47265625" bestFit="1" customWidth="1"/>
    <col min="32" max="32" width="19" style="1" customWidth="1"/>
    <col min="33" max="35" width="18.5234375" style="1" customWidth="1"/>
    <col min="36" max="37" width="18.5234375" customWidth="1"/>
    <col min="38" max="38" width="18.5234375" style="1" customWidth="1"/>
    <col min="39" max="39" width="26.62890625" customWidth="1"/>
    <col min="40" max="40" width="25" style="1" hidden="1" customWidth="1"/>
    <col min="41" max="41" width="8.47265625" style="1" hidden="1" customWidth="1"/>
    <col min="42" max="42" width="27.7890625" style="1" hidden="1" customWidth="1"/>
    <col min="43" max="43" width="21.3671875" style="1" hidden="1" customWidth="1"/>
    <col min="44" max="44" width="8.3671875" style="1" hidden="1" customWidth="1"/>
    <col min="45" max="46" width="26.1015625" style="1" hidden="1" customWidth="1"/>
    <col min="47" max="16384" width="8.47265625" style="1" hidden="1"/>
  </cols>
  <sheetData>
    <row r="1" spans="1:39" ht="18" customHeight="1" x14ac:dyDescent="0.55000000000000004">
      <c r="A1" s="3" t="s">
        <v>3</v>
      </c>
      <c r="B1" s="4" t="s">
        <v>22</v>
      </c>
      <c r="C1" s="3" t="s">
        <v>78</v>
      </c>
      <c r="D1" s="4" t="s">
        <v>478</v>
      </c>
      <c r="E1" s="2" t="s">
        <v>231</v>
      </c>
      <c r="F1" s="2" t="s">
        <v>141</v>
      </c>
      <c r="G1" s="2" t="s">
        <v>0</v>
      </c>
      <c r="H1" s="2" t="s">
        <v>91</v>
      </c>
      <c r="I1" s="5" t="s">
        <v>1</v>
      </c>
      <c r="J1" s="5" t="s">
        <v>2</v>
      </c>
      <c r="K1" s="5" t="s">
        <v>224</v>
      </c>
      <c r="L1" s="5" t="s">
        <v>225</v>
      </c>
      <c r="M1" s="5" t="s">
        <v>226</v>
      </c>
      <c r="N1" s="5" t="s">
        <v>227</v>
      </c>
      <c r="O1" s="6" t="s">
        <v>146</v>
      </c>
      <c r="P1" s="7" t="s">
        <v>147</v>
      </c>
      <c r="Q1" s="2" t="s">
        <v>49</v>
      </c>
      <c r="R1" s="2" t="s">
        <v>48</v>
      </c>
      <c r="S1" s="2" t="s">
        <v>4</v>
      </c>
      <c r="T1" s="2" t="s">
        <v>150</v>
      </c>
      <c r="U1" s="2" t="s">
        <v>148</v>
      </c>
      <c r="V1" s="2" t="s">
        <v>149</v>
      </c>
      <c r="W1" s="2" t="s">
        <v>9</v>
      </c>
      <c r="X1" s="2" t="s">
        <v>538</v>
      </c>
      <c r="Y1" s="2" t="s">
        <v>539</v>
      </c>
      <c r="Z1" s="2" t="s">
        <v>540</v>
      </c>
      <c r="AA1" s="2" t="s">
        <v>541</v>
      </c>
      <c r="AB1" s="2" t="s">
        <v>542</v>
      </c>
      <c r="AC1" s="2" t="s">
        <v>543</v>
      </c>
      <c r="AD1" s="2" t="s">
        <v>544</v>
      </c>
      <c r="AE1" s="2" t="s">
        <v>545</v>
      </c>
      <c r="AF1" s="2" t="s">
        <v>546</v>
      </c>
      <c r="AG1" s="2" t="s">
        <v>300</v>
      </c>
      <c r="AH1" s="2" t="s">
        <v>301</v>
      </c>
      <c r="AI1" s="2" t="s">
        <v>302</v>
      </c>
      <c r="AJ1" s="2" t="s">
        <v>303</v>
      </c>
      <c r="AK1" s="2" t="s">
        <v>304</v>
      </c>
      <c r="AL1" s="2" t="s">
        <v>305</v>
      </c>
      <c r="AM1" s="3" t="s">
        <v>294</v>
      </c>
    </row>
    <row r="2" spans="1:39" ht="50.4" x14ac:dyDescent="0.55000000000000004">
      <c r="A2" s="18" t="s">
        <v>214</v>
      </c>
      <c r="B2" s="19" t="s">
        <v>215</v>
      </c>
      <c r="C2" s="18" t="s">
        <v>216</v>
      </c>
      <c r="D2" s="25" t="s">
        <v>217</v>
      </c>
      <c r="E2" s="17" t="s">
        <v>232</v>
      </c>
      <c r="F2" s="17" t="s">
        <v>140</v>
      </c>
      <c r="G2" s="17" t="s">
        <v>5</v>
      </c>
      <c r="H2" s="24" t="s">
        <v>179</v>
      </c>
      <c r="I2" s="22">
        <v>44075</v>
      </c>
      <c r="J2" s="22">
        <v>45531</v>
      </c>
      <c r="K2" s="23">
        <f>MONTH(cv.table[[#This Row],[Start]])</f>
        <v>9</v>
      </c>
      <c r="L2" s="23">
        <f>YEAR(cv.table[[#This Row],[Start]])</f>
        <v>2020</v>
      </c>
      <c r="M2" s="23">
        <f>MONTH(cv.table[[#This Row],[End]])</f>
        <v>8</v>
      </c>
      <c r="N2" s="23">
        <f>YEAR(cv.table[[#This Row],[End]])</f>
        <v>2024</v>
      </c>
      <c r="O2" s="20">
        <f t="shared" ref="O2:O35" si="0">IF((P2="Days"),((J2-I2+1)),IF(P2="Months",((J2-I2)/30),((J2-I2)/365)))</f>
        <v>3.989041095890411</v>
      </c>
      <c r="P2" s="17" t="s">
        <v>28</v>
      </c>
      <c r="Q2" s="17" t="s">
        <v>218</v>
      </c>
      <c r="R2" s="17" t="s">
        <v>219</v>
      </c>
      <c r="S2" s="17" t="s">
        <v>589</v>
      </c>
      <c r="T2" s="17" t="s">
        <v>409</v>
      </c>
      <c r="U2" s="17" t="s">
        <v>626</v>
      </c>
      <c r="V2" s="24" t="s">
        <v>485</v>
      </c>
      <c r="W2" s="24"/>
      <c r="X2" s="17"/>
      <c r="Y2" s="17"/>
      <c r="Z2" s="24"/>
      <c r="AA2" s="17"/>
      <c r="AB2" s="17"/>
      <c r="AC2" s="24"/>
      <c r="AD2" s="17"/>
      <c r="AE2" s="17"/>
      <c r="AF2" s="24"/>
      <c r="AG2" s="17"/>
      <c r="AH2" s="24"/>
      <c r="AI2" s="17"/>
      <c r="AJ2" s="24"/>
      <c r="AK2" s="17"/>
      <c r="AL2" s="24"/>
      <c r="AM2" s="26" t="s">
        <v>354</v>
      </c>
    </row>
    <row r="3" spans="1:39" ht="100.8" x14ac:dyDescent="0.55000000000000004">
      <c r="A3" s="18" t="s">
        <v>6</v>
      </c>
      <c r="B3" s="19" t="s">
        <v>14</v>
      </c>
      <c r="C3" s="18" t="s">
        <v>408</v>
      </c>
      <c r="D3" s="25" t="s">
        <v>17</v>
      </c>
      <c r="E3" s="17" t="s">
        <v>232</v>
      </c>
      <c r="F3" s="17" t="s">
        <v>42</v>
      </c>
      <c r="G3" s="17" t="s">
        <v>5</v>
      </c>
      <c r="H3" s="24" t="s">
        <v>180</v>
      </c>
      <c r="I3" s="22">
        <v>43344</v>
      </c>
      <c r="J3" s="22">
        <v>43586</v>
      </c>
      <c r="K3" s="23">
        <f>MONTH(cv.table[[#This Row],[Start]])</f>
        <v>9</v>
      </c>
      <c r="L3" s="23">
        <f>YEAR(cv.table[[#This Row],[Start]])</f>
        <v>2018</v>
      </c>
      <c r="M3" s="23">
        <f>MONTH(cv.table[[#This Row],[End]])</f>
        <v>5</v>
      </c>
      <c r="N3" s="23">
        <f>YEAR(cv.table[[#This Row],[End]])</f>
        <v>2019</v>
      </c>
      <c r="O3" s="20">
        <f t="shared" si="0"/>
        <v>8.0666666666666664</v>
      </c>
      <c r="P3" s="17" t="s">
        <v>27</v>
      </c>
      <c r="Q3" s="17" t="s">
        <v>50</v>
      </c>
      <c r="R3" s="17" t="s">
        <v>51</v>
      </c>
      <c r="S3" s="17" t="s">
        <v>247</v>
      </c>
      <c r="T3" s="17" t="s">
        <v>411</v>
      </c>
      <c r="U3" s="17" t="s">
        <v>412</v>
      </c>
      <c r="V3" s="24" t="s">
        <v>413</v>
      </c>
      <c r="W3" s="24"/>
      <c r="X3" s="17"/>
      <c r="Y3" s="17"/>
      <c r="Z3" s="24"/>
      <c r="AA3" s="17"/>
      <c r="AB3" s="17"/>
      <c r="AC3" s="24"/>
      <c r="AD3" s="17"/>
      <c r="AE3" s="17"/>
      <c r="AF3" s="24"/>
      <c r="AG3" s="17"/>
      <c r="AH3" s="24"/>
      <c r="AI3" s="17"/>
      <c r="AJ3" s="24"/>
      <c r="AK3" s="17"/>
      <c r="AL3" s="24"/>
      <c r="AM3" s="26" t="s">
        <v>313</v>
      </c>
    </row>
    <row r="4" spans="1:39" ht="50.4" x14ac:dyDescent="0.55000000000000004">
      <c r="A4" s="18" t="s">
        <v>7</v>
      </c>
      <c r="B4" s="19" t="s">
        <v>18</v>
      </c>
      <c r="C4" s="18" t="s">
        <v>8</v>
      </c>
      <c r="D4" s="25" t="s">
        <v>21</v>
      </c>
      <c r="E4" s="17" t="s">
        <v>232</v>
      </c>
      <c r="F4" s="17" t="s">
        <v>140</v>
      </c>
      <c r="G4" s="17" t="s">
        <v>5</v>
      </c>
      <c r="H4" s="24" t="s">
        <v>179</v>
      </c>
      <c r="I4" s="22">
        <v>41518</v>
      </c>
      <c r="J4" s="22">
        <v>42826</v>
      </c>
      <c r="K4" s="23">
        <f>MONTH(cv.table[[#This Row],[Start]])</f>
        <v>9</v>
      </c>
      <c r="L4" s="23">
        <f>YEAR(cv.table[[#This Row],[Start]])</f>
        <v>2013</v>
      </c>
      <c r="M4" s="23">
        <f>MONTH(cv.table[[#This Row],[End]])</f>
        <v>4</v>
      </c>
      <c r="N4" s="23">
        <f>YEAR(cv.table[[#This Row],[End]])</f>
        <v>2017</v>
      </c>
      <c r="O4" s="20">
        <f t="shared" si="0"/>
        <v>3.5835616438356164</v>
      </c>
      <c r="P4" s="17" t="s">
        <v>28</v>
      </c>
      <c r="Q4" s="17" t="s">
        <v>52</v>
      </c>
      <c r="R4" s="17" t="s">
        <v>51</v>
      </c>
      <c r="S4" s="17" t="s">
        <v>249</v>
      </c>
      <c r="T4" s="17" t="s">
        <v>248</v>
      </c>
      <c r="U4" s="17" t="s">
        <v>251</v>
      </c>
      <c r="V4" s="24" t="s">
        <v>250</v>
      </c>
      <c r="W4" s="24"/>
      <c r="X4" s="17"/>
      <c r="Y4" s="17"/>
      <c r="Z4" s="24"/>
      <c r="AA4" s="17"/>
      <c r="AB4" s="17"/>
      <c r="AC4" s="24"/>
      <c r="AD4" s="17"/>
      <c r="AE4" s="17"/>
      <c r="AF4" s="24"/>
      <c r="AG4" s="17"/>
      <c r="AH4" s="24"/>
      <c r="AI4" s="17"/>
      <c r="AJ4" s="24"/>
      <c r="AK4" s="17"/>
      <c r="AL4" s="24"/>
      <c r="AM4" s="26" t="s">
        <v>312</v>
      </c>
    </row>
    <row r="5" spans="1:39" ht="37.799999999999997" x14ac:dyDescent="0.55000000000000004">
      <c r="A5" s="18" t="s">
        <v>6</v>
      </c>
      <c r="B5" s="19" t="s">
        <v>14</v>
      </c>
      <c r="C5" s="18" t="s">
        <v>619</v>
      </c>
      <c r="D5" s="29"/>
      <c r="E5" s="17" t="s">
        <v>232</v>
      </c>
      <c r="F5" s="17" t="s">
        <v>42</v>
      </c>
      <c r="G5" s="17" t="s">
        <v>30</v>
      </c>
      <c r="H5" s="24" t="s">
        <v>92</v>
      </c>
      <c r="I5" s="22">
        <v>45292</v>
      </c>
      <c r="J5" s="22">
        <f ca="1">NOW()</f>
        <v>45623.531849768522</v>
      </c>
      <c r="K5" s="23">
        <f>MONTH(cv.table[[#This Row],[Start]])</f>
        <v>1</v>
      </c>
      <c r="L5" s="23">
        <f>YEAR(cv.table[[#This Row],[Start]])</f>
        <v>2024</v>
      </c>
      <c r="M5" s="23">
        <f ca="1">MONTH(cv.table[[#This Row],[End]])</f>
        <v>11</v>
      </c>
      <c r="N5" s="23">
        <f ca="1">YEAR(cv.table[[#This Row],[End]])</f>
        <v>2024</v>
      </c>
      <c r="O5" s="20">
        <f ca="1">IF((P5="Days"),((J5-I5+1)),IF(P5="Months",((J5-I5)/30),((J5-I5)/365)))</f>
        <v>0.90830643772197828</v>
      </c>
      <c r="P5" s="17" t="s">
        <v>407</v>
      </c>
      <c r="Q5" s="17" t="s">
        <v>50</v>
      </c>
      <c r="R5" s="17" t="s">
        <v>51</v>
      </c>
      <c r="S5" s="17" t="s">
        <v>620</v>
      </c>
      <c r="T5" s="17" t="s">
        <v>621</v>
      </c>
      <c r="U5" s="17" t="s">
        <v>627</v>
      </c>
      <c r="V5" s="24" t="s">
        <v>622</v>
      </c>
      <c r="W5" s="24"/>
      <c r="X5" s="17"/>
      <c r="Y5" s="17"/>
      <c r="Z5" s="24"/>
      <c r="AA5" s="17"/>
      <c r="AB5" s="17"/>
      <c r="AC5" s="24"/>
      <c r="AD5" s="17"/>
      <c r="AE5" s="17"/>
      <c r="AF5" s="24"/>
      <c r="AG5" s="17"/>
      <c r="AH5" s="24"/>
      <c r="AI5" s="17"/>
      <c r="AJ5" s="24"/>
      <c r="AK5" s="17"/>
      <c r="AL5" s="24"/>
      <c r="AM5" s="26"/>
    </row>
    <row r="6" spans="1:39" ht="88.2" x14ac:dyDescent="0.55000000000000004">
      <c r="A6" s="18" t="s">
        <v>486</v>
      </c>
      <c r="B6" s="19" t="s">
        <v>487</v>
      </c>
      <c r="C6" s="18" t="s">
        <v>617</v>
      </c>
      <c r="D6" s="25" t="s">
        <v>559</v>
      </c>
      <c r="E6" s="17" t="s">
        <v>232</v>
      </c>
      <c r="F6" s="17" t="s">
        <v>42</v>
      </c>
      <c r="G6" s="17" t="s">
        <v>30</v>
      </c>
      <c r="H6" s="24" t="s">
        <v>93</v>
      </c>
      <c r="I6" s="22">
        <v>44562</v>
      </c>
      <c r="J6" s="22">
        <f ca="1">NOW()</f>
        <v>45623.531849768522</v>
      </c>
      <c r="K6" s="23">
        <f>MONTH(cv.table[[#This Row],[Start]])</f>
        <v>1</v>
      </c>
      <c r="L6" s="23">
        <f>YEAR(cv.table[[#This Row],[Start]])</f>
        <v>2022</v>
      </c>
      <c r="M6" s="23">
        <f ca="1">MONTH(cv.table[[#This Row],[End]])</f>
        <v>11</v>
      </c>
      <c r="N6" s="23">
        <f ca="1">YEAR(cv.table[[#This Row],[End]])</f>
        <v>2024</v>
      </c>
      <c r="O6" s="20">
        <f t="shared" ca="1" si="0"/>
        <v>2.9083064377219783</v>
      </c>
      <c r="P6" s="17" t="s">
        <v>28</v>
      </c>
      <c r="Q6" s="17" t="s">
        <v>52</v>
      </c>
      <c r="R6" s="17" t="s">
        <v>51</v>
      </c>
      <c r="S6" s="17" t="s">
        <v>618</v>
      </c>
      <c r="T6" s="17" t="s">
        <v>489</v>
      </c>
      <c r="U6" s="17" t="s">
        <v>560</v>
      </c>
      <c r="V6" s="24" t="s">
        <v>625</v>
      </c>
      <c r="W6" s="24"/>
      <c r="X6" s="17"/>
      <c r="Y6" s="17"/>
      <c r="Z6" s="24"/>
      <c r="AA6" s="17"/>
      <c r="AB6" s="17"/>
      <c r="AC6" s="24"/>
      <c r="AD6" s="17"/>
      <c r="AE6" s="17"/>
      <c r="AF6" s="24"/>
      <c r="AG6" s="27" t="s">
        <v>611</v>
      </c>
      <c r="AH6" s="24" t="s">
        <v>613</v>
      </c>
      <c r="AI6" s="17"/>
      <c r="AJ6" s="24"/>
      <c r="AK6" s="17"/>
      <c r="AL6" s="24"/>
      <c r="AM6" s="27" t="s">
        <v>612</v>
      </c>
    </row>
    <row r="7" spans="1:39" ht="25.2" x14ac:dyDescent="0.55000000000000004">
      <c r="A7" s="18" t="s">
        <v>358</v>
      </c>
      <c r="B7" s="19" t="s">
        <v>360</v>
      </c>
      <c r="C7" s="18" t="s">
        <v>494</v>
      </c>
      <c r="D7" s="29"/>
      <c r="E7" s="17" t="s">
        <v>232</v>
      </c>
      <c r="F7" s="17" t="s">
        <v>140</v>
      </c>
      <c r="G7" s="17" t="s">
        <v>30</v>
      </c>
      <c r="H7" s="24" t="s">
        <v>92</v>
      </c>
      <c r="I7" s="38">
        <v>45597</v>
      </c>
      <c r="J7" s="38">
        <f ca="1">NOW()</f>
        <v>45623.531849768522</v>
      </c>
      <c r="K7" s="23">
        <f>MONTH(cv.table[[#This Row],[Start]])</f>
        <v>11</v>
      </c>
      <c r="L7" s="23">
        <f>YEAR(cv.table[[#This Row],[Start]])</f>
        <v>2024</v>
      </c>
      <c r="M7" s="23">
        <f ca="1">MONTH(cv.table[[#This Row],[End]])</f>
        <v>11</v>
      </c>
      <c r="N7" s="23">
        <f ca="1">YEAR(cv.table[[#This Row],[End]])</f>
        <v>2024</v>
      </c>
      <c r="O7" s="20">
        <f ca="1">IF((P7="Days"),((J7-I7+1)),IF(P7="Months",((J7-I7)/30),((J7-I7)/365)))</f>
        <v>0.88439499228406926</v>
      </c>
      <c r="P7" s="17" t="s">
        <v>27</v>
      </c>
      <c r="Q7" s="17" t="s">
        <v>52</v>
      </c>
      <c r="R7" s="17" t="s">
        <v>51</v>
      </c>
      <c r="S7" s="17" t="s">
        <v>628</v>
      </c>
      <c r="T7" s="17"/>
      <c r="U7" s="17"/>
      <c r="V7" s="24"/>
      <c r="W7" s="24"/>
      <c r="X7" s="17"/>
      <c r="Y7" s="17"/>
      <c r="Z7" s="24"/>
      <c r="AA7" s="17"/>
      <c r="AB7" s="17"/>
      <c r="AC7" s="24"/>
      <c r="AD7" s="17"/>
      <c r="AE7" s="17"/>
      <c r="AF7" s="24"/>
      <c r="AG7" s="26"/>
      <c r="AH7" s="24"/>
      <c r="AI7" s="17"/>
      <c r="AJ7" s="24"/>
      <c r="AK7" s="17"/>
      <c r="AL7" s="24"/>
      <c r="AM7" s="26"/>
    </row>
    <row r="8" spans="1:39" ht="100.8" x14ac:dyDescent="0.55000000000000004">
      <c r="A8" s="18" t="s">
        <v>214</v>
      </c>
      <c r="B8" s="19" t="s">
        <v>215</v>
      </c>
      <c r="C8" s="18" t="s">
        <v>494</v>
      </c>
      <c r="D8" s="29"/>
      <c r="E8" s="17" t="s">
        <v>232</v>
      </c>
      <c r="F8" s="17" t="s">
        <v>140</v>
      </c>
      <c r="G8" s="17" t="s">
        <v>30</v>
      </c>
      <c r="H8" s="24" t="s">
        <v>92</v>
      </c>
      <c r="I8" s="22">
        <v>45046</v>
      </c>
      <c r="J8" s="22">
        <v>45076</v>
      </c>
      <c r="K8" s="23">
        <f>MONTH(cv.table[[#This Row],[Start]])</f>
        <v>4</v>
      </c>
      <c r="L8" s="23">
        <f>YEAR(cv.table[[#This Row],[Start]])</f>
        <v>2023</v>
      </c>
      <c r="M8" s="23">
        <f>MONTH(cv.table[[#This Row],[End]])</f>
        <v>5</v>
      </c>
      <c r="N8" s="23">
        <f>YEAR(cv.table[[#This Row],[End]])</f>
        <v>2023</v>
      </c>
      <c r="O8" s="20">
        <f t="shared" si="0"/>
        <v>1</v>
      </c>
      <c r="P8" s="17" t="s">
        <v>27</v>
      </c>
      <c r="Q8" s="17" t="s">
        <v>604</v>
      </c>
      <c r="R8" s="17" t="s">
        <v>605</v>
      </c>
      <c r="S8" s="17" t="s">
        <v>608</v>
      </c>
      <c r="T8" s="17" t="s">
        <v>614</v>
      </c>
      <c r="U8" s="17"/>
      <c r="V8" s="24"/>
      <c r="W8" s="24"/>
      <c r="X8" s="17"/>
      <c r="Y8" s="17"/>
      <c r="Z8" s="24"/>
      <c r="AA8" s="17"/>
      <c r="AB8" s="17"/>
      <c r="AC8" s="24"/>
      <c r="AD8" s="17"/>
      <c r="AE8" s="17"/>
      <c r="AF8" s="24"/>
      <c r="AG8" s="17"/>
      <c r="AH8" s="24"/>
      <c r="AI8" s="17"/>
      <c r="AJ8" s="24"/>
      <c r="AK8" s="17"/>
      <c r="AL8" s="24"/>
      <c r="AM8" s="26" t="s">
        <v>354</v>
      </c>
    </row>
    <row r="9" spans="1:39" ht="75.599999999999994" x14ac:dyDescent="0.55000000000000004">
      <c r="A9" s="18" t="s">
        <v>492</v>
      </c>
      <c r="B9" s="19" t="s">
        <v>493</v>
      </c>
      <c r="C9" s="18" t="s">
        <v>494</v>
      </c>
      <c r="D9" s="29"/>
      <c r="E9" s="17" t="s">
        <v>232</v>
      </c>
      <c r="F9" s="17" t="s">
        <v>42</v>
      </c>
      <c r="G9" s="17" t="s">
        <v>30</v>
      </c>
      <c r="H9" s="24" t="s">
        <v>92</v>
      </c>
      <c r="I9" s="22">
        <v>44562</v>
      </c>
      <c r="J9" s="22">
        <v>44681</v>
      </c>
      <c r="K9" s="23">
        <f>MONTH(cv.table[[#This Row],[Start]])</f>
        <v>1</v>
      </c>
      <c r="L9" s="23">
        <f>YEAR(cv.table[[#This Row],[Start]])</f>
        <v>2022</v>
      </c>
      <c r="M9" s="23">
        <f>MONTH(cv.table[[#This Row],[End]])</f>
        <v>4</v>
      </c>
      <c r="N9" s="23">
        <f>YEAR(cv.table[[#This Row],[End]])</f>
        <v>2022</v>
      </c>
      <c r="O9" s="20">
        <f t="shared" si="0"/>
        <v>3.9666666666666668</v>
      </c>
      <c r="P9" s="17" t="s">
        <v>27</v>
      </c>
      <c r="Q9" s="17" t="s">
        <v>616</v>
      </c>
      <c r="R9" s="17" t="s">
        <v>47</v>
      </c>
      <c r="S9" s="17" t="s">
        <v>615</v>
      </c>
      <c r="T9" s="17" t="s">
        <v>609</v>
      </c>
      <c r="U9" s="17"/>
      <c r="V9" s="24"/>
      <c r="W9" s="24"/>
      <c r="X9" s="17"/>
      <c r="Y9" s="17"/>
      <c r="Z9" s="24"/>
      <c r="AA9" s="17"/>
      <c r="AB9" s="17"/>
      <c r="AC9" s="24"/>
      <c r="AD9" s="17"/>
      <c r="AE9" s="17"/>
      <c r="AF9" s="24"/>
      <c r="AG9" s="17"/>
      <c r="AH9" s="24"/>
      <c r="AI9" s="17"/>
      <c r="AJ9" s="24"/>
      <c r="AK9" s="17"/>
      <c r="AL9" s="24"/>
      <c r="AM9" s="27" t="s">
        <v>590</v>
      </c>
    </row>
    <row r="10" spans="1:39" ht="50.4" x14ac:dyDescent="0.55000000000000004">
      <c r="A10" s="18" t="s">
        <v>452</v>
      </c>
      <c r="B10" s="19" t="s">
        <v>453</v>
      </c>
      <c r="C10" s="18" t="s">
        <v>488</v>
      </c>
      <c r="D10" s="29"/>
      <c r="E10" s="17" t="s">
        <v>232</v>
      </c>
      <c r="F10" s="17" t="s">
        <v>42</v>
      </c>
      <c r="G10" s="17" t="s">
        <v>30</v>
      </c>
      <c r="H10" s="24" t="s">
        <v>93</v>
      </c>
      <c r="I10" s="22">
        <v>44440</v>
      </c>
      <c r="J10" s="22">
        <v>44501</v>
      </c>
      <c r="K10" s="23">
        <f>MONTH(cv.table[[#This Row],[Start]])</f>
        <v>9</v>
      </c>
      <c r="L10" s="23">
        <f>YEAR(cv.table[[#This Row],[Start]])</f>
        <v>2021</v>
      </c>
      <c r="M10" s="23">
        <f>MONTH(cv.table[[#This Row],[End]])</f>
        <v>11</v>
      </c>
      <c r="N10" s="23">
        <f>YEAR(cv.table[[#This Row],[End]])</f>
        <v>2021</v>
      </c>
      <c r="O10" s="20">
        <f t="shared" si="0"/>
        <v>2.0333333333333332</v>
      </c>
      <c r="P10" s="17" t="s">
        <v>27</v>
      </c>
      <c r="Q10" s="17" t="s">
        <v>454</v>
      </c>
      <c r="R10" s="17" t="s">
        <v>51</v>
      </c>
      <c r="S10" s="17" t="s">
        <v>455</v>
      </c>
      <c r="T10" s="17" t="s">
        <v>479</v>
      </c>
      <c r="U10" s="17"/>
      <c r="V10" s="24"/>
      <c r="W10" s="24"/>
      <c r="X10" s="17"/>
      <c r="Y10" s="17"/>
      <c r="Z10" s="24"/>
      <c r="AA10" s="17"/>
      <c r="AB10" s="17"/>
      <c r="AC10" s="24"/>
      <c r="AD10" s="17"/>
      <c r="AE10" s="17"/>
      <c r="AF10" s="24"/>
      <c r="AG10" s="17"/>
      <c r="AH10" s="24"/>
      <c r="AI10" s="17"/>
      <c r="AJ10" s="24"/>
      <c r="AK10" s="17"/>
      <c r="AL10" s="24"/>
      <c r="AM10" s="26" t="s">
        <v>456</v>
      </c>
    </row>
    <row r="11" spans="1:39" ht="75.599999999999994" x14ac:dyDescent="0.55000000000000004">
      <c r="A11" s="18" t="s">
        <v>283</v>
      </c>
      <c r="B11" s="19" t="s">
        <v>284</v>
      </c>
      <c r="C11" s="18" t="s">
        <v>428</v>
      </c>
      <c r="D11" s="25"/>
      <c r="E11" s="17" t="s">
        <v>232</v>
      </c>
      <c r="F11" s="17" t="s">
        <v>140</v>
      </c>
      <c r="G11" s="17" t="s">
        <v>30</v>
      </c>
      <c r="H11" s="24" t="s">
        <v>92</v>
      </c>
      <c r="I11" s="22">
        <v>44207</v>
      </c>
      <c r="J11" s="22">
        <v>44316</v>
      </c>
      <c r="K11" s="23">
        <f>MONTH(cv.table[[#This Row],[Start]])</f>
        <v>1</v>
      </c>
      <c r="L11" s="23">
        <f>YEAR(cv.table[[#This Row],[Start]])</f>
        <v>2021</v>
      </c>
      <c r="M11" s="23">
        <f>MONTH(cv.table[[#This Row],[End]])</f>
        <v>4</v>
      </c>
      <c r="N11" s="23">
        <f>YEAR(cv.table[[#This Row],[End]])</f>
        <v>2021</v>
      </c>
      <c r="O11" s="20">
        <f t="shared" si="0"/>
        <v>3.6333333333333333</v>
      </c>
      <c r="P11" s="17" t="s">
        <v>27</v>
      </c>
      <c r="Q11" s="17" t="s">
        <v>285</v>
      </c>
      <c r="R11" s="17" t="s">
        <v>82</v>
      </c>
      <c r="S11" s="17" t="s">
        <v>610</v>
      </c>
      <c r="T11" s="17" t="s">
        <v>443</v>
      </c>
      <c r="U11" s="17" t="s">
        <v>389</v>
      </c>
      <c r="V11" s="24" t="s">
        <v>440</v>
      </c>
      <c r="W11" s="24"/>
      <c r="X11" s="17" t="s">
        <v>361</v>
      </c>
      <c r="Y11" s="17" t="s">
        <v>299</v>
      </c>
      <c r="Z11" s="24" t="s">
        <v>362</v>
      </c>
      <c r="AA11" s="17" t="s">
        <v>591</v>
      </c>
      <c r="AB11" s="17" t="s">
        <v>592</v>
      </c>
      <c r="AC11" s="24" t="s">
        <v>388</v>
      </c>
      <c r="AD11" s="17"/>
      <c r="AE11" s="17"/>
      <c r="AF11" s="24"/>
      <c r="AG11" s="17"/>
      <c r="AH11" s="24"/>
      <c r="AI11" s="17"/>
      <c r="AJ11" s="24"/>
      <c r="AK11" s="17"/>
      <c r="AL11" s="24"/>
      <c r="AM11" s="26" t="s">
        <v>314</v>
      </c>
    </row>
    <row r="12" spans="1:39" ht="50.4" x14ac:dyDescent="0.55000000000000004">
      <c r="A12" s="18" t="s">
        <v>601</v>
      </c>
      <c r="B12" s="30"/>
      <c r="C12" s="18" t="s">
        <v>494</v>
      </c>
      <c r="D12" s="29"/>
      <c r="E12" s="17" t="s">
        <v>232</v>
      </c>
      <c r="F12" s="17" t="s">
        <v>77</v>
      </c>
      <c r="G12" s="17" t="s">
        <v>30</v>
      </c>
      <c r="H12" s="24" t="s">
        <v>92</v>
      </c>
      <c r="I12" s="22">
        <v>44197</v>
      </c>
      <c r="J12" s="22">
        <v>44228</v>
      </c>
      <c r="K12" s="23">
        <f>MONTH(cv.table[[#This Row],[Start]])</f>
        <v>1</v>
      </c>
      <c r="L12" s="23">
        <f>YEAR(cv.table[[#This Row],[Start]])</f>
        <v>2021</v>
      </c>
      <c r="M12" s="23">
        <f>MONTH(cv.table[[#This Row],[End]])</f>
        <v>2</v>
      </c>
      <c r="N12" s="23">
        <f>YEAR(cv.table[[#This Row],[End]])</f>
        <v>2021</v>
      </c>
      <c r="O12" s="20">
        <f t="shared" si="0"/>
        <v>1.0333333333333334</v>
      </c>
      <c r="P12" s="17" t="s">
        <v>27</v>
      </c>
      <c r="Q12" s="17" t="s">
        <v>496</v>
      </c>
      <c r="R12" s="17" t="s">
        <v>495</v>
      </c>
      <c r="S12" s="17" t="s">
        <v>599</v>
      </c>
      <c r="T12" s="17" t="s">
        <v>602</v>
      </c>
      <c r="U12" s="17"/>
      <c r="V12" s="24"/>
      <c r="W12" s="24"/>
      <c r="X12" s="17"/>
      <c r="Y12" s="17"/>
      <c r="Z12" s="24"/>
      <c r="AA12" s="17"/>
      <c r="AB12" s="17"/>
      <c r="AC12" s="24"/>
      <c r="AD12" s="17"/>
      <c r="AE12" s="17"/>
      <c r="AF12" s="24"/>
      <c r="AG12" s="17"/>
      <c r="AH12" s="24"/>
      <c r="AI12" s="17"/>
      <c r="AJ12" s="24"/>
      <c r="AK12" s="17"/>
      <c r="AL12" s="24"/>
      <c r="AM12" s="27" t="s">
        <v>600</v>
      </c>
    </row>
    <row r="13" spans="1:39" ht="126" x14ac:dyDescent="0.55000000000000004">
      <c r="A13" s="18" t="s">
        <v>43</v>
      </c>
      <c r="B13" s="19" t="s">
        <v>44</v>
      </c>
      <c r="C13" s="18" t="s">
        <v>174</v>
      </c>
      <c r="D13" s="25"/>
      <c r="E13" s="17" t="s">
        <v>232</v>
      </c>
      <c r="F13" s="17" t="s">
        <v>140</v>
      </c>
      <c r="G13" s="17" t="s">
        <v>30</v>
      </c>
      <c r="H13" s="24" t="s">
        <v>93</v>
      </c>
      <c r="I13" s="22">
        <v>43586</v>
      </c>
      <c r="J13" s="22">
        <v>44044</v>
      </c>
      <c r="K13" s="23">
        <f>MONTH(cv.table[[#This Row],[Start]])</f>
        <v>5</v>
      </c>
      <c r="L13" s="23">
        <f>YEAR(cv.table[[#This Row],[Start]])</f>
        <v>2019</v>
      </c>
      <c r="M13" s="23">
        <f>MONTH(cv.table[[#This Row],[End]])</f>
        <v>8</v>
      </c>
      <c r="N13" s="23">
        <f>YEAR(cv.table[[#This Row],[End]])</f>
        <v>2020</v>
      </c>
      <c r="O13" s="20">
        <f t="shared" si="0"/>
        <v>15.266666666666667</v>
      </c>
      <c r="P13" s="17" t="s">
        <v>27</v>
      </c>
      <c r="Q13" s="17" t="s">
        <v>53</v>
      </c>
      <c r="R13" s="17" t="s">
        <v>47</v>
      </c>
      <c r="S13" s="17" t="s">
        <v>156</v>
      </c>
      <c r="T13" s="17" t="s">
        <v>155</v>
      </c>
      <c r="U13" s="17" t="s">
        <v>442</v>
      </c>
      <c r="V13" s="24" t="s">
        <v>151</v>
      </c>
      <c r="W13" s="24" t="s">
        <v>353</v>
      </c>
      <c r="X13" s="17"/>
      <c r="Y13" s="17"/>
      <c r="Z13" s="24"/>
      <c r="AA13" s="17"/>
      <c r="AB13" s="17"/>
      <c r="AC13" s="24"/>
      <c r="AD13" s="17"/>
      <c r="AE13" s="17"/>
      <c r="AF13" s="24"/>
      <c r="AG13" s="17"/>
      <c r="AH13" s="24"/>
      <c r="AI13" s="17"/>
      <c r="AJ13" s="24"/>
      <c r="AK13" s="17"/>
      <c r="AL13" s="24"/>
      <c r="AM13" s="26" t="s">
        <v>315</v>
      </c>
    </row>
    <row r="14" spans="1:39" ht="63" x14ac:dyDescent="0.55000000000000004">
      <c r="A14" s="18" t="s">
        <v>61</v>
      </c>
      <c r="B14" s="19"/>
      <c r="C14" s="18" t="s">
        <v>58</v>
      </c>
      <c r="D14" s="25"/>
      <c r="E14" s="17" t="s">
        <v>232</v>
      </c>
      <c r="F14" s="17" t="s">
        <v>94</v>
      </c>
      <c r="G14" s="17" t="s">
        <v>30</v>
      </c>
      <c r="H14" s="24" t="s">
        <v>93</v>
      </c>
      <c r="I14" s="22">
        <v>43282</v>
      </c>
      <c r="J14" s="22">
        <v>43344</v>
      </c>
      <c r="K14" s="23">
        <f>MONTH(cv.table[[#This Row],[Start]])</f>
        <v>7</v>
      </c>
      <c r="L14" s="23">
        <f>YEAR(cv.table[[#This Row],[Start]])</f>
        <v>2018</v>
      </c>
      <c r="M14" s="23">
        <f>MONTH(cv.table[[#This Row],[End]])</f>
        <v>9</v>
      </c>
      <c r="N14" s="23">
        <f>YEAR(cv.table[[#This Row],[End]])</f>
        <v>2018</v>
      </c>
      <c r="O14" s="20">
        <f t="shared" si="0"/>
        <v>2.0666666666666669</v>
      </c>
      <c r="P14" s="17" t="s">
        <v>27</v>
      </c>
      <c r="Q14" s="17" t="s">
        <v>59</v>
      </c>
      <c r="R14" s="17" t="s">
        <v>51</v>
      </c>
      <c r="S14" s="17" t="s">
        <v>176</v>
      </c>
      <c r="T14" s="17" t="s">
        <v>175</v>
      </c>
      <c r="U14" s="17" t="s">
        <v>390</v>
      </c>
      <c r="V14" s="24" t="s">
        <v>282</v>
      </c>
      <c r="W14" s="24"/>
      <c r="X14" s="17"/>
      <c r="Y14" s="17"/>
      <c r="Z14" s="24"/>
      <c r="AA14" s="17"/>
      <c r="AB14" s="17"/>
      <c r="AC14" s="24"/>
      <c r="AD14" s="17"/>
      <c r="AE14" s="17"/>
      <c r="AF14" s="24"/>
      <c r="AG14" s="17"/>
      <c r="AH14" s="24"/>
      <c r="AI14" s="17"/>
      <c r="AJ14" s="24"/>
      <c r="AK14" s="17"/>
      <c r="AL14" s="24"/>
      <c r="AM14" s="26" t="s">
        <v>318</v>
      </c>
    </row>
    <row r="15" spans="1:39" ht="100.8" x14ac:dyDescent="0.55000000000000004">
      <c r="A15" s="18" t="s">
        <v>45</v>
      </c>
      <c r="B15" s="19"/>
      <c r="C15" s="18" t="s">
        <v>60</v>
      </c>
      <c r="D15" s="25"/>
      <c r="E15" s="17" t="s">
        <v>232</v>
      </c>
      <c r="F15" s="17" t="s">
        <v>42</v>
      </c>
      <c r="G15" s="17" t="s">
        <v>30</v>
      </c>
      <c r="H15" s="24" t="s">
        <v>93</v>
      </c>
      <c r="I15" s="22">
        <v>43221</v>
      </c>
      <c r="J15" s="22">
        <v>43282</v>
      </c>
      <c r="K15" s="23">
        <f>MONTH(cv.table[[#This Row],[Start]])</f>
        <v>5</v>
      </c>
      <c r="L15" s="23">
        <f>YEAR(cv.table[[#This Row],[Start]])</f>
        <v>2018</v>
      </c>
      <c r="M15" s="23">
        <f>MONTH(cv.table[[#This Row],[End]])</f>
        <v>7</v>
      </c>
      <c r="N15" s="23">
        <f>YEAR(cv.table[[#This Row],[End]])</f>
        <v>2018</v>
      </c>
      <c r="O15" s="20">
        <f t="shared" si="0"/>
        <v>2.0333333333333332</v>
      </c>
      <c r="P15" s="17" t="s">
        <v>27</v>
      </c>
      <c r="Q15" s="17" t="s">
        <v>59</v>
      </c>
      <c r="R15" s="17" t="s">
        <v>51</v>
      </c>
      <c r="S15" s="17" t="s">
        <v>262</v>
      </c>
      <c r="T15" s="17" t="s">
        <v>416</v>
      </c>
      <c r="U15" s="17" t="s">
        <v>415</v>
      </c>
      <c r="V15" s="24" t="s">
        <v>414</v>
      </c>
      <c r="W15" s="24"/>
      <c r="X15" s="17"/>
      <c r="Y15" s="17"/>
      <c r="Z15" s="24"/>
      <c r="AA15" s="17"/>
      <c r="AB15" s="17"/>
      <c r="AC15" s="24"/>
      <c r="AD15" s="17"/>
      <c r="AE15" s="17"/>
      <c r="AF15" s="24"/>
      <c r="AG15" s="17"/>
      <c r="AH15" s="24"/>
      <c r="AI15" s="17"/>
      <c r="AJ15" s="24"/>
      <c r="AK15" s="17"/>
      <c r="AL15" s="24"/>
      <c r="AM15" s="26" t="s">
        <v>317</v>
      </c>
    </row>
    <row r="16" spans="1:39" ht="37.799999999999997" x14ac:dyDescent="0.55000000000000004">
      <c r="A16" s="18" t="s">
        <v>62</v>
      </c>
      <c r="B16" s="19"/>
      <c r="C16" s="18" t="s">
        <v>63</v>
      </c>
      <c r="D16" s="25"/>
      <c r="E16" s="17" t="s">
        <v>232</v>
      </c>
      <c r="F16" s="17" t="s">
        <v>94</v>
      </c>
      <c r="G16" s="17" t="s">
        <v>30</v>
      </c>
      <c r="H16" s="24" t="s">
        <v>92</v>
      </c>
      <c r="I16" s="22">
        <v>42979</v>
      </c>
      <c r="J16" s="22">
        <v>43221</v>
      </c>
      <c r="K16" s="23">
        <f>MONTH(cv.table[[#This Row],[Start]])</f>
        <v>9</v>
      </c>
      <c r="L16" s="23">
        <f>YEAR(cv.table[[#This Row],[Start]])</f>
        <v>2017</v>
      </c>
      <c r="M16" s="23">
        <f>MONTH(cv.table[[#This Row],[End]])</f>
        <v>5</v>
      </c>
      <c r="N16" s="23">
        <f>YEAR(cv.table[[#This Row],[End]])</f>
        <v>2018</v>
      </c>
      <c r="O16" s="20">
        <f t="shared" si="0"/>
        <v>8.0666666666666664</v>
      </c>
      <c r="P16" s="17" t="s">
        <v>27</v>
      </c>
      <c r="Q16" s="17" t="s">
        <v>52</v>
      </c>
      <c r="R16" s="17" t="s">
        <v>51</v>
      </c>
      <c r="S16" s="17" t="s">
        <v>221</v>
      </c>
      <c r="T16" s="17" t="s">
        <v>222</v>
      </c>
      <c r="U16" s="17" t="s">
        <v>223</v>
      </c>
      <c r="V16" s="24"/>
      <c r="W16" s="24"/>
      <c r="X16" s="17"/>
      <c r="Y16" s="17"/>
      <c r="Z16" s="24"/>
      <c r="AA16" s="17"/>
      <c r="AB16" s="17"/>
      <c r="AC16" s="24"/>
      <c r="AD16" s="17"/>
      <c r="AE16" s="17"/>
      <c r="AF16" s="24"/>
      <c r="AG16" s="17"/>
      <c r="AH16" s="24"/>
      <c r="AI16" s="17"/>
      <c r="AJ16" s="24"/>
      <c r="AK16" s="17"/>
      <c r="AL16" s="24"/>
      <c r="AM16" s="17" t="s">
        <v>457</v>
      </c>
    </row>
    <row r="17" spans="1:39" ht="50.4" x14ac:dyDescent="0.55000000000000004">
      <c r="A17" s="18" t="s">
        <v>7</v>
      </c>
      <c r="B17" s="19" t="s">
        <v>18</v>
      </c>
      <c r="C17" s="18" t="s">
        <v>244</v>
      </c>
      <c r="D17" s="25"/>
      <c r="E17" s="17" t="s">
        <v>232</v>
      </c>
      <c r="F17" s="17" t="s">
        <v>140</v>
      </c>
      <c r="G17" s="17" t="s">
        <v>30</v>
      </c>
      <c r="H17" s="24" t="s">
        <v>93</v>
      </c>
      <c r="I17" s="22">
        <v>42125</v>
      </c>
      <c r="J17" s="22">
        <v>43101</v>
      </c>
      <c r="K17" s="23">
        <f>MONTH(cv.table[[#This Row],[Start]])</f>
        <v>5</v>
      </c>
      <c r="L17" s="23">
        <f>YEAR(cv.table[[#This Row],[Start]])</f>
        <v>2015</v>
      </c>
      <c r="M17" s="23">
        <f>MONTH(cv.table[[#This Row],[End]])</f>
        <v>1</v>
      </c>
      <c r="N17" s="23">
        <f>YEAR(cv.table[[#This Row],[End]])</f>
        <v>2018</v>
      </c>
      <c r="O17" s="20">
        <f t="shared" si="0"/>
        <v>2.6739726027397261</v>
      </c>
      <c r="P17" s="17" t="s">
        <v>28</v>
      </c>
      <c r="Q17" s="17" t="s">
        <v>52</v>
      </c>
      <c r="R17" s="17" t="s">
        <v>51</v>
      </c>
      <c r="S17" s="17" t="s">
        <v>241</v>
      </c>
      <c r="T17" s="17" t="s">
        <v>242</v>
      </c>
      <c r="U17" s="17" t="s">
        <v>240</v>
      </c>
      <c r="V17" s="24" t="s">
        <v>243</v>
      </c>
      <c r="W17" s="24"/>
      <c r="X17" s="17"/>
      <c r="Y17" s="17"/>
      <c r="Z17" s="24"/>
      <c r="AA17" s="17"/>
      <c r="AB17" s="17"/>
      <c r="AC17" s="24"/>
      <c r="AD17" s="17"/>
      <c r="AE17" s="17"/>
      <c r="AF17" s="24"/>
      <c r="AG17" s="17"/>
      <c r="AH17" s="24"/>
      <c r="AI17" s="17"/>
      <c r="AJ17" s="24"/>
      <c r="AK17" s="17"/>
      <c r="AL17" s="24"/>
      <c r="AM17" s="26" t="s">
        <v>312</v>
      </c>
    </row>
    <row r="18" spans="1:39" ht="75.599999999999994" x14ac:dyDescent="0.55000000000000004">
      <c r="A18" s="18" t="s">
        <v>66</v>
      </c>
      <c r="B18" s="19" t="s">
        <v>75</v>
      </c>
      <c r="C18" s="18" t="s">
        <v>67</v>
      </c>
      <c r="D18" s="25"/>
      <c r="E18" s="17" t="s">
        <v>232</v>
      </c>
      <c r="F18" s="17" t="s">
        <v>296</v>
      </c>
      <c r="G18" s="17" t="s">
        <v>30</v>
      </c>
      <c r="H18" s="24" t="s">
        <v>93</v>
      </c>
      <c r="I18" s="22">
        <v>41275</v>
      </c>
      <c r="J18" s="22">
        <v>42614</v>
      </c>
      <c r="K18" s="23">
        <f>MONTH(cv.table[[#This Row],[Start]])</f>
        <v>1</v>
      </c>
      <c r="L18" s="23">
        <f>YEAR(cv.table[[#This Row],[Start]])</f>
        <v>2013</v>
      </c>
      <c r="M18" s="23">
        <f>MONTH(cv.table[[#This Row],[End]])</f>
        <v>9</v>
      </c>
      <c r="N18" s="23">
        <f>YEAR(cv.table[[#This Row],[End]])</f>
        <v>2016</v>
      </c>
      <c r="O18" s="20">
        <f t="shared" si="0"/>
        <v>3.6684931506849314</v>
      </c>
      <c r="P18" s="17" t="s">
        <v>28</v>
      </c>
      <c r="Q18" s="17" t="s">
        <v>54</v>
      </c>
      <c r="R18" s="17" t="s">
        <v>51</v>
      </c>
      <c r="S18" s="17" t="s">
        <v>235</v>
      </c>
      <c r="T18" s="17" t="s">
        <v>393</v>
      </c>
      <c r="U18" s="17" t="s">
        <v>392</v>
      </c>
      <c r="V18" s="24" t="s">
        <v>236</v>
      </c>
      <c r="W18" s="24" t="s">
        <v>105</v>
      </c>
      <c r="X18" s="17"/>
      <c r="Y18" s="17"/>
      <c r="Z18" s="24"/>
      <c r="AA18" s="17"/>
      <c r="AB18" s="17"/>
      <c r="AC18" s="24"/>
      <c r="AD18" s="17"/>
      <c r="AE18" s="17"/>
      <c r="AF18" s="24"/>
      <c r="AG18" s="17"/>
      <c r="AH18" s="24"/>
      <c r="AI18" s="17"/>
      <c r="AJ18" s="24"/>
      <c r="AK18" s="17"/>
      <c r="AL18" s="24"/>
      <c r="AM18" s="17"/>
    </row>
    <row r="19" spans="1:39" ht="50.4" x14ac:dyDescent="0.55000000000000004">
      <c r="A19" s="18" t="s">
        <v>548</v>
      </c>
      <c r="B19" s="19" t="s">
        <v>549</v>
      </c>
      <c r="C19" s="18" t="s">
        <v>629</v>
      </c>
      <c r="D19" s="25" t="s">
        <v>553</v>
      </c>
      <c r="E19" s="17" t="s">
        <v>232</v>
      </c>
      <c r="F19" s="17" t="s">
        <v>42</v>
      </c>
      <c r="G19" s="17" t="s">
        <v>13</v>
      </c>
      <c r="H19" s="24" t="s">
        <v>182</v>
      </c>
      <c r="I19" s="22">
        <v>45047</v>
      </c>
      <c r="J19" s="22">
        <f ca="1">NOW()</f>
        <v>45623.531849768522</v>
      </c>
      <c r="K19" s="23">
        <f>MONTH(cv.table[[#This Row],[Start]])</f>
        <v>5</v>
      </c>
      <c r="L19" s="23">
        <f>YEAR(cv.table[[#This Row],[Start]])</f>
        <v>2023</v>
      </c>
      <c r="M19" s="23">
        <f ca="1">MONTH(cv.table[[#This Row],[End]])</f>
        <v>11</v>
      </c>
      <c r="N19" s="23">
        <f ca="1">YEAR(cv.table[[#This Row],[End]])</f>
        <v>2024</v>
      </c>
      <c r="O19" s="20">
        <f t="shared" ca="1" si="0"/>
        <v>19.217728325617404</v>
      </c>
      <c r="P19" s="17" t="s">
        <v>27</v>
      </c>
      <c r="Q19" s="17"/>
      <c r="R19" s="17" t="s">
        <v>554</v>
      </c>
      <c r="S19" s="17" t="s">
        <v>555</v>
      </c>
      <c r="T19" s="17" t="s">
        <v>268</v>
      </c>
      <c r="U19" s="17"/>
      <c r="V19" s="24"/>
      <c r="W19" s="24"/>
      <c r="X19" s="17"/>
      <c r="Y19" s="17"/>
      <c r="Z19" s="24"/>
      <c r="AA19" s="17"/>
      <c r="AB19" s="17"/>
      <c r="AC19" s="24"/>
      <c r="AD19" s="17"/>
      <c r="AE19" s="17"/>
      <c r="AF19" s="24"/>
      <c r="AG19" s="27"/>
      <c r="AH19" s="24"/>
      <c r="AI19" s="17"/>
      <c r="AJ19" s="24"/>
      <c r="AK19" s="17"/>
      <c r="AL19" s="24"/>
      <c r="AM19" s="27" t="s">
        <v>552</v>
      </c>
    </row>
    <row r="20" spans="1:39" ht="50.4" x14ac:dyDescent="0.55000000000000004">
      <c r="A20" s="18" t="s">
        <v>10</v>
      </c>
      <c r="B20" s="19" t="s">
        <v>15</v>
      </c>
      <c r="C20" s="18" t="s">
        <v>517</v>
      </c>
      <c r="D20" s="25" t="s">
        <v>474</v>
      </c>
      <c r="E20" s="17" t="s">
        <v>232</v>
      </c>
      <c r="F20" s="17" t="s">
        <v>42</v>
      </c>
      <c r="G20" s="17" t="s">
        <v>13</v>
      </c>
      <c r="H20" s="24" t="s">
        <v>182</v>
      </c>
      <c r="I20" s="22">
        <v>43729</v>
      </c>
      <c r="J20" s="22">
        <v>45627</v>
      </c>
      <c r="K20" s="23">
        <f>MONTH(cv.table[[#This Row],[Start]])</f>
        <v>9</v>
      </c>
      <c r="L20" s="23">
        <f>YEAR(cv.table[[#This Row],[Start]])</f>
        <v>2019</v>
      </c>
      <c r="M20" s="23">
        <f>MONTH(cv.table[[#This Row],[End]])</f>
        <v>12</v>
      </c>
      <c r="N20" s="23">
        <f>YEAR(cv.table[[#This Row],[End]])</f>
        <v>2024</v>
      </c>
      <c r="O20" s="20">
        <f t="shared" si="0"/>
        <v>5.2</v>
      </c>
      <c r="P20" s="17" t="s">
        <v>28</v>
      </c>
      <c r="Q20" s="17"/>
      <c r="R20" s="17" t="s">
        <v>383</v>
      </c>
      <c r="S20" s="17" t="s">
        <v>267</v>
      </c>
      <c r="T20" s="17" t="s">
        <v>268</v>
      </c>
      <c r="U20" s="17"/>
      <c r="V20" s="24"/>
      <c r="W20" s="24"/>
      <c r="X20" s="17"/>
      <c r="Y20" s="17"/>
      <c r="Z20" s="24"/>
      <c r="AA20" s="17"/>
      <c r="AB20" s="17"/>
      <c r="AC20" s="24"/>
      <c r="AD20" s="17"/>
      <c r="AE20" s="17"/>
      <c r="AF20" s="24"/>
      <c r="AG20" s="17"/>
      <c r="AH20" s="24"/>
      <c r="AI20" s="17"/>
      <c r="AJ20" s="24"/>
      <c r="AK20" s="17"/>
      <c r="AL20" s="24"/>
      <c r="AM20" s="26" t="s">
        <v>331</v>
      </c>
    </row>
    <row r="21" spans="1:39" ht="25.2" x14ac:dyDescent="0.55000000000000004">
      <c r="A21" s="18" t="s">
        <v>163</v>
      </c>
      <c r="B21" s="19" t="s">
        <v>164</v>
      </c>
      <c r="C21" s="18" t="s">
        <v>166</v>
      </c>
      <c r="D21" s="25"/>
      <c r="E21" s="17" t="s">
        <v>232</v>
      </c>
      <c r="F21" s="17" t="s">
        <v>140</v>
      </c>
      <c r="G21" s="17" t="s">
        <v>13</v>
      </c>
      <c r="H21" s="24" t="s">
        <v>153</v>
      </c>
      <c r="I21" s="22">
        <v>43862</v>
      </c>
      <c r="J21" s="22">
        <v>44804</v>
      </c>
      <c r="K21" s="23">
        <f>MONTH(cv.table[[#This Row],[Start]])</f>
        <v>2</v>
      </c>
      <c r="L21" s="23">
        <f>YEAR(cv.table[[#This Row],[Start]])</f>
        <v>2020</v>
      </c>
      <c r="M21" s="23">
        <f>MONTH(cv.table[[#This Row],[End]])</f>
        <v>8</v>
      </c>
      <c r="N21" s="23">
        <f>YEAR(cv.table[[#This Row],[End]])</f>
        <v>2022</v>
      </c>
      <c r="O21" s="20">
        <f t="shared" si="0"/>
        <v>2.580821917808219</v>
      </c>
      <c r="P21" s="17" t="s">
        <v>28</v>
      </c>
      <c r="Q21" s="17" t="s">
        <v>53</v>
      </c>
      <c r="R21" s="17" t="s">
        <v>47</v>
      </c>
      <c r="S21" s="17" t="s">
        <v>207</v>
      </c>
      <c r="T21" s="17" t="s">
        <v>208</v>
      </c>
      <c r="U21" s="17"/>
      <c r="V21" s="24"/>
      <c r="W21" s="24"/>
      <c r="X21" s="17"/>
      <c r="Y21" s="17"/>
      <c r="Z21" s="24"/>
      <c r="AA21" s="17"/>
      <c r="AB21" s="17"/>
      <c r="AC21" s="24"/>
      <c r="AD21" s="17"/>
      <c r="AE21" s="17"/>
      <c r="AF21" s="24"/>
      <c r="AG21" s="17"/>
      <c r="AH21" s="24"/>
      <c r="AI21" s="17"/>
      <c r="AJ21" s="24"/>
      <c r="AK21" s="17"/>
      <c r="AL21" s="24"/>
      <c r="AM21" s="26" t="s">
        <v>350</v>
      </c>
    </row>
    <row r="22" spans="1:39" ht="37.799999999999997" x14ac:dyDescent="0.55000000000000004">
      <c r="A22" s="18" t="s">
        <v>170</v>
      </c>
      <c r="B22" s="19"/>
      <c r="C22" s="18" t="s">
        <v>171</v>
      </c>
      <c r="D22" s="25"/>
      <c r="E22" s="17" t="s">
        <v>232</v>
      </c>
      <c r="F22" s="17" t="s">
        <v>296</v>
      </c>
      <c r="G22" s="17" t="s">
        <v>13</v>
      </c>
      <c r="H22" s="24" t="s">
        <v>40</v>
      </c>
      <c r="I22" s="22">
        <v>43952</v>
      </c>
      <c r="J22" s="22">
        <v>43983</v>
      </c>
      <c r="K22" s="23">
        <f>MONTH(cv.table[[#This Row],[Start]])</f>
        <v>5</v>
      </c>
      <c r="L22" s="23">
        <f>YEAR(cv.table[[#This Row],[Start]])</f>
        <v>2020</v>
      </c>
      <c r="M22" s="23">
        <f>MONTH(cv.table[[#This Row],[End]])</f>
        <v>6</v>
      </c>
      <c r="N22" s="23">
        <f>YEAR(cv.table[[#This Row],[End]])</f>
        <v>2020</v>
      </c>
      <c r="O22" s="20">
        <f t="shared" si="0"/>
        <v>1.0333333333333334</v>
      </c>
      <c r="P22" s="17" t="s">
        <v>27</v>
      </c>
      <c r="Q22" s="17" t="s">
        <v>53</v>
      </c>
      <c r="R22" s="17" t="s">
        <v>47</v>
      </c>
      <c r="S22" s="17" t="s">
        <v>212</v>
      </c>
      <c r="T22" s="17" t="s">
        <v>213</v>
      </c>
      <c r="U22" s="17"/>
      <c r="V22" s="24" t="s">
        <v>417</v>
      </c>
      <c r="W22" s="24"/>
      <c r="X22" s="17"/>
      <c r="Y22" s="17"/>
      <c r="Z22" s="24"/>
      <c r="AA22" s="17"/>
      <c r="AB22" s="17"/>
      <c r="AC22" s="24"/>
      <c r="AD22" s="17"/>
      <c r="AE22" s="17"/>
      <c r="AF22" s="24"/>
      <c r="AG22" s="17"/>
      <c r="AH22" s="24"/>
      <c r="AI22" s="17"/>
      <c r="AJ22" s="24"/>
      <c r="AK22" s="17"/>
      <c r="AL22" s="24"/>
      <c r="AM22" s="26" t="s">
        <v>328</v>
      </c>
    </row>
    <row r="23" spans="1:39" ht="63" x14ac:dyDescent="0.55000000000000004">
      <c r="A23" s="18" t="s">
        <v>23</v>
      </c>
      <c r="B23" s="19" t="s">
        <v>24</v>
      </c>
      <c r="C23" s="18" t="s">
        <v>25</v>
      </c>
      <c r="D23" s="25" t="s">
        <v>26</v>
      </c>
      <c r="E23" s="17" t="s">
        <v>232</v>
      </c>
      <c r="F23" s="17" t="s">
        <v>42</v>
      </c>
      <c r="G23" s="17" t="s">
        <v>13</v>
      </c>
      <c r="H23" s="24" t="s">
        <v>181</v>
      </c>
      <c r="I23" s="22">
        <v>43647</v>
      </c>
      <c r="J23" s="22">
        <v>43983</v>
      </c>
      <c r="K23" s="23">
        <f>MONTH(cv.table[[#This Row],[Start]])</f>
        <v>7</v>
      </c>
      <c r="L23" s="23">
        <f>YEAR(cv.table[[#This Row],[Start]])</f>
        <v>2019</v>
      </c>
      <c r="M23" s="23">
        <f>MONTH(cv.table[[#This Row],[End]])</f>
        <v>6</v>
      </c>
      <c r="N23" s="23">
        <f>YEAR(cv.table[[#This Row],[End]])</f>
        <v>2020</v>
      </c>
      <c r="O23" s="20">
        <f t="shared" si="0"/>
        <v>11.2</v>
      </c>
      <c r="P23" s="17" t="s">
        <v>27</v>
      </c>
      <c r="Q23" s="17" t="s">
        <v>55</v>
      </c>
      <c r="R23" s="17" t="s">
        <v>47</v>
      </c>
      <c r="S23" s="17" t="s">
        <v>211</v>
      </c>
      <c r="T23" s="17" t="s">
        <v>210</v>
      </c>
      <c r="U23" s="17"/>
      <c r="V23" s="24"/>
      <c r="W23" s="24"/>
      <c r="X23" s="17"/>
      <c r="Y23" s="17"/>
      <c r="Z23" s="24"/>
      <c r="AA23" s="17"/>
      <c r="AB23" s="17"/>
      <c r="AC23" s="24"/>
      <c r="AD23" s="17"/>
      <c r="AE23" s="17"/>
      <c r="AF23" s="24"/>
      <c r="AG23" s="17"/>
      <c r="AH23" s="24"/>
      <c r="AI23" s="17"/>
      <c r="AJ23" s="24"/>
      <c r="AK23" s="17"/>
      <c r="AL23" s="24"/>
      <c r="AM23" s="26" t="s">
        <v>332</v>
      </c>
    </row>
    <row r="24" spans="1:39" ht="37.799999999999997" x14ac:dyDescent="0.55000000000000004">
      <c r="A24" s="18" t="s">
        <v>165</v>
      </c>
      <c r="B24" s="19"/>
      <c r="C24" s="18" t="s">
        <v>167</v>
      </c>
      <c r="D24" s="25"/>
      <c r="E24" s="17" t="s">
        <v>232</v>
      </c>
      <c r="F24" s="17" t="s">
        <v>178</v>
      </c>
      <c r="G24" s="17" t="s">
        <v>13</v>
      </c>
      <c r="H24" s="24" t="s">
        <v>181</v>
      </c>
      <c r="I24" s="22">
        <v>43862</v>
      </c>
      <c r="J24" s="22">
        <v>43922</v>
      </c>
      <c r="K24" s="23">
        <f>MONTH(cv.table[[#This Row],[Start]])</f>
        <v>2</v>
      </c>
      <c r="L24" s="23">
        <f>YEAR(cv.table[[#This Row],[Start]])</f>
        <v>2020</v>
      </c>
      <c r="M24" s="23">
        <f>MONTH(cv.table[[#This Row],[End]])</f>
        <v>4</v>
      </c>
      <c r="N24" s="23">
        <f>YEAR(cv.table[[#This Row],[End]])</f>
        <v>2020</v>
      </c>
      <c r="O24" s="20">
        <f t="shared" si="0"/>
        <v>2</v>
      </c>
      <c r="P24" s="17" t="s">
        <v>27</v>
      </c>
      <c r="Q24" s="17" t="s">
        <v>53</v>
      </c>
      <c r="R24" s="17" t="s">
        <v>47</v>
      </c>
      <c r="S24" s="17" t="s">
        <v>277</v>
      </c>
      <c r="T24" s="17"/>
      <c r="U24" s="17"/>
      <c r="V24" s="24"/>
      <c r="W24" s="24"/>
      <c r="X24" s="17"/>
      <c r="Y24" s="17"/>
      <c r="Z24" s="24"/>
      <c r="AA24" s="17"/>
      <c r="AB24" s="17"/>
      <c r="AC24" s="24"/>
      <c r="AD24" s="17"/>
      <c r="AE24" s="17"/>
      <c r="AF24" s="24"/>
      <c r="AG24" s="17"/>
      <c r="AH24" s="24"/>
      <c r="AI24" s="17"/>
      <c r="AJ24" s="24"/>
      <c r="AK24" s="17"/>
      <c r="AL24" s="24"/>
      <c r="AM24" s="26" t="s">
        <v>306</v>
      </c>
    </row>
    <row r="25" spans="1:39" ht="37.799999999999997" x14ac:dyDescent="0.55000000000000004">
      <c r="A25" s="18" t="s">
        <v>84</v>
      </c>
      <c r="B25" s="19"/>
      <c r="C25" s="18" t="s">
        <v>85</v>
      </c>
      <c r="D25" s="25"/>
      <c r="E25" s="17" t="s">
        <v>232</v>
      </c>
      <c r="F25" s="17" t="s">
        <v>42</v>
      </c>
      <c r="G25" s="17" t="s">
        <v>13</v>
      </c>
      <c r="H25" s="24" t="s">
        <v>40</v>
      </c>
      <c r="I25" s="22">
        <v>43730</v>
      </c>
      <c r="J25" s="22">
        <v>43734</v>
      </c>
      <c r="K25" s="23">
        <f>MONTH(cv.table[[#This Row],[Start]])</f>
        <v>9</v>
      </c>
      <c r="L25" s="23">
        <f>YEAR(cv.table[[#This Row],[Start]])</f>
        <v>2019</v>
      </c>
      <c r="M25" s="23">
        <f>MONTH(cv.table[[#This Row],[End]])</f>
        <v>9</v>
      </c>
      <c r="N25" s="23">
        <f>YEAR(cv.table[[#This Row],[End]])</f>
        <v>2019</v>
      </c>
      <c r="O25" s="20">
        <f t="shared" si="0"/>
        <v>5</v>
      </c>
      <c r="P25" s="17" t="s">
        <v>29</v>
      </c>
      <c r="Q25" s="17" t="s">
        <v>86</v>
      </c>
      <c r="R25" s="17" t="s">
        <v>56</v>
      </c>
      <c r="S25" s="17" t="s">
        <v>234</v>
      </c>
      <c r="T25" s="17"/>
      <c r="U25" s="17" t="s">
        <v>169</v>
      </c>
      <c r="V25" s="24"/>
      <c r="W25" s="24"/>
      <c r="X25" s="17"/>
      <c r="Y25" s="17"/>
      <c r="Z25" s="24"/>
      <c r="AA25" s="17"/>
      <c r="AB25" s="17"/>
      <c r="AC25" s="24"/>
      <c r="AD25" s="17"/>
      <c r="AE25" s="17"/>
      <c r="AF25" s="24"/>
      <c r="AG25" s="17"/>
      <c r="AH25" s="24"/>
      <c r="AI25" s="17"/>
      <c r="AJ25" s="24"/>
      <c r="AK25" s="17"/>
      <c r="AL25" s="24"/>
      <c r="AM25" s="26" t="s">
        <v>330</v>
      </c>
    </row>
    <row r="26" spans="1:39" ht="37.799999999999997" x14ac:dyDescent="0.55000000000000004">
      <c r="A26" s="18" t="s">
        <v>87</v>
      </c>
      <c r="B26" s="19" t="s">
        <v>88</v>
      </c>
      <c r="C26" s="18" t="s">
        <v>89</v>
      </c>
      <c r="D26" s="25"/>
      <c r="E26" s="17" t="s">
        <v>232</v>
      </c>
      <c r="F26" s="17" t="s">
        <v>42</v>
      </c>
      <c r="G26" s="17" t="s">
        <v>13</v>
      </c>
      <c r="H26" s="24" t="s">
        <v>41</v>
      </c>
      <c r="I26" s="22">
        <v>43586</v>
      </c>
      <c r="J26" s="22">
        <v>43709</v>
      </c>
      <c r="K26" s="23">
        <f>MONTH(cv.table[[#This Row],[Start]])</f>
        <v>5</v>
      </c>
      <c r="L26" s="23">
        <f>YEAR(cv.table[[#This Row],[Start]])</f>
        <v>2019</v>
      </c>
      <c r="M26" s="23">
        <f>MONTH(cv.table[[#This Row],[End]])</f>
        <v>9</v>
      </c>
      <c r="N26" s="23">
        <f>YEAR(cv.table[[#This Row],[End]])</f>
        <v>2019</v>
      </c>
      <c r="O26" s="20">
        <f t="shared" si="0"/>
        <v>4.0999999999999996</v>
      </c>
      <c r="P26" s="17" t="s">
        <v>27</v>
      </c>
      <c r="Q26" s="17" t="s">
        <v>90</v>
      </c>
      <c r="R26" s="17" t="s">
        <v>47</v>
      </c>
      <c r="S26" s="17" t="s">
        <v>260</v>
      </c>
      <c r="T26" s="17" t="s">
        <v>261</v>
      </c>
      <c r="U26" s="17"/>
      <c r="V26" s="24"/>
      <c r="W26" s="24"/>
      <c r="X26" s="17"/>
      <c r="Y26" s="17"/>
      <c r="Z26" s="24"/>
      <c r="AA26" s="17"/>
      <c r="AB26" s="17"/>
      <c r="AC26" s="24"/>
      <c r="AD26" s="17"/>
      <c r="AE26" s="17"/>
      <c r="AF26" s="24"/>
      <c r="AG26" s="17"/>
      <c r="AH26" s="24"/>
      <c r="AI26" s="17"/>
      <c r="AJ26" s="24"/>
      <c r="AK26" s="17"/>
      <c r="AL26" s="24"/>
      <c r="AM26" s="26" t="s">
        <v>334</v>
      </c>
    </row>
    <row r="27" spans="1:39" ht="25.2" x14ac:dyDescent="0.55000000000000004">
      <c r="A27" s="18" t="s">
        <v>31</v>
      </c>
      <c r="B27" s="19"/>
      <c r="C27" s="18" t="s">
        <v>32</v>
      </c>
      <c r="D27" s="25"/>
      <c r="E27" s="17" t="s">
        <v>232</v>
      </c>
      <c r="F27" s="17" t="s">
        <v>296</v>
      </c>
      <c r="G27" s="17" t="s">
        <v>13</v>
      </c>
      <c r="H27" s="24" t="s">
        <v>40</v>
      </c>
      <c r="I27" s="22">
        <v>43617</v>
      </c>
      <c r="J27" s="22">
        <v>43623</v>
      </c>
      <c r="K27" s="23">
        <f>MONTH(cv.table[[#This Row],[Start]])</f>
        <v>6</v>
      </c>
      <c r="L27" s="23">
        <f>YEAR(cv.table[[#This Row],[Start]])</f>
        <v>2019</v>
      </c>
      <c r="M27" s="23">
        <f>MONTH(cv.table[[#This Row],[End]])</f>
        <v>6</v>
      </c>
      <c r="N27" s="23">
        <f>YEAR(cv.table[[#This Row],[End]])</f>
        <v>2019</v>
      </c>
      <c r="O27" s="20">
        <f t="shared" si="0"/>
        <v>7</v>
      </c>
      <c r="P27" s="17" t="s">
        <v>29</v>
      </c>
      <c r="Q27" s="17" t="s">
        <v>90</v>
      </c>
      <c r="R27" s="17" t="s">
        <v>47</v>
      </c>
      <c r="S27" s="17" t="s">
        <v>258</v>
      </c>
      <c r="T27" s="17" t="s">
        <v>259</v>
      </c>
      <c r="U27" s="17"/>
      <c r="V27" s="24" t="s">
        <v>257</v>
      </c>
      <c r="W27" s="24"/>
      <c r="X27" s="17"/>
      <c r="Y27" s="17"/>
      <c r="Z27" s="24"/>
      <c r="AA27" s="17"/>
      <c r="AB27" s="17"/>
      <c r="AC27" s="24"/>
      <c r="AD27" s="17"/>
      <c r="AE27" s="17"/>
      <c r="AF27" s="24"/>
      <c r="AG27" s="17"/>
      <c r="AH27" s="24"/>
      <c r="AI27" s="17"/>
      <c r="AJ27" s="24"/>
      <c r="AK27" s="17"/>
      <c r="AL27" s="24"/>
      <c r="AM27" s="26" t="s">
        <v>329</v>
      </c>
    </row>
    <row r="28" spans="1:39" ht="63" x14ac:dyDescent="0.55000000000000004">
      <c r="A28" s="18" t="s">
        <v>10</v>
      </c>
      <c r="B28" s="19" t="s">
        <v>15</v>
      </c>
      <c r="C28" s="18" t="s">
        <v>38</v>
      </c>
      <c r="D28" s="25" t="s">
        <v>39</v>
      </c>
      <c r="E28" s="17" t="s">
        <v>232</v>
      </c>
      <c r="F28" s="17" t="s">
        <v>42</v>
      </c>
      <c r="G28" s="17" t="s">
        <v>13</v>
      </c>
      <c r="H28" s="24" t="s">
        <v>182</v>
      </c>
      <c r="I28" s="22">
        <v>43344</v>
      </c>
      <c r="J28" s="22">
        <v>43586</v>
      </c>
      <c r="K28" s="23">
        <f>MONTH(cv.table[[#This Row],[Start]])</f>
        <v>9</v>
      </c>
      <c r="L28" s="23">
        <f>YEAR(cv.table[[#This Row],[Start]])</f>
        <v>2018</v>
      </c>
      <c r="M28" s="23">
        <f>MONTH(cv.table[[#This Row],[End]])</f>
        <v>5</v>
      </c>
      <c r="N28" s="23">
        <f>YEAR(cv.table[[#This Row],[End]])</f>
        <v>2019</v>
      </c>
      <c r="O28" s="20">
        <f t="shared" si="0"/>
        <v>8.0666666666666664</v>
      </c>
      <c r="P28" s="17" t="s">
        <v>27</v>
      </c>
      <c r="Q28" s="17" t="s">
        <v>50</v>
      </c>
      <c r="R28" s="17" t="s">
        <v>51</v>
      </c>
      <c r="S28" s="17" t="s">
        <v>395</v>
      </c>
      <c r="T28" s="17" t="s">
        <v>209</v>
      </c>
      <c r="U28" s="17" t="s">
        <v>394</v>
      </c>
      <c r="V28" s="24"/>
      <c r="W28" s="24" t="s">
        <v>230</v>
      </c>
      <c r="X28" s="17"/>
      <c r="Y28" s="17"/>
      <c r="Z28" s="24"/>
      <c r="AA28" s="17"/>
      <c r="AB28" s="17"/>
      <c r="AC28" s="24"/>
      <c r="AD28" s="17"/>
      <c r="AE28" s="17"/>
      <c r="AF28" s="24"/>
      <c r="AG28" s="17"/>
      <c r="AH28" s="24"/>
      <c r="AI28" s="17"/>
      <c r="AJ28" s="24"/>
      <c r="AK28" s="17"/>
      <c r="AL28" s="24"/>
      <c r="AM28" s="26" t="s">
        <v>333</v>
      </c>
    </row>
    <row r="29" spans="1:39" ht="37.799999999999997" x14ac:dyDescent="0.55000000000000004">
      <c r="A29" s="18" t="s">
        <v>336</v>
      </c>
      <c r="B29" s="19"/>
      <c r="C29" s="18" t="s">
        <v>202</v>
      </c>
      <c r="D29" s="25"/>
      <c r="E29" s="17" t="s">
        <v>232</v>
      </c>
      <c r="F29" s="17" t="s">
        <v>42</v>
      </c>
      <c r="G29" s="17" t="s">
        <v>13</v>
      </c>
      <c r="H29" s="24" t="s">
        <v>41</v>
      </c>
      <c r="I29" s="22">
        <v>43344</v>
      </c>
      <c r="J29" s="22">
        <v>43569</v>
      </c>
      <c r="K29" s="23">
        <f>MONTH(cv.table[[#This Row],[Start]])</f>
        <v>9</v>
      </c>
      <c r="L29" s="23">
        <f>YEAR(cv.table[[#This Row],[Start]])</f>
        <v>2018</v>
      </c>
      <c r="M29" s="23">
        <f>MONTH(cv.table[[#This Row],[End]])</f>
        <v>4</v>
      </c>
      <c r="N29" s="23">
        <f>YEAR(cv.table[[#This Row],[End]])</f>
        <v>2019</v>
      </c>
      <c r="O29" s="20">
        <f t="shared" si="0"/>
        <v>0.61643835616438358</v>
      </c>
      <c r="P29" s="17" t="s">
        <v>28</v>
      </c>
      <c r="Q29" s="17" t="s">
        <v>203</v>
      </c>
      <c r="R29" s="17" t="s">
        <v>51</v>
      </c>
      <c r="S29" s="21" t="s">
        <v>204</v>
      </c>
      <c r="T29" s="17" t="s">
        <v>206</v>
      </c>
      <c r="U29" s="17" t="s">
        <v>205</v>
      </c>
      <c r="V29" s="24"/>
      <c r="W29" s="24"/>
      <c r="X29" s="17"/>
      <c r="Y29" s="17"/>
      <c r="Z29" s="24"/>
      <c r="AA29" s="17"/>
      <c r="AB29" s="17"/>
      <c r="AC29" s="24"/>
      <c r="AD29" s="17"/>
      <c r="AE29" s="17"/>
      <c r="AF29" s="24"/>
      <c r="AG29" s="17"/>
      <c r="AH29" s="24"/>
      <c r="AI29" s="17"/>
      <c r="AJ29" s="24"/>
      <c r="AK29" s="17"/>
      <c r="AL29" s="24"/>
      <c r="AM29" s="26" t="s">
        <v>335</v>
      </c>
    </row>
    <row r="30" spans="1:39" ht="37.799999999999997" x14ac:dyDescent="0.55000000000000004">
      <c r="A30" s="18" t="s">
        <v>96</v>
      </c>
      <c r="B30" s="19"/>
      <c r="C30" s="18" t="s">
        <v>95</v>
      </c>
      <c r="D30" s="25"/>
      <c r="E30" s="17" t="s">
        <v>232</v>
      </c>
      <c r="F30" s="17" t="s">
        <v>94</v>
      </c>
      <c r="G30" s="17" t="s">
        <v>13</v>
      </c>
      <c r="H30" s="24" t="s">
        <v>41</v>
      </c>
      <c r="I30" s="22">
        <v>42401</v>
      </c>
      <c r="J30" s="22">
        <v>42826</v>
      </c>
      <c r="K30" s="23">
        <f>MONTH(cv.table[[#This Row],[Start]])</f>
        <v>2</v>
      </c>
      <c r="L30" s="23">
        <f>YEAR(cv.table[[#This Row],[Start]])</f>
        <v>2016</v>
      </c>
      <c r="M30" s="23">
        <f>MONTH(cv.table[[#This Row],[End]])</f>
        <v>4</v>
      </c>
      <c r="N30" s="23">
        <f>YEAR(cv.table[[#This Row],[End]])</f>
        <v>2017</v>
      </c>
      <c r="O30" s="20">
        <f t="shared" si="0"/>
        <v>1.1643835616438356</v>
      </c>
      <c r="P30" s="17" t="s">
        <v>28</v>
      </c>
      <c r="Q30" s="17" t="s">
        <v>52</v>
      </c>
      <c r="R30" s="17" t="s">
        <v>51</v>
      </c>
      <c r="S30" s="17" t="s">
        <v>228</v>
      </c>
      <c r="T30" s="17" t="s">
        <v>229</v>
      </c>
      <c r="U30" s="17"/>
      <c r="V30" s="24"/>
      <c r="W30" s="24"/>
      <c r="X30" s="17"/>
      <c r="Y30" s="17"/>
      <c r="Z30" s="24"/>
      <c r="AA30" s="17"/>
      <c r="AB30" s="17"/>
      <c r="AC30" s="24"/>
      <c r="AD30" s="17"/>
      <c r="AE30" s="17"/>
      <c r="AF30" s="24"/>
      <c r="AG30" s="17"/>
      <c r="AH30" s="24"/>
      <c r="AI30" s="17"/>
      <c r="AJ30" s="24"/>
      <c r="AK30" s="17"/>
      <c r="AL30" s="24"/>
      <c r="AM30" s="26" t="s">
        <v>337</v>
      </c>
    </row>
    <row r="31" spans="1:39" ht="37.799999999999997" x14ac:dyDescent="0.55000000000000004">
      <c r="A31" s="18" t="s">
        <v>7</v>
      </c>
      <c r="B31" s="19" t="s">
        <v>18</v>
      </c>
      <c r="C31" s="18" t="s">
        <v>316</v>
      </c>
      <c r="D31" s="25"/>
      <c r="E31" s="17" t="s">
        <v>232</v>
      </c>
      <c r="F31" s="17" t="s">
        <v>140</v>
      </c>
      <c r="G31" s="17" t="s">
        <v>13</v>
      </c>
      <c r="H31" s="24" t="s">
        <v>153</v>
      </c>
      <c r="I31" s="22">
        <v>41883</v>
      </c>
      <c r="J31" s="22">
        <v>42125</v>
      </c>
      <c r="K31" s="23">
        <f>MONTH(cv.table[[#This Row],[Start]])</f>
        <v>9</v>
      </c>
      <c r="L31" s="23">
        <f>YEAR(cv.table[[#This Row],[Start]])</f>
        <v>2014</v>
      </c>
      <c r="M31" s="23">
        <f>MONTH(cv.table[[#This Row],[End]])</f>
        <v>5</v>
      </c>
      <c r="N31" s="23">
        <f>YEAR(cv.table[[#This Row],[End]])</f>
        <v>2015</v>
      </c>
      <c r="O31" s="20">
        <f t="shared" si="0"/>
        <v>8.0666666666666664</v>
      </c>
      <c r="P31" s="17" t="s">
        <v>27</v>
      </c>
      <c r="Q31" s="17" t="s">
        <v>52</v>
      </c>
      <c r="R31" s="17" t="s">
        <v>51</v>
      </c>
      <c r="S31" s="17" t="s">
        <v>263</v>
      </c>
      <c r="T31" s="17"/>
      <c r="U31" s="17"/>
      <c r="V31" s="24"/>
      <c r="W31" s="24"/>
      <c r="X31" s="17"/>
      <c r="Y31" s="17"/>
      <c r="Z31" s="24"/>
      <c r="AA31" s="17"/>
      <c r="AB31" s="17"/>
      <c r="AC31" s="24"/>
      <c r="AD31" s="17"/>
      <c r="AE31" s="17"/>
      <c r="AF31" s="24"/>
      <c r="AG31" s="17"/>
      <c r="AH31" s="24"/>
      <c r="AI31" s="17"/>
      <c r="AJ31" s="24"/>
      <c r="AK31" s="17"/>
      <c r="AL31" s="24"/>
      <c r="AM31" s="26" t="s">
        <v>312</v>
      </c>
    </row>
    <row r="32" spans="1:39" ht="25.2" x14ac:dyDescent="0.55000000000000004">
      <c r="A32" s="18" t="s">
        <v>11</v>
      </c>
      <c r="B32" s="19" t="s">
        <v>16</v>
      </c>
      <c r="C32" s="18" t="s">
        <v>12</v>
      </c>
      <c r="D32" s="25" t="s">
        <v>19</v>
      </c>
      <c r="E32" s="17" t="s">
        <v>510</v>
      </c>
      <c r="F32" s="17" t="s">
        <v>36</v>
      </c>
      <c r="G32" s="17" t="s">
        <v>461</v>
      </c>
      <c r="H32" s="24" t="s">
        <v>46</v>
      </c>
      <c r="I32" s="22">
        <v>43952</v>
      </c>
      <c r="J32" s="22">
        <v>45292</v>
      </c>
      <c r="K32" s="23">
        <f>MONTH(cv.table[[#This Row],[Start]])</f>
        <v>5</v>
      </c>
      <c r="L32" s="23">
        <f>YEAR(cv.table[[#This Row],[Start]])</f>
        <v>2020</v>
      </c>
      <c r="M32" s="23">
        <f>MONTH(cv.table[[#This Row],[End]])</f>
        <v>1</v>
      </c>
      <c r="N32" s="23">
        <f>YEAR(cv.table[[#This Row],[End]])</f>
        <v>2024</v>
      </c>
      <c r="O32" s="20">
        <f t="shared" si="0"/>
        <v>3.6712328767123288</v>
      </c>
      <c r="P32" s="17" t="s">
        <v>28</v>
      </c>
      <c r="Q32" s="17"/>
      <c r="R32" s="17" t="s">
        <v>47</v>
      </c>
      <c r="S32" s="17" t="s">
        <v>564</v>
      </c>
      <c r="T32" s="17"/>
      <c r="U32" s="17"/>
      <c r="V32" s="24"/>
      <c r="W32" s="24"/>
      <c r="X32" s="17"/>
      <c r="Y32" s="17"/>
      <c r="Z32" s="24"/>
      <c r="AA32" s="17"/>
      <c r="AB32" s="17"/>
      <c r="AC32" s="24"/>
      <c r="AD32" s="17"/>
      <c r="AE32" s="17"/>
      <c r="AF32" s="24"/>
      <c r="AG32" s="17"/>
      <c r="AH32" s="24"/>
      <c r="AI32" s="17"/>
      <c r="AJ32" s="24"/>
      <c r="AK32" s="17"/>
      <c r="AL32" s="24"/>
      <c r="AM32" s="26" t="s">
        <v>308</v>
      </c>
    </row>
    <row r="33" spans="1:39" ht="25.2" x14ac:dyDescent="0.55000000000000004">
      <c r="A33" s="18" t="s">
        <v>10</v>
      </c>
      <c r="B33" s="19" t="s">
        <v>15</v>
      </c>
      <c r="C33" s="18" t="s">
        <v>157</v>
      </c>
      <c r="D33" s="25" t="s">
        <v>20</v>
      </c>
      <c r="E33" s="17" t="s">
        <v>510</v>
      </c>
      <c r="F33" s="17" t="s">
        <v>36</v>
      </c>
      <c r="G33" s="17" t="s">
        <v>461</v>
      </c>
      <c r="H33" s="24" t="s">
        <v>46</v>
      </c>
      <c r="I33" s="22">
        <v>43556</v>
      </c>
      <c r="J33" s="22">
        <v>45383</v>
      </c>
      <c r="K33" s="23">
        <f>MONTH(cv.table[[#This Row],[Start]])</f>
        <v>4</v>
      </c>
      <c r="L33" s="23">
        <f>YEAR(cv.table[[#This Row],[Start]])</f>
        <v>2019</v>
      </c>
      <c r="M33" s="23">
        <f>MONTH(cv.table[[#This Row],[End]])</f>
        <v>4</v>
      </c>
      <c r="N33" s="23">
        <f>YEAR(cv.table[[#This Row],[End]])</f>
        <v>2024</v>
      </c>
      <c r="O33" s="20">
        <f t="shared" si="0"/>
        <v>5.0054794520547947</v>
      </c>
      <c r="P33" s="17" t="s">
        <v>28</v>
      </c>
      <c r="Q33" s="17"/>
      <c r="R33" s="17" t="s">
        <v>129</v>
      </c>
      <c r="S33" s="17" t="s">
        <v>472</v>
      </c>
      <c r="T33" s="17"/>
      <c r="U33" s="17"/>
      <c r="V33" s="24"/>
      <c r="W33" s="24"/>
      <c r="X33" s="17"/>
      <c r="Y33" s="17"/>
      <c r="Z33" s="24"/>
      <c r="AA33" s="17"/>
      <c r="AB33" s="17"/>
      <c r="AC33" s="24"/>
      <c r="AD33" s="17"/>
      <c r="AE33" s="17"/>
      <c r="AF33" s="24"/>
      <c r="AG33" s="17"/>
      <c r="AH33" s="24"/>
      <c r="AI33" s="17"/>
      <c r="AJ33" s="24"/>
      <c r="AK33" s="17"/>
      <c r="AL33" s="24"/>
      <c r="AM33" s="26" t="s">
        <v>323</v>
      </c>
    </row>
    <row r="34" spans="1:39" ht="37.799999999999997" x14ac:dyDescent="0.55000000000000004">
      <c r="A34" s="18" t="s">
        <v>43</v>
      </c>
      <c r="B34" s="19" t="s">
        <v>44</v>
      </c>
      <c r="C34" s="18" t="s">
        <v>483</v>
      </c>
      <c r="D34" s="25" t="s">
        <v>484</v>
      </c>
      <c r="E34" s="17" t="s">
        <v>232</v>
      </c>
      <c r="F34" s="17" t="s">
        <v>140</v>
      </c>
      <c r="G34" s="17" t="s">
        <v>459</v>
      </c>
      <c r="H34" s="24" t="s">
        <v>183</v>
      </c>
      <c r="I34" s="22">
        <v>44075</v>
      </c>
      <c r="J34" s="22">
        <v>44681</v>
      </c>
      <c r="K34" s="23">
        <f>MONTH(cv.table[[#This Row],[Start]])</f>
        <v>9</v>
      </c>
      <c r="L34" s="23">
        <f>YEAR(cv.table[[#This Row],[Start]])</f>
        <v>2020</v>
      </c>
      <c r="M34" s="23">
        <f>MONTH(cv.table[[#This Row],[End]])</f>
        <v>4</v>
      </c>
      <c r="N34" s="23">
        <f>YEAR(cv.table[[#This Row],[End]])</f>
        <v>2022</v>
      </c>
      <c r="O34" s="20">
        <f t="shared" si="0"/>
        <v>1.6602739726027398</v>
      </c>
      <c r="P34" s="17" t="s">
        <v>28</v>
      </c>
      <c r="Q34" s="17" t="s">
        <v>218</v>
      </c>
      <c r="R34" s="17" t="s">
        <v>219</v>
      </c>
      <c r="S34" s="17" t="s">
        <v>462</v>
      </c>
      <c r="T34" s="17"/>
      <c r="U34" s="17"/>
      <c r="V34" s="24"/>
      <c r="W34" s="24"/>
      <c r="X34" s="17"/>
      <c r="Y34" s="17"/>
      <c r="Z34" s="24"/>
      <c r="AA34" s="17"/>
      <c r="AB34" s="17"/>
      <c r="AC34" s="24"/>
      <c r="AD34" s="17"/>
      <c r="AE34" s="17"/>
      <c r="AF34" s="24"/>
      <c r="AG34" s="17"/>
      <c r="AH34" s="24"/>
      <c r="AI34" s="17"/>
      <c r="AJ34" s="24"/>
      <c r="AK34" s="17"/>
      <c r="AL34" s="24"/>
      <c r="AM34" s="26" t="s">
        <v>315</v>
      </c>
    </row>
    <row r="35" spans="1:39" ht="37.799999999999997" x14ac:dyDescent="0.55000000000000004">
      <c r="A35" s="18" t="s">
        <v>289</v>
      </c>
      <c r="B35" s="19" t="s">
        <v>290</v>
      </c>
      <c r="C35" s="18" t="s">
        <v>288</v>
      </c>
      <c r="D35" s="25" t="s">
        <v>287</v>
      </c>
      <c r="E35" s="17" t="s">
        <v>232</v>
      </c>
      <c r="F35" s="17" t="s">
        <v>140</v>
      </c>
      <c r="G35" s="17" t="s">
        <v>459</v>
      </c>
      <c r="H35" s="24" t="s">
        <v>183</v>
      </c>
      <c r="I35" s="22">
        <v>42856</v>
      </c>
      <c r="J35" s="22">
        <v>42979</v>
      </c>
      <c r="K35" s="23">
        <f>MONTH(cv.table[[#This Row],[Start]])</f>
        <v>5</v>
      </c>
      <c r="L35" s="23">
        <f>YEAR(cv.table[[#This Row],[Start]])</f>
        <v>2017</v>
      </c>
      <c r="M35" s="23">
        <f>MONTH(cv.table[[#This Row],[End]])</f>
        <v>9</v>
      </c>
      <c r="N35" s="23">
        <f>YEAR(cv.table[[#This Row],[End]])</f>
        <v>2017</v>
      </c>
      <c r="O35" s="20">
        <f t="shared" si="0"/>
        <v>4.0999999999999996</v>
      </c>
      <c r="P35" s="17" t="s">
        <v>27</v>
      </c>
      <c r="Q35" s="17" t="s">
        <v>145</v>
      </c>
      <c r="R35" s="17" t="s">
        <v>51</v>
      </c>
      <c r="S35" s="17" t="s">
        <v>292</v>
      </c>
      <c r="T35" s="17"/>
      <c r="U35" s="17"/>
      <c r="V35" s="24"/>
      <c r="W35" s="24"/>
      <c r="X35" s="17"/>
      <c r="Y35" s="17"/>
      <c r="Z35" s="24"/>
      <c r="AA35" s="17"/>
      <c r="AB35" s="17"/>
      <c r="AC35" s="24"/>
      <c r="AD35" s="17"/>
      <c r="AE35" s="17"/>
      <c r="AF35" s="24"/>
      <c r="AG35" s="17"/>
      <c r="AH35" s="24"/>
      <c r="AI35" s="17"/>
      <c r="AJ35" s="24"/>
      <c r="AK35" s="17"/>
      <c r="AL35" s="24"/>
      <c r="AM35" s="26" t="s">
        <v>326</v>
      </c>
    </row>
    <row r="36" spans="1:39" ht="37.799999999999997" x14ac:dyDescent="0.55000000000000004">
      <c r="A36" s="18" t="s">
        <v>291</v>
      </c>
      <c r="B36" s="19" t="s">
        <v>286</v>
      </c>
      <c r="C36" s="18" t="s">
        <v>288</v>
      </c>
      <c r="D36" s="25" t="s">
        <v>287</v>
      </c>
      <c r="E36" s="17" t="s">
        <v>232</v>
      </c>
      <c r="F36" s="17" t="s">
        <v>140</v>
      </c>
      <c r="G36" s="17" t="s">
        <v>459</v>
      </c>
      <c r="H36" s="24" t="s">
        <v>183</v>
      </c>
      <c r="I36" s="22">
        <v>42491</v>
      </c>
      <c r="J36" s="22">
        <v>42614</v>
      </c>
      <c r="K36" s="23">
        <f>MONTH(cv.table[[#This Row],[Start]])</f>
        <v>5</v>
      </c>
      <c r="L36" s="23">
        <f>YEAR(cv.table[[#This Row],[Start]])</f>
        <v>2016</v>
      </c>
      <c r="M36" s="23">
        <f>MONTH(cv.table[[#This Row],[End]])</f>
        <v>9</v>
      </c>
      <c r="N36" s="23">
        <f>YEAR(cv.table[[#This Row],[End]])</f>
        <v>2016</v>
      </c>
      <c r="O36" s="20">
        <f t="shared" ref="O36:O68" si="1">IF((P36="Days"),((J36-I36+1)),IF(P36="Months",((J36-I36)/30),((J36-I36)/365)))</f>
        <v>4.0999999999999996</v>
      </c>
      <c r="P36" s="17" t="s">
        <v>27</v>
      </c>
      <c r="Q36" s="17" t="s">
        <v>52</v>
      </c>
      <c r="R36" s="17" t="s">
        <v>51</v>
      </c>
      <c r="S36" s="17" t="s">
        <v>293</v>
      </c>
      <c r="T36" s="17"/>
      <c r="U36" s="17"/>
      <c r="V36" s="24"/>
      <c r="W36" s="24"/>
      <c r="X36" s="17"/>
      <c r="Y36" s="17"/>
      <c r="Z36" s="24"/>
      <c r="AA36" s="17"/>
      <c r="AB36" s="17"/>
      <c r="AC36" s="24"/>
      <c r="AD36" s="17"/>
      <c r="AE36" s="17"/>
      <c r="AF36" s="24"/>
      <c r="AG36" s="17"/>
      <c r="AH36" s="24"/>
      <c r="AI36" s="17"/>
      <c r="AJ36" s="24"/>
      <c r="AK36" s="17"/>
      <c r="AL36" s="24"/>
      <c r="AM36" s="26" t="s">
        <v>327</v>
      </c>
    </row>
    <row r="37" spans="1:39" ht="37.799999999999997" x14ac:dyDescent="0.55000000000000004">
      <c r="A37" s="18" t="s">
        <v>111</v>
      </c>
      <c r="B37" s="19"/>
      <c r="C37" s="18" t="s">
        <v>237</v>
      </c>
      <c r="D37" s="25" t="s">
        <v>115</v>
      </c>
      <c r="E37" s="17" t="s">
        <v>232</v>
      </c>
      <c r="F37" s="17" t="s">
        <v>77</v>
      </c>
      <c r="G37" s="17" t="s">
        <v>476</v>
      </c>
      <c r="H37" s="24" t="s">
        <v>134</v>
      </c>
      <c r="I37" s="22">
        <v>43466</v>
      </c>
      <c r="J37" s="22">
        <f ca="1">NOW()</f>
        <v>45623.531849768522</v>
      </c>
      <c r="K37" s="23">
        <f>MONTH(cv.table[[#This Row],[Start]])</f>
        <v>1</v>
      </c>
      <c r="L37" s="23">
        <f>YEAR(cv.table[[#This Row],[Start]])</f>
        <v>2019</v>
      </c>
      <c r="M37" s="23">
        <f ca="1">MONTH(cv.table[[#This Row],[End]])</f>
        <v>11</v>
      </c>
      <c r="N37" s="23">
        <f ca="1">YEAR(cv.table[[#This Row],[End]])</f>
        <v>2024</v>
      </c>
      <c r="O37" s="20">
        <f t="shared" ca="1" si="1"/>
        <v>5.9110461637493756</v>
      </c>
      <c r="P37" s="17" t="s">
        <v>28</v>
      </c>
      <c r="Q37" s="17"/>
      <c r="R37" s="17" t="s">
        <v>129</v>
      </c>
      <c r="S37" s="17" t="s">
        <v>275</v>
      </c>
      <c r="T37" s="17"/>
      <c r="U37" s="17"/>
      <c r="V37" s="24"/>
      <c r="W37" s="24"/>
      <c r="X37" s="17"/>
      <c r="Y37" s="17"/>
      <c r="Z37" s="24"/>
      <c r="AA37" s="17"/>
      <c r="AB37" s="17"/>
      <c r="AC37" s="24"/>
      <c r="AD37" s="17"/>
      <c r="AE37" s="17"/>
      <c r="AF37" s="24"/>
      <c r="AG37" s="17"/>
      <c r="AH37" s="24"/>
      <c r="AI37" s="17"/>
      <c r="AJ37" s="24"/>
      <c r="AK37" s="17"/>
      <c r="AL37" s="24"/>
      <c r="AM37" s="26" t="s">
        <v>324</v>
      </c>
    </row>
    <row r="38" spans="1:39" ht="25.2" x14ac:dyDescent="0.55000000000000004">
      <c r="A38" s="18" t="s">
        <v>121</v>
      </c>
      <c r="B38" s="19"/>
      <c r="C38" s="18" t="s">
        <v>122</v>
      </c>
      <c r="D38" s="25" t="s">
        <v>123</v>
      </c>
      <c r="E38" s="17" t="s">
        <v>232</v>
      </c>
      <c r="F38" s="17" t="s">
        <v>77</v>
      </c>
      <c r="G38" s="17" t="s">
        <v>476</v>
      </c>
      <c r="H38" s="24" t="s">
        <v>134</v>
      </c>
      <c r="I38" s="22">
        <v>43374</v>
      </c>
      <c r="J38" s="22">
        <f ca="1">NOW()</f>
        <v>45623.531849768522</v>
      </c>
      <c r="K38" s="23">
        <f>MONTH(cv.table[[#This Row],[Start]])</f>
        <v>10</v>
      </c>
      <c r="L38" s="23">
        <f>YEAR(cv.table[[#This Row],[Start]])</f>
        <v>2018</v>
      </c>
      <c r="M38" s="23">
        <f ca="1">MONTH(cv.table[[#This Row],[End]])</f>
        <v>11</v>
      </c>
      <c r="N38" s="23">
        <f ca="1">YEAR(cv.table[[#This Row],[End]])</f>
        <v>2024</v>
      </c>
      <c r="O38" s="20">
        <f t="shared" ca="1" si="1"/>
        <v>6.1631009582699239</v>
      </c>
      <c r="P38" s="17" t="s">
        <v>28</v>
      </c>
      <c r="Q38" s="17"/>
      <c r="R38" s="17" t="s">
        <v>129</v>
      </c>
      <c r="S38" s="17" t="s">
        <v>274</v>
      </c>
      <c r="T38" s="17"/>
      <c r="U38" s="17"/>
      <c r="V38" s="24"/>
      <c r="W38" s="24"/>
      <c r="X38" s="17"/>
      <c r="Y38" s="17"/>
      <c r="Z38" s="24"/>
      <c r="AA38" s="17"/>
      <c r="AB38" s="17"/>
      <c r="AC38" s="24"/>
      <c r="AD38" s="17"/>
      <c r="AE38" s="17"/>
      <c r="AF38" s="24"/>
      <c r="AG38" s="17"/>
      <c r="AH38" s="24"/>
      <c r="AI38" s="17"/>
      <c r="AJ38" s="24"/>
      <c r="AK38" s="17"/>
      <c r="AL38" s="24"/>
      <c r="AM38" s="26" t="s">
        <v>325</v>
      </c>
    </row>
    <row r="39" spans="1:39" ht="25.2" x14ac:dyDescent="0.55000000000000004">
      <c r="A39" s="18" t="s">
        <v>451</v>
      </c>
      <c r="B39" s="19"/>
      <c r="C39" s="18" t="s">
        <v>135</v>
      </c>
      <c r="D39" s="25"/>
      <c r="E39" s="17" t="s">
        <v>232</v>
      </c>
      <c r="F39" s="17" t="s">
        <v>77</v>
      </c>
      <c r="G39" s="17" t="s">
        <v>476</v>
      </c>
      <c r="H39" s="24" t="s">
        <v>134</v>
      </c>
      <c r="I39" s="22">
        <v>41091</v>
      </c>
      <c r="J39" s="22">
        <f ca="1">NOW()</f>
        <v>45623.531849768522</v>
      </c>
      <c r="K39" s="23">
        <f>MONTH(cv.table[[#This Row],[Start]])</f>
        <v>7</v>
      </c>
      <c r="L39" s="23">
        <f>YEAR(cv.table[[#This Row],[Start]])</f>
        <v>2012</v>
      </c>
      <c r="M39" s="23">
        <f ca="1">MONTH(cv.table[[#This Row],[End]])</f>
        <v>11</v>
      </c>
      <c r="N39" s="23">
        <f ca="1">YEAR(cv.table[[#This Row],[End]])</f>
        <v>2024</v>
      </c>
      <c r="O39" s="20">
        <f t="shared" ca="1" si="1"/>
        <v>12.417895478817869</v>
      </c>
      <c r="P39" s="17" t="s">
        <v>28</v>
      </c>
      <c r="Q39" s="17"/>
      <c r="R39" s="17" t="s">
        <v>51</v>
      </c>
      <c r="S39" s="17" t="s">
        <v>239</v>
      </c>
      <c r="T39" s="17"/>
      <c r="U39" s="17"/>
      <c r="V39" s="24"/>
      <c r="W39" s="24"/>
      <c r="X39" s="17"/>
      <c r="Y39" s="17"/>
      <c r="Z39" s="24"/>
      <c r="AA39" s="17"/>
      <c r="AB39" s="17"/>
      <c r="AC39" s="24"/>
      <c r="AD39" s="17"/>
      <c r="AE39" s="17"/>
      <c r="AF39" s="24"/>
      <c r="AG39" s="17"/>
      <c r="AH39" s="24"/>
      <c r="AI39" s="17"/>
      <c r="AJ39" s="24"/>
      <c r="AK39" s="17"/>
      <c r="AL39" s="24"/>
      <c r="AM39" s="26" t="s">
        <v>346</v>
      </c>
    </row>
    <row r="40" spans="1:39" ht="25.2" x14ac:dyDescent="0.55000000000000004">
      <c r="A40" s="18" t="s">
        <v>119</v>
      </c>
      <c r="B40" s="19"/>
      <c r="C40" s="18" t="s">
        <v>120</v>
      </c>
      <c r="D40" s="25"/>
      <c r="E40" s="17" t="s">
        <v>232</v>
      </c>
      <c r="F40" s="17" t="s">
        <v>42</v>
      </c>
      <c r="G40" s="17" t="s">
        <v>476</v>
      </c>
      <c r="H40" s="24" t="s">
        <v>106</v>
      </c>
      <c r="I40" s="22">
        <v>43374</v>
      </c>
      <c r="J40" s="22">
        <v>44470</v>
      </c>
      <c r="K40" s="23">
        <f>MONTH(cv.table[[#This Row],[Start]])</f>
        <v>10</v>
      </c>
      <c r="L40" s="23">
        <f>YEAR(cv.table[[#This Row],[Start]])</f>
        <v>2018</v>
      </c>
      <c r="M40" s="23">
        <f>MONTH(cv.table[[#This Row],[End]])</f>
        <v>10</v>
      </c>
      <c r="N40" s="23">
        <f>YEAR(cv.table[[#This Row],[End]])</f>
        <v>2021</v>
      </c>
      <c r="O40" s="20">
        <f t="shared" si="1"/>
        <v>3.0027397260273974</v>
      </c>
      <c r="P40" s="17" t="s">
        <v>28</v>
      </c>
      <c r="Q40" s="17"/>
      <c r="R40" s="17" t="s">
        <v>129</v>
      </c>
      <c r="S40" s="17" t="s">
        <v>273</v>
      </c>
      <c r="T40" s="17"/>
      <c r="U40" s="17"/>
      <c r="V40" s="24"/>
      <c r="W40" s="24"/>
      <c r="X40" s="17"/>
      <c r="Y40" s="17"/>
      <c r="Z40" s="24"/>
      <c r="AA40" s="17"/>
      <c r="AB40" s="17"/>
      <c r="AC40" s="24"/>
      <c r="AD40" s="17"/>
      <c r="AE40" s="17"/>
      <c r="AF40" s="24"/>
      <c r="AG40" s="17"/>
      <c r="AH40" s="24"/>
      <c r="AI40" s="17"/>
      <c r="AJ40" s="24"/>
      <c r="AK40" s="17"/>
      <c r="AL40" s="24"/>
      <c r="AM40" s="26" t="s">
        <v>309</v>
      </c>
    </row>
    <row r="41" spans="1:39" ht="25.2" x14ac:dyDescent="0.55000000000000004">
      <c r="A41" s="18" t="s">
        <v>310</v>
      </c>
      <c r="B41" s="19"/>
      <c r="C41" s="18" t="s">
        <v>107</v>
      </c>
      <c r="D41" s="25" t="s">
        <v>108</v>
      </c>
      <c r="E41" s="17" t="s">
        <v>232</v>
      </c>
      <c r="F41" s="17" t="s">
        <v>42</v>
      </c>
      <c r="G41" s="17" t="s">
        <v>476</v>
      </c>
      <c r="H41" s="24" t="s">
        <v>106</v>
      </c>
      <c r="I41" s="22">
        <v>43734</v>
      </c>
      <c r="J41" s="22">
        <v>44440</v>
      </c>
      <c r="K41" s="23">
        <f>MONTH(cv.table[[#This Row],[Start]])</f>
        <v>9</v>
      </c>
      <c r="L41" s="23">
        <f>YEAR(cv.table[[#This Row],[Start]])</f>
        <v>2019</v>
      </c>
      <c r="M41" s="23">
        <f>MONTH(cv.table[[#This Row],[End]])</f>
        <v>9</v>
      </c>
      <c r="N41" s="23">
        <f>YEAR(cv.table[[#This Row],[End]])</f>
        <v>2021</v>
      </c>
      <c r="O41" s="20">
        <f t="shared" si="1"/>
        <v>1.9342465753424658</v>
      </c>
      <c r="P41" s="17" t="s">
        <v>28</v>
      </c>
      <c r="Q41" s="17"/>
      <c r="R41" s="17" t="s">
        <v>129</v>
      </c>
      <c r="S41" s="17" t="s">
        <v>276</v>
      </c>
      <c r="T41" s="17"/>
      <c r="U41" s="17"/>
      <c r="V41" s="24"/>
      <c r="W41" s="24"/>
      <c r="X41" s="17"/>
      <c r="Y41" s="17"/>
      <c r="Z41" s="24"/>
      <c r="AA41" s="17"/>
      <c r="AB41" s="17"/>
      <c r="AC41" s="24"/>
      <c r="AD41" s="17"/>
      <c r="AE41" s="17"/>
      <c r="AF41" s="24"/>
      <c r="AG41" s="17"/>
      <c r="AH41" s="24"/>
      <c r="AI41" s="17"/>
      <c r="AJ41" s="24"/>
      <c r="AK41" s="17"/>
      <c r="AL41" s="24"/>
      <c r="AM41" s="26" t="s">
        <v>311</v>
      </c>
    </row>
    <row r="42" spans="1:39" ht="37.799999999999997" x14ac:dyDescent="0.55000000000000004">
      <c r="A42" s="18" t="s">
        <v>112</v>
      </c>
      <c r="B42" s="19"/>
      <c r="C42" s="18" t="s">
        <v>113</v>
      </c>
      <c r="D42" s="25" t="s">
        <v>114</v>
      </c>
      <c r="E42" s="17" t="s">
        <v>232</v>
      </c>
      <c r="F42" s="17" t="s">
        <v>42</v>
      </c>
      <c r="G42" s="17" t="s">
        <v>476</v>
      </c>
      <c r="H42" s="24" t="s">
        <v>106</v>
      </c>
      <c r="I42" s="22">
        <v>43435</v>
      </c>
      <c r="J42" s="22">
        <v>44166</v>
      </c>
      <c r="K42" s="23">
        <f>MONTH(cv.table[[#This Row],[Start]])</f>
        <v>12</v>
      </c>
      <c r="L42" s="23">
        <f>YEAR(cv.table[[#This Row],[Start]])</f>
        <v>2018</v>
      </c>
      <c r="M42" s="23">
        <f>MONTH(cv.table[[#This Row],[End]])</f>
        <v>12</v>
      </c>
      <c r="N42" s="23">
        <f>YEAR(cv.table[[#This Row],[End]])</f>
        <v>2020</v>
      </c>
      <c r="O42" s="20">
        <f t="shared" si="1"/>
        <v>2.0027397260273974</v>
      </c>
      <c r="P42" s="17" t="s">
        <v>28</v>
      </c>
      <c r="Q42" s="17"/>
      <c r="R42" s="17" t="s">
        <v>51</v>
      </c>
      <c r="S42" s="17" t="s">
        <v>272</v>
      </c>
      <c r="T42" s="17"/>
      <c r="U42" s="17"/>
      <c r="V42" s="24"/>
      <c r="W42" s="24"/>
      <c r="X42" s="17"/>
      <c r="Y42" s="17"/>
      <c r="Z42" s="24"/>
      <c r="AA42" s="17"/>
      <c r="AB42" s="17"/>
      <c r="AC42" s="24"/>
      <c r="AD42" s="17"/>
      <c r="AE42" s="17"/>
      <c r="AF42" s="24"/>
      <c r="AG42" s="17"/>
      <c r="AH42" s="24"/>
      <c r="AI42" s="17"/>
      <c r="AJ42" s="24"/>
      <c r="AK42" s="17"/>
      <c r="AL42" s="24"/>
      <c r="AM42" s="26" t="s">
        <v>321</v>
      </c>
    </row>
    <row r="43" spans="1:39" ht="25.2" x14ac:dyDescent="0.55000000000000004">
      <c r="A43" s="18" t="s">
        <v>117</v>
      </c>
      <c r="B43" s="19" t="s">
        <v>116</v>
      </c>
      <c r="C43" s="18" t="s">
        <v>118</v>
      </c>
      <c r="D43" s="25"/>
      <c r="E43" s="17" t="s">
        <v>232</v>
      </c>
      <c r="F43" s="17" t="s">
        <v>42</v>
      </c>
      <c r="G43" s="17" t="s">
        <v>476</v>
      </c>
      <c r="H43" s="24" t="s">
        <v>106</v>
      </c>
      <c r="I43" s="22">
        <v>43374</v>
      </c>
      <c r="J43" s="22">
        <v>44105</v>
      </c>
      <c r="K43" s="23">
        <f>MONTH(cv.table[[#This Row],[Start]])</f>
        <v>10</v>
      </c>
      <c r="L43" s="23">
        <f>YEAR(cv.table[[#This Row],[Start]])</f>
        <v>2018</v>
      </c>
      <c r="M43" s="23">
        <f>MONTH(cv.table[[#This Row],[End]])</f>
        <v>10</v>
      </c>
      <c r="N43" s="23">
        <f>YEAR(cv.table[[#This Row],[End]])</f>
        <v>2020</v>
      </c>
      <c r="O43" s="20">
        <f t="shared" si="1"/>
        <v>2.0027397260273974</v>
      </c>
      <c r="P43" s="17" t="s">
        <v>28</v>
      </c>
      <c r="Q43" s="17"/>
      <c r="R43" s="17" t="s">
        <v>129</v>
      </c>
      <c r="S43" s="17" t="s">
        <v>480</v>
      </c>
      <c r="T43" s="17"/>
      <c r="U43" s="17"/>
      <c r="V43" s="24"/>
      <c r="W43" s="24"/>
      <c r="X43" s="17"/>
      <c r="Y43" s="17"/>
      <c r="Z43" s="24"/>
      <c r="AA43" s="17"/>
      <c r="AB43" s="17"/>
      <c r="AC43" s="24"/>
      <c r="AD43" s="17"/>
      <c r="AE43" s="17"/>
      <c r="AF43" s="24"/>
      <c r="AG43" s="17"/>
      <c r="AH43" s="24"/>
      <c r="AI43" s="17"/>
      <c r="AJ43" s="24"/>
      <c r="AK43" s="17"/>
      <c r="AL43" s="24"/>
      <c r="AM43" s="26" t="s">
        <v>347</v>
      </c>
    </row>
    <row r="44" spans="1:39" ht="37.799999999999997" x14ac:dyDescent="0.55000000000000004">
      <c r="A44" s="18" t="s">
        <v>168</v>
      </c>
      <c r="B44" s="19"/>
      <c r="C44" s="18" t="s">
        <v>475</v>
      </c>
      <c r="D44" s="25"/>
      <c r="E44" s="17" t="s">
        <v>232</v>
      </c>
      <c r="F44" s="17" t="s">
        <v>77</v>
      </c>
      <c r="G44" s="17" t="s">
        <v>476</v>
      </c>
      <c r="H44" s="24" t="s">
        <v>134</v>
      </c>
      <c r="I44" s="22">
        <v>43764</v>
      </c>
      <c r="J44" s="22">
        <v>43764</v>
      </c>
      <c r="K44" s="23">
        <f>MONTH(cv.table[[#This Row],[Start]])</f>
        <v>10</v>
      </c>
      <c r="L44" s="23">
        <f>YEAR(cv.table[[#This Row],[Start]])</f>
        <v>2019</v>
      </c>
      <c r="M44" s="23">
        <f>MONTH(cv.table[[#This Row],[End]])</f>
        <v>10</v>
      </c>
      <c r="N44" s="23">
        <f>YEAR(cv.table[[#This Row],[End]])</f>
        <v>2019</v>
      </c>
      <c r="O44" s="20">
        <f t="shared" si="1"/>
        <v>1</v>
      </c>
      <c r="P44" s="17" t="s">
        <v>29</v>
      </c>
      <c r="Q44" s="17" t="s">
        <v>53</v>
      </c>
      <c r="R44" s="17" t="s">
        <v>47</v>
      </c>
      <c r="S44" s="17" t="s">
        <v>271</v>
      </c>
      <c r="T44" s="17"/>
      <c r="U44" s="17"/>
      <c r="V44" s="24"/>
      <c r="W44" s="24"/>
      <c r="X44" s="17"/>
      <c r="Y44" s="17"/>
      <c r="Z44" s="24"/>
      <c r="AA44" s="17"/>
      <c r="AB44" s="17"/>
      <c r="AC44" s="24"/>
      <c r="AD44" s="17"/>
      <c r="AE44" s="17"/>
      <c r="AF44" s="24"/>
      <c r="AG44" s="17"/>
      <c r="AH44" s="24"/>
      <c r="AI44" s="17"/>
      <c r="AJ44" s="24"/>
      <c r="AK44" s="17"/>
      <c r="AL44" s="24"/>
      <c r="AM44" s="26" t="s">
        <v>307</v>
      </c>
    </row>
    <row r="45" spans="1:39" ht="37.799999999999997" x14ac:dyDescent="0.55000000000000004">
      <c r="A45" s="18" t="s">
        <v>450</v>
      </c>
      <c r="B45" s="19"/>
      <c r="C45" s="18" t="s">
        <v>125</v>
      </c>
      <c r="D45" s="25" t="s">
        <v>126</v>
      </c>
      <c r="E45" s="17" t="s">
        <v>232</v>
      </c>
      <c r="F45" s="17" t="s">
        <v>77</v>
      </c>
      <c r="G45" s="17" t="s">
        <v>476</v>
      </c>
      <c r="H45" s="24" t="s">
        <v>134</v>
      </c>
      <c r="I45" s="22">
        <v>43374</v>
      </c>
      <c r="J45" s="22">
        <v>43377</v>
      </c>
      <c r="K45" s="23">
        <f>MONTH(cv.table[[#This Row],[Start]])</f>
        <v>10</v>
      </c>
      <c r="L45" s="23">
        <f>YEAR(cv.table[[#This Row],[Start]])</f>
        <v>2018</v>
      </c>
      <c r="M45" s="23">
        <f>MONTH(cv.table[[#This Row],[End]])</f>
        <v>10</v>
      </c>
      <c r="N45" s="23">
        <f>YEAR(cv.table[[#This Row],[End]])</f>
        <v>2018</v>
      </c>
      <c r="O45" s="20">
        <f t="shared" si="1"/>
        <v>4</v>
      </c>
      <c r="P45" s="17" t="s">
        <v>29</v>
      </c>
      <c r="Q45" s="17" t="s">
        <v>50</v>
      </c>
      <c r="R45" s="17" t="s">
        <v>51</v>
      </c>
      <c r="S45" s="17" t="s">
        <v>270</v>
      </c>
      <c r="T45" s="17"/>
      <c r="U45" s="17"/>
      <c r="V45" s="24"/>
      <c r="W45" s="24"/>
      <c r="X45" s="17"/>
      <c r="Y45" s="17"/>
      <c r="Z45" s="24"/>
      <c r="AA45" s="17"/>
      <c r="AB45" s="17"/>
      <c r="AC45" s="24"/>
      <c r="AD45" s="17"/>
      <c r="AE45" s="17"/>
      <c r="AF45" s="24"/>
      <c r="AG45" s="17"/>
      <c r="AH45" s="24"/>
      <c r="AI45" s="17"/>
      <c r="AJ45" s="24"/>
      <c r="AK45" s="17"/>
      <c r="AL45" s="24"/>
      <c r="AM45" s="26" t="s">
        <v>351</v>
      </c>
    </row>
    <row r="46" spans="1:39" ht="50.4" x14ac:dyDescent="0.55000000000000004">
      <c r="A46" s="18" t="s">
        <v>10</v>
      </c>
      <c r="B46" s="19" t="s">
        <v>15</v>
      </c>
      <c r="C46" s="18" t="s">
        <v>579</v>
      </c>
      <c r="D46" s="29"/>
      <c r="E46" s="17" t="s">
        <v>232</v>
      </c>
      <c r="F46" s="17" t="s">
        <v>42</v>
      </c>
      <c r="G46" s="17" t="s">
        <v>458</v>
      </c>
      <c r="H46" s="24" t="s">
        <v>534</v>
      </c>
      <c r="I46" s="22">
        <v>45593</v>
      </c>
      <c r="J46" s="22">
        <v>45597</v>
      </c>
      <c r="K46" s="23">
        <f>MONTH(cv.table[[#This Row],[Start]])</f>
        <v>10</v>
      </c>
      <c r="L46" s="23">
        <f>YEAR(cv.table[[#This Row],[Start]])</f>
        <v>2024</v>
      </c>
      <c r="M46" s="23">
        <f>MONTH(cv.table[[#This Row],[End]])</f>
        <v>11</v>
      </c>
      <c r="N46" s="23">
        <f>YEAR(cv.table[[#This Row],[End]])</f>
        <v>2024</v>
      </c>
      <c r="O46" s="20">
        <f t="shared" si="1"/>
        <v>5</v>
      </c>
      <c r="P46" s="17" t="s">
        <v>29</v>
      </c>
      <c r="Q46" s="17" t="s">
        <v>535</v>
      </c>
      <c r="R46" s="17" t="s">
        <v>56</v>
      </c>
      <c r="S46" s="17" t="s">
        <v>624</v>
      </c>
      <c r="T46" s="17" t="s">
        <v>537</v>
      </c>
      <c r="U46" s="17"/>
      <c r="V46" s="24"/>
      <c r="W46" s="24"/>
      <c r="X46" s="17"/>
      <c r="Y46" s="17"/>
      <c r="Z46" s="24"/>
      <c r="AA46" s="17"/>
      <c r="AB46" s="17"/>
      <c r="AC46" s="24"/>
      <c r="AD46" s="17"/>
      <c r="AE46" s="17"/>
      <c r="AF46" s="24"/>
      <c r="AG46" s="27"/>
      <c r="AH46" s="24"/>
      <c r="AI46" s="17"/>
      <c r="AJ46" s="24"/>
      <c r="AK46" s="17"/>
      <c r="AL46" s="24"/>
      <c r="AM46" s="27" t="s">
        <v>536</v>
      </c>
    </row>
    <row r="47" spans="1:39" ht="37.799999999999997" x14ac:dyDescent="0.55000000000000004">
      <c r="A47" s="18" t="s">
        <v>548</v>
      </c>
      <c r="B47" s="19" t="s">
        <v>549</v>
      </c>
      <c r="C47" s="18" t="s">
        <v>580</v>
      </c>
      <c r="D47" s="29"/>
      <c r="E47" s="17" t="s">
        <v>232</v>
      </c>
      <c r="F47" s="17" t="s">
        <v>42</v>
      </c>
      <c r="G47" s="17" t="s">
        <v>458</v>
      </c>
      <c r="H47" s="24" t="s">
        <v>534</v>
      </c>
      <c r="I47" s="22">
        <v>45466</v>
      </c>
      <c r="J47" s="22">
        <v>45471</v>
      </c>
      <c r="K47" s="23">
        <f>MONTH(cv.table[[#This Row],[Start]])</f>
        <v>6</v>
      </c>
      <c r="L47" s="23">
        <f>YEAR(cv.table[[#This Row],[Start]])</f>
        <v>2024</v>
      </c>
      <c r="M47" s="23">
        <f>MONTH(cv.table[[#This Row],[End]])</f>
        <v>6</v>
      </c>
      <c r="N47" s="23">
        <f>YEAR(cv.table[[#This Row],[End]])</f>
        <v>2024</v>
      </c>
      <c r="O47" s="20">
        <f t="shared" si="1"/>
        <v>6</v>
      </c>
      <c r="P47" s="17" t="s">
        <v>29</v>
      </c>
      <c r="Q47" s="17" t="s">
        <v>535</v>
      </c>
      <c r="R47" s="17" t="s">
        <v>56</v>
      </c>
      <c r="S47" s="17" t="s">
        <v>547</v>
      </c>
      <c r="T47" s="17" t="s">
        <v>550</v>
      </c>
      <c r="U47" s="17"/>
      <c r="V47" s="24"/>
      <c r="W47" s="24"/>
      <c r="X47" s="17"/>
      <c r="Y47" s="17"/>
      <c r="Z47" s="24"/>
      <c r="AA47" s="17"/>
      <c r="AB47" s="17"/>
      <c r="AC47" s="24"/>
      <c r="AD47" s="17"/>
      <c r="AE47" s="17"/>
      <c r="AF47" s="24"/>
      <c r="AG47" s="27"/>
      <c r="AH47" s="24"/>
      <c r="AI47" s="17"/>
      <c r="AJ47" s="24"/>
      <c r="AK47" s="17"/>
      <c r="AL47" s="24"/>
      <c r="AM47" s="27" t="s">
        <v>551</v>
      </c>
    </row>
    <row r="48" spans="1:39" ht="37.799999999999997" x14ac:dyDescent="0.55000000000000004">
      <c r="A48" s="18" t="s">
        <v>526</v>
      </c>
      <c r="B48" s="19" t="s">
        <v>527</v>
      </c>
      <c r="C48" s="18" t="s">
        <v>578</v>
      </c>
      <c r="D48" s="29"/>
      <c r="E48" s="17" t="s">
        <v>232</v>
      </c>
      <c r="F48" s="17" t="s">
        <v>42</v>
      </c>
      <c r="G48" s="17" t="s">
        <v>458</v>
      </c>
      <c r="H48" s="24" t="s">
        <v>100</v>
      </c>
      <c r="I48" s="22">
        <v>45088</v>
      </c>
      <c r="J48" s="22">
        <v>45091</v>
      </c>
      <c r="K48" s="23">
        <f>MONTH(cv.table[[#This Row],[Start]])</f>
        <v>6</v>
      </c>
      <c r="L48" s="23">
        <f>YEAR(cv.table[[#This Row],[Start]])</f>
        <v>2023</v>
      </c>
      <c r="M48" s="23">
        <f>MONTH(cv.table[[#This Row],[End]])</f>
        <v>6</v>
      </c>
      <c r="N48" s="23">
        <f>YEAR(cv.table[[#This Row],[End]])</f>
        <v>2023</v>
      </c>
      <c r="O48" s="20">
        <f t="shared" si="1"/>
        <v>4</v>
      </c>
      <c r="P48" s="17" t="s">
        <v>29</v>
      </c>
      <c r="Q48" s="17" t="s">
        <v>218</v>
      </c>
      <c r="R48" s="17" t="s">
        <v>219</v>
      </c>
      <c r="S48" s="17" t="s">
        <v>547</v>
      </c>
      <c r="T48" s="17" t="s">
        <v>569</v>
      </c>
      <c r="U48" s="17"/>
      <c r="V48" s="24" t="s">
        <v>587</v>
      </c>
      <c r="W48" s="24"/>
      <c r="X48" s="17" t="s">
        <v>585</v>
      </c>
      <c r="Y48" s="17" t="s">
        <v>299</v>
      </c>
      <c r="Z48" s="24" t="s">
        <v>586</v>
      </c>
      <c r="AA48" s="17"/>
      <c r="AB48" s="17"/>
      <c r="AC48" s="24"/>
      <c r="AD48" s="17"/>
      <c r="AE48" s="17"/>
      <c r="AF48" s="24"/>
      <c r="AG48" s="17"/>
      <c r="AH48" s="24"/>
      <c r="AI48" s="17"/>
      <c r="AJ48" s="24"/>
      <c r="AK48" s="17"/>
      <c r="AL48" s="24"/>
      <c r="AM48" s="27" t="s">
        <v>571</v>
      </c>
    </row>
    <row r="49" spans="1:39" ht="37.799999999999997" x14ac:dyDescent="0.55000000000000004">
      <c r="A49" s="18" t="s">
        <v>524</v>
      </c>
      <c r="B49" s="19" t="s">
        <v>523</v>
      </c>
      <c r="C49" s="18" t="s">
        <v>576</v>
      </c>
      <c r="D49" s="29"/>
      <c r="E49" s="17" t="s">
        <v>232</v>
      </c>
      <c r="F49" s="17" t="s">
        <v>42</v>
      </c>
      <c r="G49" s="17" t="s">
        <v>458</v>
      </c>
      <c r="H49" s="24" t="s">
        <v>100</v>
      </c>
      <c r="I49" s="22">
        <v>45009</v>
      </c>
      <c r="J49" s="22">
        <v>45011</v>
      </c>
      <c r="K49" s="23">
        <f>MONTH(cv.table[[#This Row],[Start]])</f>
        <v>3</v>
      </c>
      <c r="L49" s="23">
        <f>YEAR(cv.table[[#This Row],[Start]])</f>
        <v>2023</v>
      </c>
      <c r="M49" s="23">
        <f>MONTH(cv.table[[#This Row],[End]])</f>
        <v>3</v>
      </c>
      <c r="N49" s="23">
        <f>YEAR(cv.table[[#This Row],[End]])</f>
        <v>2023</v>
      </c>
      <c r="O49" s="20">
        <f t="shared" si="1"/>
        <v>3</v>
      </c>
      <c r="P49" s="17" t="s">
        <v>29</v>
      </c>
      <c r="Q49" s="17" t="s">
        <v>525</v>
      </c>
      <c r="R49" s="17" t="s">
        <v>51</v>
      </c>
      <c r="S49" s="17" t="s">
        <v>469</v>
      </c>
      <c r="T49" s="17" t="s">
        <v>569</v>
      </c>
      <c r="U49" s="17"/>
      <c r="V49" s="24"/>
      <c r="W49" s="24"/>
      <c r="X49" s="17" t="s">
        <v>588</v>
      </c>
      <c r="Y49" s="17" t="s">
        <v>299</v>
      </c>
      <c r="Z49" s="24" t="s">
        <v>598</v>
      </c>
      <c r="AA49" s="17"/>
      <c r="AB49" s="17"/>
      <c r="AC49" s="24"/>
      <c r="AD49" s="17"/>
      <c r="AE49" s="17"/>
      <c r="AF49" s="24"/>
      <c r="AG49" s="17"/>
      <c r="AH49" s="24"/>
      <c r="AI49" s="17"/>
      <c r="AJ49" s="24"/>
      <c r="AK49" s="17"/>
      <c r="AL49" s="24"/>
      <c r="AM49" s="27" t="s">
        <v>568</v>
      </c>
    </row>
    <row r="50" spans="1:39" ht="37.799999999999997" x14ac:dyDescent="0.55000000000000004">
      <c r="A50" s="18" t="s">
        <v>490</v>
      </c>
      <c r="B50" s="19" t="s">
        <v>491</v>
      </c>
      <c r="C50" s="18" t="s">
        <v>575</v>
      </c>
      <c r="D50" s="29"/>
      <c r="E50" s="17" t="s">
        <v>232</v>
      </c>
      <c r="F50" s="17" t="s">
        <v>140</v>
      </c>
      <c r="G50" s="17" t="s">
        <v>458</v>
      </c>
      <c r="H50" s="24" t="s">
        <v>100</v>
      </c>
      <c r="I50" s="22">
        <v>44821</v>
      </c>
      <c r="J50" s="22">
        <v>44822</v>
      </c>
      <c r="K50" s="23">
        <f>MONTH(cv.table[[#This Row],[Start]])</f>
        <v>9</v>
      </c>
      <c r="L50" s="23">
        <f>YEAR(cv.table[[#This Row],[Start]])</f>
        <v>2022</v>
      </c>
      <c r="M50" s="23">
        <f>MONTH(cv.table[[#This Row],[End]])</f>
        <v>9</v>
      </c>
      <c r="N50" s="23">
        <f>YEAR(cv.table[[#This Row],[End]])</f>
        <v>2022</v>
      </c>
      <c r="O50" s="20">
        <f t="shared" si="1"/>
        <v>2</v>
      </c>
      <c r="P50" s="17" t="s">
        <v>29</v>
      </c>
      <c r="Q50" s="17"/>
      <c r="R50" s="17" t="s">
        <v>154</v>
      </c>
      <c r="S50" s="17" t="s">
        <v>582</v>
      </c>
      <c r="T50" s="17" t="s">
        <v>581</v>
      </c>
      <c r="U50" s="17"/>
      <c r="V50" s="24"/>
      <c r="W50" s="24"/>
      <c r="X50" s="17" t="s">
        <v>583</v>
      </c>
      <c r="Y50" s="17" t="s">
        <v>299</v>
      </c>
      <c r="Z50" s="24" t="s">
        <v>584</v>
      </c>
      <c r="AA50" s="17"/>
      <c r="AB50" s="17"/>
      <c r="AC50" s="24"/>
      <c r="AD50" s="17"/>
      <c r="AE50" s="17"/>
      <c r="AF50" s="24"/>
      <c r="AG50" s="17"/>
      <c r="AH50" s="24"/>
      <c r="AI50" s="17"/>
      <c r="AJ50" s="24"/>
      <c r="AK50" s="17"/>
      <c r="AL50" s="24"/>
      <c r="AM50" s="27" t="s">
        <v>567</v>
      </c>
    </row>
    <row r="51" spans="1:39" ht="28.8" x14ac:dyDescent="0.55000000000000004">
      <c r="A51" s="18" t="s">
        <v>10</v>
      </c>
      <c r="B51" s="19" t="s">
        <v>15</v>
      </c>
      <c r="C51" s="18" t="s">
        <v>574</v>
      </c>
      <c r="D51" s="29"/>
      <c r="E51" s="17" t="s">
        <v>232</v>
      </c>
      <c r="F51" s="17" t="s">
        <v>42</v>
      </c>
      <c r="G51" s="17" t="s">
        <v>458</v>
      </c>
      <c r="H51" s="24" t="s">
        <v>100</v>
      </c>
      <c r="I51" s="22">
        <v>44368</v>
      </c>
      <c r="J51" s="22">
        <v>44371</v>
      </c>
      <c r="K51" s="23">
        <f>MONTH(cv.table[[#This Row],[Start]])</f>
        <v>6</v>
      </c>
      <c r="L51" s="23">
        <f>YEAR(cv.table[[#This Row],[Start]])</f>
        <v>2021</v>
      </c>
      <c r="M51" s="23">
        <f>MONTH(cv.table[[#This Row],[End]])</f>
        <v>6</v>
      </c>
      <c r="N51" s="23">
        <f>YEAR(cv.table[[#This Row],[End]])</f>
        <v>2021</v>
      </c>
      <c r="O51" s="20">
        <f t="shared" si="1"/>
        <v>4</v>
      </c>
      <c r="P51" s="17" t="s">
        <v>29</v>
      </c>
      <c r="Q51" s="17"/>
      <c r="R51" s="17" t="s">
        <v>470</v>
      </c>
      <c r="S51" s="17" t="s">
        <v>471</v>
      </c>
      <c r="T51" s="17" t="s">
        <v>562</v>
      </c>
      <c r="U51" s="17"/>
      <c r="V51" s="24"/>
      <c r="W51" s="24"/>
      <c r="X51" s="17" t="s">
        <v>420</v>
      </c>
      <c r="Y51" s="17" t="s">
        <v>299</v>
      </c>
      <c r="Z51" s="24" t="s">
        <v>422</v>
      </c>
      <c r="AA51" s="17"/>
      <c r="AB51" s="17"/>
      <c r="AC51" s="24"/>
      <c r="AD51" s="17"/>
      <c r="AE51" s="17"/>
      <c r="AF51" s="24"/>
      <c r="AG51" s="17"/>
      <c r="AH51" s="24"/>
      <c r="AI51" s="17"/>
      <c r="AJ51" s="24"/>
      <c r="AK51" s="17"/>
      <c r="AL51" s="24"/>
      <c r="AM51" s="27" t="s">
        <v>570</v>
      </c>
    </row>
    <row r="52" spans="1:39" ht="37.799999999999997" x14ac:dyDescent="0.55000000000000004">
      <c r="A52" s="18" t="s">
        <v>97</v>
      </c>
      <c r="B52" s="19" t="s">
        <v>98</v>
      </c>
      <c r="C52" s="18" t="s">
        <v>99</v>
      </c>
      <c r="D52" s="25"/>
      <c r="E52" s="17" t="s">
        <v>232</v>
      </c>
      <c r="F52" s="17" t="s">
        <v>42</v>
      </c>
      <c r="G52" s="17" t="s">
        <v>458</v>
      </c>
      <c r="H52" s="24" t="s">
        <v>100</v>
      </c>
      <c r="I52" s="22">
        <v>43548</v>
      </c>
      <c r="J52" s="22">
        <v>43548</v>
      </c>
      <c r="K52" s="23">
        <f>MONTH(cv.table[[#This Row],[Start]])</f>
        <v>3</v>
      </c>
      <c r="L52" s="23">
        <f>YEAR(cv.table[[#This Row],[Start]])</f>
        <v>2019</v>
      </c>
      <c r="M52" s="23">
        <f>MONTH(cv.table[[#This Row],[End]])</f>
        <v>3</v>
      </c>
      <c r="N52" s="23">
        <f>YEAR(cv.table[[#This Row],[End]])</f>
        <v>2019</v>
      </c>
      <c r="O52" s="20">
        <f t="shared" si="1"/>
        <v>1</v>
      </c>
      <c r="P52" s="17" t="s">
        <v>29</v>
      </c>
      <c r="Q52" s="17" t="s">
        <v>52</v>
      </c>
      <c r="R52" s="17" t="s">
        <v>51</v>
      </c>
      <c r="S52" s="17" t="s">
        <v>256</v>
      </c>
      <c r="T52" s="17" t="s">
        <v>466</v>
      </c>
      <c r="U52" s="17"/>
      <c r="V52" s="24" t="s">
        <v>465</v>
      </c>
      <c r="W52" s="24"/>
      <c r="X52" s="17"/>
      <c r="Y52" s="17"/>
      <c r="Z52" s="24"/>
      <c r="AA52" s="17"/>
      <c r="AB52" s="17"/>
      <c r="AC52" s="24"/>
      <c r="AD52" s="17"/>
      <c r="AE52" s="17"/>
      <c r="AF52" s="24"/>
      <c r="AG52" s="17"/>
      <c r="AH52" s="24"/>
      <c r="AI52" s="17"/>
      <c r="AJ52" s="24"/>
      <c r="AK52" s="17"/>
      <c r="AL52" s="24"/>
      <c r="AM52" s="26" t="s">
        <v>338</v>
      </c>
    </row>
    <row r="53" spans="1:39" ht="37.799999999999997" x14ac:dyDescent="0.55000000000000004">
      <c r="A53" s="18" t="s">
        <v>7</v>
      </c>
      <c r="B53" s="19" t="s">
        <v>18</v>
      </c>
      <c r="C53" s="18" t="s">
        <v>572</v>
      </c>
      <c r="D53" s="25"/>
      <c r="E53" s="17" t="s">
        <v>232</v>
      </c>
      <c r="F53" s="17" t="s">
        <v>42</v>
      </c>
      <c r="G53" s="17" t="s">
        <v>458</v>
      </c>
      <c r="H53" s="24" t="s">
        <v>100</v>
      </c>
      <c r="I53" s="22">
        <v>42795</v>
      </c>
      <c r="J53" s="22">
        <v>42795</v>
      </c>
      <c r="K53" s="23">
        <f>MONTH(cv.table[[#This Row],[Start]])</f>
        <v>3</v>
      </c>
      <c r="L53" s="23">
        <f>YEAR(cv.table[[#This Row],[Start]])</f>
        <v>2017</v>
      </c>
      <c r="M53" s="23">
        <f>MONTH(cv.table[[#This Row],[End]])</f>
        <v>3</v>
      </c>
      <c r="N53" s="23">
        <f>YEAR(cv.table[[#This Row],[End]])</f>
        <v>2017</v>
      </c>
      <c r="O53" s="20">
        <f t="shared" si="1"/>
        <v>1</v>
      </c>
      <c r="P53" s="17" t="s">
        <v>29</v>
      </c>
      <c r="Q53" s="17" t="s">
        <v>52</v>
      </c>
      <c r="R53" s="17" t="s">
        <v>51</v>
      </c>
      <c r="S53" s="17" t="s">
        <v>464</v>
      </c>
      <c r="T53" s="17" t="s">
        <v>467</v>
      </c>
      <c r="U53" s="17"/>
      <c r="V53" s="24" t="s">
        <v>463</v>
      </c>
      <c r="W53" s="24"/>
      <c r="X53" s="17" t="s">
        <v>367</v>
      </c>
      <c r="Y53" s="17" t="s">
        <v>299</v>
      </c>
      <c r="Z53" s="24" t="s">
        <v>368</v>
      </c>
      <c r="AA53" s="17"/>
      <c r="AB53" s="17"/>
      <c r="AC53" s="24"/>
      <c r="AD53" s="17"/>
      <c r="AE53" s="17"/>
      <c r="AF53" s="24"/>
      <c r="AG53" s="17"/>
      <c r="AH53" s="24"/>
      <c r="AI53" s="17"/>
      <c r="AJ53" s="24"/>
      <c r="AK53" s="17"/>
      <c r="AL53" s="24"/>
      <c r="AM53" s="26" t="s">
        <v>312</v>
      </c>
    </row>
    <row r="54" spans="1:39" ht="37.799999999999997" x14ac:dyDescent="0.55000000000000004">
      <c r="A54" s="18" t="s">
        <v>7</v>
      </c>
      <c r="B54" s="19" t="s">
        <v>18</v>
      </c>
      <c r="C54" s="18" t="s">
        <v>573</v>
      </c>
      <c r="D54" s="25"/>
      <c r="E54" s="17" t="s">
        <v>232</v>
      </c>
      <c r="F54" s="17" t="s">
        <v>42</v>
      </c>
      <c r="G54" s="17" t="s">
        <v>458</v>
      </c>
      <c r="H54" s="24" t="s">
        <v>100</v>
      </c>
      <c r="I54" s="22">
        <v>42513</v>
      </c>
      <c r="J54" s="22">
        <v>42513</v>
      </c>
      <c r="K54" s="23">
        <f>MONTH(cv.table[[#This Row],[Start]])</f>
        <v>5</v>
      </c>
      <c r="L54" s="23">
        <f>YEAR(cv.table[[#This Row],[Start]])</f>
        <v>2016</v>
      </c>
      <c r="M54" s="23">
        <f>MONTH(cv.table[[#This Row],[End]])</f>
        <v>5</v>
      </c>
      <c r="N54" s="23">
        <f>YEAR(cv.table[[#This Row],[End]])</f>
        <v>2016</v>
      </c>
      <c r="O54" s="20">
        <f t="shared" si="1"/>
        <v>1</v>
      </c>
      <c r="P54" s="17" t="s">
        <v>29</v>
      </c>
      <c r="Q54" s="17" t="s">
        <v>52</v>
      </c>
      <c r="R54" s="17" t="s">
        <v>51</v>
      </c>
      <c r="S54" s="17" t="s">
        <v>464</v>
      </c>
      <c r="T54" s="17" t="s">
        <v>468</v>
      </c>
      <c r="U54" s="17"/>
      <c r="V54" s="24"/>
      <c r="W54" s="24"/>
      <c r="X54" s="17" t="s">
        <v>376</v>
      </c>
      <c r="Y54" s="17" t="s">
        <v>299</v>
      </c>
      <c r="Z54" s="24" t="s">
        <v>368</v>
      </c>
      <c r="AA54" s="17"/>
      <c r="AB54" s="17"/>
      <c r="AC54" s="24"/>
      <c r="AD54" s="17"/>
      <c r="AE54" s="17"/>
      <c r="AF54" s="24"/>
      <c r="AG54" s="17"/>
      <c r="AH54" s="24"/>
      <c r="AI54" s="17"/>
      <c r="AJ54" s="24"/>
      <c r="AK54" s="17"/>
      <c r="AL54" s="24"/>
      <c r="AM54" s="26" t="s">
        <v>312</v>
      </c>
    </row>
    <row r="55" spans="1:39" ht="37.799999999999997" x14ac:dyDescent="0.55000000000000004">
      <c r="A55" s="18" t="s">
        <v>101</v>
      </c>
      <c r="B55" s="19" t="s">
        <v>102</v>
      </c>
      <c r="C55" s="18" t="s">
        <v>577</v>
      </c>
      <c r="D55" s="25"/>
      <c r="E55" s="17" t="s">
        <v>232</v>
      </c>
      <c r="F55" s="17" t="s">
        <v>42</v>
      </c>
      <c r="G55" s="17" t="s">
        <v>458</v>
      </c>
      <c r="H55" s="24" t="s">
        <v>100</v>
      </c>
      <c r="I55" s="22">
        <v>42491</v>
      </c>
      <c r="J55" s="22">
        <v>42493</v>
      </c>
      <c r="K55" s="23">
        <f>MONTH(cv.table[[#This Row],[Start]])</f>
        <v>5</v>
      </c>
      <c r="L55" s="23">
        <f>YEAR(cv.table[[#This Row],[Start]])</f>
        <v>2016</v>
      </c>
      <c r="M55" s="23">
        <f>MONTH(cv.table[[#This Row],[End]])</f>
        <v>5</v>
      </c>
      <c r="N55" s="23">
        <f>YEAR(cv.table[[#This Row],[End]])</f>
        <v>2016</v>
      </c>
      <c r="O55" s="20">
        <f t="shared" si="1"/>
        <v>3</v>
      </c>
      <c r="P55" s="17" t="s">
        <v>29</v>
      </c>
      <c r="Q55" s="17" t="s">
        <v>52</v>
      </c>
      <c r="R55" s="17" t="s">
        <v>51</v>
      </c>
      <c r="S55" s="17" t="s">
        <v>469</v>
      </c>
      <c r="T55" s="17" t="s">
        <v>468</v>
      </c>
      <c r="U55" s="17"/>
      <c r="V55" s="24"/>
      <c r="W55" s="24"/>
      <c r="X55" s="17" t="s">
        <v>376</v>
      </c>
      <c r="Y55" s="17" t="s">
        <v>299</v>
      </c>
      <c r="Z55" s="24" t="s">
        <v>368</v>
      </c>
      <c r="AA55" s="17"/>
      <c r="AB55" s="17"/>
      <c r="AC55" s="24"/>
      <c r="AD55" s="17"/>
      <c r="AE55" s="17"/>
      <c r="AF55" s="24"/>
      <c r="AG55" s="17"/>
      <c r="AH55" s="24"/>
      <c r="AI55" s="17"/>
      <c r="AJ55" s="24"/>
      <c r="AK55" s="17"/>
      <c r="AL55" s="24"/>
      <c r="AM55" s="26" t="s">
        <v>322</v>
      </c>
    </row>
    <row r="56" spans="1:39" x14ac:dyDescent="0.55000000000000004">
      <c r="A56" s="18"/>
      <c r="B56" s="30"/>
      <c r="C56" s="18" t="s">
        <v>623</v>
      </c>
      <c r="D56" s="29"/>
      <c r="E56" s="17" t="s">
        <v>510</v>
      </c>
      <c r="F56" s="17"/>
      <c r="G56" s="17"/>
      <c r="H56" s="24"/>
      <c r="I56" s="38"/>
      <c r="J56" s="38"/>
      <c r="K56" s="23">
        <f>MONTH(cv.table[[#This Row],[Start]])</f>
        <v>1</v>
      </c>
      <c r="L56" s="23">
        <f>YEAR(cv.table[[#This Row],[Start]])</f>
        <v>1900</v>
      </c>
      <c r="M56" s="23">
        <f>MONTH(cv.table[[#This Row],[End]])</f>
        <v>1</v>
      </c>
      <c r="N56" s="23">
        <f>YEAR(cv.table[[#This Row],[End]])</f>
        <v>1900</v>
      </c>
      <c r="O56" s="20">
        <f>IF((P56="Days"),((J56-I56+1)),IF(P56="Months",((J56-I56)/30),((J56-I56)/365)))</f>
        <v>0</v>
      </c>
      <c r="P56" s="17"/>
      <c r="Q56" s="17"/>
      <c r="R56" s="17"/>
      <c r="S56" s="17"/>
      <c r="T56" s="17"/>
      <c r="U56" s="17"/>
      <c r="V56" s="24"/>
      <c r="W56" s="24"/>
      <c r="X56" s="17"/>
      <c r="Y56" s="17"/>
      <c r="Z56" s="24"/>
      <c r="AA56" s="17"/>
      <c r="AB56" s="17"/>
      <c r="AC56" s="24"/>
      <c r="AD56" s="17"/>
      <c r="AE56" s="17"/>
      <c r="AF56" s="24"/>
      <c r="AG56" s="17"/>
      <c r="AH56" s="24"/>
      <c r="AI56" s="17"/>
      <c r="AJ56" s="24"/>
      <c r="AK56" s="17"/>
      <c r="AL56" s="24"/>
      <c r="AM56" s="26"/>
    </row>
    <row r="57" spans="1:39" ht="100.8" x14ac:dyDescent="0.55000000000000004">
      <c r="A57" s="18" t="s">
        <v>43</v>
      </c>
      <c r="B57" s="30" t="s">
        <v>44</v>
      </c>
      <c r="C57" s="18" t="s">
        <v>532</v>
      </c>
      <c r="D57" s="29"/>
      <c r="E57" s="17" t="s">
        <v>232</v>
      </c>
      <c r="F57" s="17" t="s">
        <v>42</v>
      </c>
      <c r="G57" s="17" t="s">
        <v>511</v>
      </c>
      <c r="H57" s="24" t="s">
        <v>192</v>
      </c>
      <c r="I57" s="22">
        <v>45169</v>
      </c>
      <c r="J57" s="22">
        <v>45169</v>
      </c>
      <c r="K57" s="23">
        <f>MONTH(cv.table[[#This Row],[Start]])</f>
        <v>8</v>
      </c>
      <c r="L57" s="23">
        <f>YEAR(cv.table[[#This Row],[Start]])</f>
        <v>2023</v>
      </c>
      <c r="M57" s="23">
        <f>MONTH(cv.table[[#This Row],[End]])</f>
        <v>8</v>
      </c>
      <c r="N57" s="23">
        <f>YEAR(cv.table[[#This Row],[End]])</f>
        <v>2023</v>
      </c>
      <c r="O57" s="20">
        <f t="shared" si="1"/>
        <v>1</v>
      </c>
      <c r="P57" s="17" t="s">
        <v>29</v>
      </c>
      <c r="Q57" s="17" t="s">
        <v>557</v>
      </c>
      <c r="R57" s="17" t="s">
        <v>558</v>
      </c>
      <c r="S57" s="17" t="s">
        <v>515</v>
      </c>
      <c r="T57" s="17"/>
      <c r="U57" s="17"/>
      <c r="V57" s="24"/>
      <c r="W57" s="24"/>
      <c r="X57" s="17"/>
      <c r="Y57" s="17"/>
      <c r="Z57" s="24"/>
      <c r="AA57" s="17"/>
      <c r="AB57" s="17"/>
      <c r="AC57" s="24"/>
      <c r="AD57" s="17"/>
      <c r="AE57" s="17"/>
      <c r="AF57" s="24"/>
      <c r="AG57" s="27" t="s">
        <v>556</v>
      </c>
      <c r="AH57" s="24" t="s">
        <v>597</v>
      </c>
      <c r="AI57" s="17"/>
      <c r="AJ57" s="24"/>
      <c r="AK57" s="17"/>
      <c r="AL57" s="24"/>
      <c r="AM57" s="27"/>
    </row>
    <row r="58" spans="1:39" ht="63" x14ac:dyDescent="0.55000000000000004">
      <c r="A58" s="18" t="s">
        <v>528</v>
      </c>
      <c r="B58" s="30"/>
      <c r="C58" s="18" t="s">
        <v>529</v>
      </c>
      <c r="D58" s="29"/>
      <c r="E58" s="17" t="s">
        <v>232</v>
      </c>
      <c r="F58" s="17" t="s">
        <v>42</v>
      </c>
      <c r="G58" s="17" t="s">
        <v>511</v>
      </c>
      <c r="H58" s="24" t="s">
        <v>192</v>
      </c>
      <c r="I58" s="22">
        <v>45138</v>
      </c>
      <c r="J58" s="22">
        <v>45138</v>
      </c>
      <c r="K58" s="23">
        <f>MONTH(cv.table[[#This Row],[Start]])</f>
        <v>7</v>
      </c>
      <c r="L58" s="23">
        <f>YEAR(cv.table[[#This Row],[Start]])</f>
        <v>2023</v>
      </c>
      <c r="M58" s="23">
        <f>MONTH(cv.table[[#This Row],[End]])</f>
        <v>7</v>
      </c>
      <c r="N58" s="23">
        <f>YEAR(cv.table[[#This Row],[End]])</f>
        <v>2023</v>
      </c>
      <c r="O58" s="20">
        <f t="shared" si="1"/>
        <v>1</v>
      </c>
      <c r="P58" s="17" t="s">
        <v>29</v>
      </c>
      <c r="Q58" s="17" t="s">
        <v>496</v>
      </c>
      <c r="R58" s="17" t="s">
        <v>51</v>
      </c>
      <c r="S58" s="17" t="s">
        <v>530</v>
      </c>
      <c r="T58" s="17"/>
      <c r="U58" s="17"/>
      <c r="V58" s="24"/>
      <c r="W58" s="24"/>
      <c r="X58" s="17"/>
      <c r="Y58" s="17"/>
      <c r="Z58" s="24"/>
      <c r="AA58" s="17"/>
      <c r="AB58" s="17"/>
      <c r="AC58" s="24"/>
      <c r="AD58" s="17"/>
      <c r="AE58" s="17"/>
      <c r="AF58" s="24"/>
      <c r="AG58" s="27" t="s">
        <v>531</v>
      </c>
      <c r="AH58" s="24" t="s">
        <v>594</v>
      </c>
      <c r="AI58" s="17"/>
      <c r="AJ58" s="24"/>
      <c r="AK58" s="17"/>
      <c r="AL58" s="24"/>
      <c r="AM58" s="27"/>
    </row>
    <row r="59" spans="1:39" ht="86.4" x14ac:dyDescent="0.55000000000000004">
      <c r="A59" s="18" t="s">
        <v>520</v>
      </c>
      <c r="B59" s="30"/>
      <c r="C59" s="18" t="s">
        <v>521</v>
      </c>
      <c r="D59" s="29"/>
      <c r="E59" s="17" t="s">
        <v>232</v>
      </c>
      <c r="F59" s="17" t="s">
        <v>42</v>
      </c>
      <c r="G59" s="17" t="s">
        <v>511</v>
      </c>
      <c r="H59" s="24" t="s">
        <v>192</v>
      </c>
      <c r="I59" s="22">
        <v>44942</v>
      </c>
      <c r="J59" s="22">
        <v>44942</v>
      </c>
      <c r="K59" s="23">
        <f>MONTH(cv.table[[#This Row],[Start]])</f>
        <v>1</v>
      </c>
      <c r="L59" s="23">
        <f>YEAR(cv.table[[#This Row],[Start]])</f>
        <v>2023</v>
      </c>
      <c r="M59" s="23">
        <f>MONTH(cv.table[[#This Row],[End]])</f>
        <v>1</v>
      </c>
      <c r="N59" s="23">
        <f>YEAR(cv.table[[#This Row],[End]])</f>
        <v>2023</v>
      </c>
      <c r="O59" s="20">
        <f t="shared" si="1"/>
        <v>1</v>
      </c>
      <c r="P59" s="17" t="s">
        <v>29</v>
      </c>
      <c r="Q59" s="17" t="s">
        <v>218</v>
      </c>
      <c r="R59" s="17" t="s">
        <v>219</v>
      </c>
      <c r="S59" s="17" t="s">
        <v>509</v>
      </c>
      <c r="T59" s="17"/>
      <c r="U59" s="17"/>
      <c r="V59" s="24"/>
      <c r="W59" s="24"/>
      <c r="X59" s="17"/>
      <c r="Y59" s="17"/>
      <c r="Z59" s="24"/>
      <c r="AA59" s="17"/>
      <c r="AB59" s="17"/>
      <c r="AC59" s="24"/>
      <c r="AD59" s="17"/>
      <c r="AE59" s="17"/>
      <c r="AF59" s="24"/>
      <c r="AG59" s="27" t="s">
        <v>522</v>
      </c>
      <c r="AH59" s="24" t="s">
        <v>595</v>
      </c>
      <c r="AI59" s="17"/>
      <c r="AJ59" s="24"/>
      <c r="AK59" s="17"/>
      <c r="AL59" s="24"/>
      <c r="AM59" s="17"/>
    </row>
    <row r="60" spans="1:39" ht="43.2" x14ac:dyDescent="0.55000000000000004">
      <c r="A60" s="18" t="s">
        <v>506</v>
      </c>
      <c r="B60" s="30" t="s">
        <v>507</v>
      </c>
      <c r="C60" s="18" t="s">
        <v>505</v>
      </c>
      <c r="D60" s="29"/>
      <c r="E60" s="17" t="s">
        <v>232</v>
      </c>
      <c r="F60" s="17" t="s">
        <v>42</v>
      </c>
      <c r="G60" s="17" t="s">
        <v>511</v>
      </c>
      <c r="H60" s="24" t="s">
        <v>192</v>
      </c>
      <c r="I60" s="22">
        <v>44917</v>
      </c>
      <c r="J60" s="22">
        <v>44917</v>
      </c>
      <c r="K60" s="23">
        <f>MONTH(cv.table[[#This Row],[Start]])</f>
        <v>12</v>
      </c>
      <c r="L60" s="23">
        <f>YEAR(cv.table[[#This Row],[Start]])</f>
        <v>2022</v>
      </c>
      <c r="M60" s="23">
        <f>MONTH(cv.table[[#This Row],[End]])</f>
        <v>12</v>
      </c>
      <c r="N60" s="23">
        <f>YEAR(cv.table[[#This Row],[End]])</f>
        <v>2022</v>
      </c>
      <c r="O60" s="20">
        <f t="shared" si="1"/>
        <v>1</v>
      </c>
      <c r="P60" s="17" t="s">
        <v>29</v>
      </c>
      <c r="Q60" s="17" t="s">
        <v>218</v>
      </c>
      <c r="R60" s="17" t="s">
        <v>219</v>
      </c>
      <c r="S60" s="17" t="s">
        <v>509</v>
      </c>
      <c r="T60" s="17"/>
      <c r="U60" s="17"/>
      <c r="V60" s="24"/>
      <c r="W60" s="24" t="s">
        <v>508</v>
      </c>
      <c r="X60" s="17"/>
      <c r="Y60" s="17"/>
      <c r="Z60" s="24"/>
      <c r="AA60" s="17"/>
      <c r="AB60" s="17"/>
      <c r="AC60" s="24"/>
      <c r="AD60" s="17"/>
      <c r="AE60" s="17"/>
      <c r="AF60" s="24"/>
      <c r="AG60" s="27" t="s">
        <v>533</v>
      </c>
      <c r="AH60" s="24" t="s">
        <v>596</v>
      </c>
      <c r="AI60" s="17"/>
      <c r="AJ60" s="24"/>
      <c r="AK60" s="17"/>
      <c r="AL60" s="24"/>
      <c r="AM60" s="17"/>
    </row>
    <row r="61" spans="1:39" ht="72" x14ac:dyDescent="0.55000000000000004">
      <c r="A61" s="18" t="s">
        <v>43</v>
      </c>
      <c r="B61" s="30" t="s">
        <v>44</v>
      </c>
      <c r="C61" s="18" t="s">
        <v>514</v>
      </c>
      <c r="D61" s="29"/>
      <c r="E61" s="17" t="s">
        <v>232</v>
      </c>
      <c r="F61" s="17" t="s">
        <v>42</v>
      </c>
      <c r="G61" s="17" t="s">
        <v>511</v>
      </c>
      <c r="H61" s="24" t="s">
        <v>192</v>
      </c>
      <c r="I61" s="22">
        <v>44075</v>
      </c>
      <c r="J61" s="22">
        <v>44075</v>
      </c>
      <c r="K61" s="23">
        <f>MONTH(cv.table[[#This Row],[Start]])</f>
        <v>9</v>
      </c>
      <c r="L61" s="23">
        <f>YEAR(cv.table[[#This Row],[Start]])</f>
        <v>2020</v>
      </c>
      <c r="M61" s="23">
        <f>MONTH(cv.table[[#This Row],[End]])</f>
        <v>9</v>
      </c>
      <c r="N61" s="23">
        <f>YEAR(cv.table[[#This Row],[End]])</f>
        <v>2020</v>
      </c>
      <c r="O61" s="20">
        <f t="shared" si="1"/>
        <v>1</v>
      </c>
      <c r="P61" s="17" t="s">
        <v>29</v>
      </c>
      <c r="Q61" s="17" t="s">
        <v>53</v>
      </c>
      <c r="R61" s="17" t="s">
        <v>47</v>
      </c>
      <c r="S61" s="17" t="s">
        <v>515</v>
      </c>
      <c r="T61" s="17"/>
      <c r="U61" s="17"/>
      <c r="V61" s="24"/>
      <c r="W61" s="24" t="s">
        <v>516</v>
      </c>
      <c r="X61" s="17"/>
      <c r="Y61" s="17"/>
      <c r="Z61" s="24"/>
      <c r="AA61" s="17"/>
      <c r="AB61" s="17"/>
      <c r="AC61" s="24"/>
      <c r="AD61" s="17"/>
      <c r="AE61" s="17"/>
      <c r="AF61" s="24"/>
      <c r="AG61" s="27" t="s">
        <v>513</v>
      </c>
      <c r="AH61" s="24" t="s">
        <v>514</v>
      </c>
      <c r="AI61" s="17"/>
      <c r="AJ61" s="24"/>
      <c r="AK61" s="17"/>
      <c r="AL61" s="24"/>
      <c r="AM61" s="27"/>
    </row>
    <row r="62" spans="1:39" ht="63" x14ac:dyDescent="0.55000000000000004">
      <c r="A62" s="18" t="s">
        <v>163</v>
      </c>
      <c r="B62" s="19" t="s">
        <v>164</v>
      </c>
      <c r="C62" s="18" t="s">
        <v>482</v>
      </c>
      <c r="D62" s="29"/>
      <c r="E62" s="17" t="s">
        <v>232</v>
      </c>
      <c r="F62" s="17" t="s">
        <v>140</v>
      </c>
      <c r="G62" s="17" t="s">
        <v>295</v>
      </c>
      <c r="H62" s="24" t="s">
        <v>355</v>
      </c>
      <c r="I62" s="22">
        <v>44440</v>
      </c>
      <c r="J62" s="22">
        <f ca="1">NOW()</f>
        <v>45623.531849768522</v>
      </c>
      <c r="K62" s="23">
        <f>MONTH(cv.table[[#This Row],[Start]])</f>
        <v>9</v>
      </c>
      <c r="L62" s="23">
        <f>YEAR(cv.table[[#This Row],[Start]])</f>
        <v>2021</v>
      </c>
      <c r="M62" s="23">
        <f ca="1">MONTH(cv.table[[#This Row],[End]])</f>
        <v>11</v>
      </c>
      <c r="N62" s="23">
        <f ca="1">YEAR(cv.table[[#This Row],[End]])</f>
        <v>2024</v>
      </c>
      <c r="O62" s="20">
        <f t="shared" ca="1" si="1"/>
        <v>3.2425530130644442</v>
      </c>
      <c r="P62" s="17" t="s">
        <v>28</v>
      </c>
      <c r="Q62" s="17" t="s">
        <v>54</v>
      </c>
      <c r="R62" s="17" t="s">
        <v>47</v>
      </c>
      <c r="S62" s="17" t="s">
        <v>481</v>
      </c>
      <c r="T62" s="17" t="s">
        <v>563</v>
      </c>
      <c r="U62" s="17"/>
      <c r="V62" s="24"/>
      <c r="W62" s="24"/>
      <c r="X62" s="17"/>
      <c r="Y62" s="17"/>
      <c r="Z62" s="24"/>
      <c r="AA62" s="17"/>
      <c r="AB62" s="17"/>
      <c r="AC62" s="24"/>
      <c r="AD62" s="17"/>
      <c r="AE62" s="17"/>
      <c r="AF62" s="24"/>
      <c r="AG62" s="17"/>
      <c r="AH62" s="24"/>
      <c r="AI62" s="17"/>
      <c r="AJ62" s="24"/>
      <c r="AK62" s="17"/>
      <c r="AL62" s="24"/>
      <c r="AM62" s="26" t="s">
        <v>350</v>
      </c>
    </row>
    <row r="63" spans="1:39" ht="100.8" x14ac:dyDescent="0.55000000000000004">
      <c r="A63" s="18" t="s">
        <v>214</v>
      </c>
      <c r="B63" s="19" t="s">
        <v>215</v>
      </c>
      <c r="C63" s="18" t="s">
        <v>499</v>
      </c>
      <c r="D63" s="25"/>
      <c r="E63" s="17" t="s">
        <v>232</v>
      </c>
      <c r="F63" s="17" t="s">
        <v>140</v>
      </c>
      <c r="G63" s="17" t="s">
        <v>295</v>
      </c>
      <c r="H63" s="24" t="s">
        <v>189</v>
      </c>
      <c r="I63" s="22">
        <v>44013</v>
      </c>
      <c r="J63" s="22">
        <f ca="1">NOW()</f>
        <v>45623.531849768522</v>
      </c>
      <c r="K63" s="23">
        <f>MONTH(cv.table[[#This Row],[Start]])</f>
        <v>7</v>
      </c>
      <c r="L63" s="23">
        <f>YEAR(cv.table[[#This Row],[Start]])</f>
        <v>2020</v>
      </c>
      <c r="M63" s="23">
        <f ca="1">MONTH(cv.table[[#This Row],[End]])</f>
        <v>11</v>
      </c>
      <c r="N63" s="23">
        <f ca="1">YEAR(cv.table[[#This Row],[End]])</f>
        <v>2024</v>
      </c>
      <c r="O63" s="20">
        <f t="shared" ca="1" si="1"/>
        <v>4.4124160267630739</v>
      </c>
      <c r="P63" s="17" t="s">
        <v>28</v>
      </c>
      <c r="Q63" s="17" t="s">
        <v>53</v>
      </c>
      <c r="R63" s="17" t="s">
        <v>47</v>
      </c>
      <c r="S63" s="17" t="s">
        <v>382</v>
      </c>
      <c r="T63" s="17" t="s">
        <v>561</v>
      </c>
      <c r="U63" s="17" t="s">
        <v>444</v>
      </c>
      <c r="V63" s="24" t="s">
        <v>485</v>
      </c>
      <c r="W63" s="24"/>
      <c r="X63" s="17" t="s">
        <v>410</v>
      </c>
      <c r="Y63" s="17" t="s">
        <v>299</v>
      </c>
      <c r="Z63" s="24" t="s">
        <v>421</v>
      </c>
      <c r="AA63" s="17"/>
      <c r="AB63" s="17"/>
      <c r="AC63" s="24"/>
      <c r="AD63" s="17"/>
      <c r="AE63" s="17"/>
      <c r="AF63" s="24"/>
      <c r="AG63" s="17"/>
      <c r="AH63" s="24"/>
      <c r="AI63" s="17"/>
      <c r="AJ63" s="24"/>
      <c r="AK63" s="17"/>
      <c r="AL63" s="24"/>
      <c r="AM63" s="26" t="s">
        <v>354</v>
      </c>
    </row>
    <row r="64" spans="1:39" ht="57.6" x14ac:dyDescent="0.55000000000000004">
      <c r="A64" s="18" t="s">
        <v>214</v>
      </c>
      <c r="B64" s="19" t="s">
        <v>215</v>
      </c>
      <c r="C64" s="18" t="s">
        <v>430</v>
      </c>
      <c r="D64" s="29"/>
      <c r="E64" s="17" t="s">
        <v>232</v>
      </c>
      <c r="F64" s="17" t="s">
        <v>140</v>
      </c>
      <c r="G64" s="17" t="s">
        <v>295</v>
      </c>
      <c r="H64" s="24" t="s">
        <v>189</v>
      </c>
      <c r="I64" s="22">
        <v>44075</v>
      </c>
      <c r="J64" s="22">
        <v>44166</v>
      </c>
      <c r="K64" s="23">
        <f>MONTH(cv.table[[#This Row],[Start]])</f>
        <v>9</v>
      </c>
      <c r="L64" s="23">
        <f>YEAR(cv.table[[#This Row],[Start]])</f>
        <v>2020</v>
      </c>
      <c r="M64" s="23">
        <f>MONTH(cv.table[[#This Row],[End]])</f>
        <v>12</v>
      </c>
      <c r="N64" s="23">
        <f>YEAR(cv.table[[#This Row],[End]])</f>
        <v>2020</v>
      </c>
      <c r="O64" s="20">
        <f t="shared" si="1"/>
        <v>3.0333333333333332</v>
      </c>
      <c r="P64" s="17" t="s">
        <v>27</v>
      </c>
      <c r="Q64" s="17" t="s">
        <v>218</v>
      </c>
      <c r="R64" s="17" t="s">
        <v>219</v>
      </c>
      <c r="S64" s="17" t="s">
        <v>432</v>
      </c>
      <c r="T64" s="17" t="s">
        <v>439</v>
      </c>
      <c r="U64" s="17" t="s">
        <v>433</v>
      </c>
      <c r="V64" s="24"/>
      <c r="W64" s="24"/>
      <c r="X64" s="17" t="s">
        <v>434</v>
      </c>
      <c r="Y64" s="17" t="s">
        <v>299</v>
      </c>
      <c r="Z64" s="24" t="s">
        <v>441</v>
      </c>
      <c r="AA64" s="17"/>
      <c r="AB64" s="17"/>
      <c r="AC64" s="24"/>
      <c r="AD64" s="17"/>
      <c r="AE64" s="17"/>
      <c r="AF64" s="24"/>
      <c r="AG64" s="27" t="s">
        <v>435</v>
      </c>
      <c r="AH64" s="24" t="s">
        <v>436</v>
      </c>
      <c r="AI64" s="27" t="s">
        <v>437</v>
      </c>
      <c r="AJ64" s="24" t="s">
        <v>438</v>
      </c>
      <c r="AK64" s="17"/>
      <c r="AL64" s="24"/>
      <c r="AM64" s="26" t="s">
        <v>354</v>
      </c>
    </row>
    <row r="65" spans="1:39" ht="88.2" x14ac:dyDescent="0.55000000000000004">
      <c r="A65" s="18" t="s">
        <v>43</v>
      </c>
      <c r="B65" s="19" t="s">
        <v>44</v>
      </c>
      <c r="C65" s="18" t="s">
        <v>352</v>
      </c>
      <c r="D65" s="25"/>
      <c r="E65" s="17" t="s">
        <v>232</v>
      </c>
      <c r="F65" s="17" t="s">
        <v>42</v>
      </c>
      <c r="G65" s="17" t="s">
        <v>295</v>
      </c>
      <c r="H65" s="24" t="s">
        <v>30</v>
      </c>
      <c r="I65" s="22">
        <v>43831</v>
      </c>
      <c r="J65" s="22">
        <v>44012</v>
      </c>
      <c r="K65" s="23">
        <f>MONTH(cv.table[[#This Row],[Start]])</f>
        <v>1</v>
      </c>
      <c r="L65" s="23">
        <f>YEAR(cv.table[[#This Row],[Start]])</f>
        <v>2020</v>
      </c>
      <c r="M65" s="23">
        <f>MONTH(cv.table[[#This Row],[End]])</f>
        <v>6</v>
      </c>
      <c r="N65" s="23">
        <f>YEAR(cv.table[[#This Row],[End]])</f>
        <v>2020</v>
      </c>
      <c r="O65" s="20">
        <f t="shared" si="1"/>
        <v>6.0333333333333332</v>
      </c>
      <c r="P65" s="17" t="s">
        <v>27</v>
      </c>
      <c r="Q65" s="17" t="s">
        <v>54</v>
      </c>
      <c r="R65" s="17" t="s">
        <v>47</v>
      </c>
      <c r="S65" s="17" t="s">
        <v>200</v>
      </c>
      <c r="T65" s="17" t="s">
        <v>399</v>
      </c>
      <c r="U65" s="17" t="s">
        <v>201</v>
      </c>
      <c r="V65" s="24" t="s">
        <v>278</v>
      </c>
      <c r="W65" s="24"/>
      <c r="X65" s="17" t="s">
        <v>364</v>
      </c>
      <c r="Y65" s="17" t="s">
        <v>299</v>
      </c>
      <c r="Z65" s="24" t="s">
        <v>365</v>
      </c>
      <c r="AA65" s="17" t="s">
        <v>593</v>
      </c>
      <c r="AB65" s="17" t="s">
        <v>592</v>
      </c>
      <c r="AC65" s="24" t="s">
        <v>363</v>
      </c>
      <c r="AD65" s="17"/>
      <c r="AE65" s="17"/>
      <c r="AF65" s="24"/>
      <c r="AG65" s="17"/>
      <c r="AH65" s="24"/>
      <c r="AI65" s="17"/>
      <c r="AJ65" s="24"/>
      <c r="AK65" s="17"/>
      <c r="AL65" s="24"/>
      <c r="AM65" s="26" t="s">
        <v>315</v>
      </c>
    </row>
    <row r="66" spans="1:39" ht="100.8" x14ac:dyDescent="0.55000000000000004">
      <c r="A66" s="18" t="s">
        <v>497</v>
      </c>
      <c r="B66" s="19"/>
      <c r="C66" s="18" t="s">
        <v>498</v>
      </c>
      <c r="D66" s="25"/>
      <c r="E66" s="17" t="s">
        <v>232</v>
      </c>
      <c r="F66" s="17" t="s">
        <v>42</v>
      </c>
      <c r="G66" s="17" t="s">
        <v>295</v>
      </c>
      <c r="H66" s="24" t="s">
        <v>185</v>
      </c>
      <c r="I66" s="22">
        <v>43709</v>
      </c>
      <c r="J66" s="22">
        <v>43983</v>
      </c>
      <c r="K66" s="23">
        <f>MONTH(cv.table[[#This Row],[Start]])</f>
        <v>9</v>
      </c>
      <c r="L66" s="23">
        <f>YEAR(cv.table[[#This Row],[Start]])</f>
        <v>2019</v>
      </c>
      <c r="M66" s="23">
        <f>MONTH(cv.table[[#This Row],[End]])</f>
        <v>6</v>
      </c>
      <c r="N66" s="23">
        <f>YEAR(cv.table[[#This Row],[End]])</f>
        <v>2020</v>
      </c>
      <c r="O66" s="20">
        <f t="shared" si="1"/>
        <v>9.1333333333333329</v>
      </c>
      <c r="P66" s="17" t="s">
        <v>27</v>
      </c>
      <c r="Q66" s="17" t="s">
        <v>57</v>
      </c>
      <c r="R66" s="17" t="s">
        <v>56</v>
      </c>
      <c r="S66" s="17" t="s">
        <v>406</v>
      </c>
      <c r="T66" s="17" t="s">
        <v>427</v>
      </c>
      <c r="U66" s="17" t="s">
        <v>426</v>
      </c>
      <c r="V66" s="24"/>
      <c r="W66" s="24"/>
      <c r="X66" s="17" t="s">
        <v>319</v>
      </c>
      <c r="Y66" s="17" t="s">
        <v>299</v>
      </c>
      <c r="Z66" s="24" t="s">
        <v>320</v>
      </c>
      <c r="AA66" s="17"/>
      <c r="AB66" s="17"/>
      <c r="AC66" s="24"/>
      <c r="AD66" s="17"/>
      <c r="AE66" s="17"/>
      <c r="AF66" s="24"/>
      <c r="AG66" s="17"/>
      <c r="AH66" s="24"/>
      <c r="AI66" s="17"/>
      <c r="AJ66" s="24"/>
      <c r="AK66" s="17"/>
      <c r="AL66" s="24"/>
      <c r="AM66" s="18"/>
    </row>
    <row r="67" spans="1:39" ht="63" x14ac:dyDescent="0.55000000000000004">
      <c r="A67" s="18" t="s">
        <v>10</v>
      </c>
      <c r="B67" s="19" t="s">
        <v>15</v>
      </c>
      <c r="C67" s="18" t="s">
        <v>356</v>
      </c>
      <c r="D67" s="25"/>
      <c r="E67" s="17" t="s">
        <v>232</v>
      </c>
      <c r="F67" s="17" t="s">
        <v>140</v>
      </c>
      <c r="G67" s="17" t="s">
        <v>295</v>
      </c>
      <c r="H67" s="24" t="s">
        <v>355</v>
      </c>
      <c r="I67" s="22">
        <v>43862</v>
      </c>
      <c r="J67" s="22">
        <v>43952</v>
      </c>
      <c r="K67" s="23">
        <f>MONTH(cv.table[[#This Row],[Start]])</f>
        <v>2</v>
      </c>
      <c r="L67" s="23">
        <f>YEAR(cv.table[[#This Row],[Start]])</f>
        <v>2020</v>
      </c>
      <c r="M67" s="23">
        <f>MONTH(cv.table[[#This Row],[End]])</f>
        <v>5</v>
      </c>
      <c r="N67" s="23">
        <f>YEAR(cv.table[[#This Row],[End]])</f>
        <v>2020</v>
      </c>
      <c r="O67" s="20">
        <f t="shared" si="1"/>
        <v>3</v>
      </c>
      <c r="P67" s="17" t="s">
        <v>27</v>
      </c>
      <c r="Q67" s="17"/>
      <c r="R67" s="17" t="s">
        <v>383</v>
      </c>
      <c r="S67" s="17" t="s">
        <v>418</v>
      </c>
      <c r="T67" s="17" t="s">
        <v>425</v>
      </c>
      <c r="U67" s="17" t="s">
        <v>424</v>
      </c>
      <c r="V67" s="24" t="s">
        <v>419</v>
      </c>
      <c r="W67" s="24"/>
      <c r="X67" s="17" t="s">
        <v>420</v>
      </c>
      <c r="Y67" s="17" t="s">
        <v>299</v>
      </c>
      <c r="Z67" s="24" t="s">
        <v>422</v>
      </c>
      <c r="AA67" s="17"/>
      <c r="AB67" s="17"/>
      <c r="AC67" s="24"/>
      <c r="AD67" s="17"/>
      <c r="AE67" s="17"/>
      <c r="AF67" s="24"/>
      <c r="AG67" s="26" t="s">
        <v>331</v>
      </c>
      <c r="AH67" s="24" t="s">
        <v>423</v>
      </c>
      <c r="AI67" s="17"/>
      <c r="AJ67" s="24"/>
      <c r="AK67" s="17"/>
      <c r="AL67" s="24"/>
      <c r="AM67" s="26" t="s">
        <v>331</v>
      </c>
    </row>
    <row r="68" spans="1:39" ht="50.4" x14ac:dyDescent="0.55000000000000004">
      <c r="A68" s="18" t="s">
        <v>6</v>
      </c>
      <c r="B68" s="19" t="s">
        <v>14</v>
      </c>
      <c r="C68" s="18" t="s">
        <v>477</v>
      </c>
      <c r="D68" s="25"/>
      <c r="E68" s="17" t="s">
        <v>232</v>
      </c>
      <c r="F68" s="17" t="s">
        <v>140</v>
      </c>
      <c r="G68" s="17" t="s">
        <v>295</v>
      </c>
      <c r="H68" s="24" t="s">
        <v>189</v>
      </c>
      <c r="I68" s="22">
        <v>43344</v>
      </c>
      <c r="J68" s="22">
        <v>43586</v>
      </c>
      <c r="K68" s="23">
        <f>MONTH(cv.table[[#This Row],[Start]])</f>
        <v>9</v>
      </c>
      <c r="L68" s="23">
        <f>YEAR(cv.table[[#This Row],[Start]])</f>
        <v>2018</v>
      </c>
      <c r="M68" s="23">
        <f>MONTH(cv.table[[#This Row],[End]])</f>
        <v>5</v>
      </c>
      <c r="N68" s="23">
        <f>YEAR(cv.table[[#This Row],[End]])</f>
        <v>2019</v>
      </c>
      <c r="O68" s="20">
        <f t="shared" si="1"/>
        <v>8.0666666666666664</v>
      </c>
      <c r="P68" s="17" t="s">
        <v>27</v>
      </c>
      <c r="Q68" s="17" t="s">
        <v>50</v>
      </c>
      <c r="R68" s="17" t="s">
        <v>51</v>
      </c>
      <c r="S68" s="17" t="s">
        <v>400</v>
      </c>
      <c r="T68" s="17" t="s">
        <v>402</v>
      </c>
      <c r="U68" s="17" t="s">
        <v>403</v>
      </c>
      <c r="V68" s="24"/>
      <c r="W68" s="24"/>
      <c r="X68" s="17" t="s">
        <v>404</v>
      </c>
      <c r="Y68" s="17" t="s">
        <v>299</v>
      </c>
      <c r="Z68" s="24" t="s">
        <v>397</v>
      </c>
      <c r="AA68" s="17"/>
      <c r="AB68" s="17"/>
      <c r="AC68" s="24"/>
      <c r="AD68" s="17"/>
      <c r="AE68" s="17"/>
      <c r="AF68" s="24"/>
      <c r="AG68" s="26" t="s">
        <v>313</v>
      </c>
      <c r="AH68" s="24" t="s">
        <v>405</v>
      </c>
      <c r="AI68" s="17"/>
      <c r="AJ68" s="24"/>
      <c r="AK68" s="17"/>
      <c r="AL68" s="24"/>
      <c r="AM68" s="26" t="s">
        <v>313</v>
      </c>
    </row>
    <row r="69" spans="1:39" ht="75.599999999999994" x14ac:dyDescent="0.55000000000000004">
      <c r="A69" s="18" t="s">
        <v>7</v>
      </c>
      <c r="B69" s="19" t="s">
        <v>18</v>
      </c>
      <c r="C69" s="18" t="s">
        <v>369</v>
      </c>
      <c r="D69" s="25" t="s">
        <v>143</v>
      </c>
      <c r="E69" s="17" t="s">
        <v>232</v>
      </c>
      <c r="F69" s="17" t="s">
        <v>140</v>
      </c>
      <c r="G69" s="17" t="s">
        <v>295</v>
      </c>
      <c r="H69" s="24" t="s">
        <v>189</v>
      </c>
      <c r="I69" s="22">
        <v>42614</v>
      </c>
      <c r="J69" s="22">
        <v>42979</v>
      </c>
      <c r="K69" s="23">
        <f>MONTH(cv.table[[#This Row],[Start]])</f>
        <v>9</v>
      </c>
      <c r="L69" s="23">
        <f>YEAR(cv.table[[#This Row],[Start]])</f>
        <v>2016</v>
      </c>
      <c r="M69" s="23">
        <f>MONTH(cv.table[[#This Row],[End]])</f>
        <v>9</v>
      </c>
      <c r="N69" s="23">
        <f>YEAR(cv.table[[#This Row],[End]])</f>
        <v>2017</v>
      </c>
      <c r="O69" s="20">
        <f t="shared" ref="O69:O93" si="2">IF((P69="Days"),((J69-I69+1)),IF(P69="Months",((J69-I69)/30),((J69-I69)/365)))</f>
        <v>1</v>
      </c>
      <c r="P69" s="17" t="s">
        <v>407</v>
      </c>
      <c r="Q69" s="17" t="s">
        <v>52</v>
      </c>
      <c r="R69" s="17" t="s">
        <v>51</v>
      </c>
      <c r="S69" s="17" t="s">
        <v>385</v>
      </c>
      <c r="T69" s="17" t="s">
        <v>386</v>
      </c>
      <c r="U69" s="17"/>
      <c r="V69" s="24" t="s">
        <v>565</v>
      </c>
      <c r="W69" s="24"/>
      <c r="X69" s="17" t="s">
        <v>366</v>
      </c>
      <c r="Y69" s="17" t="s">
        <v>299</v>
      </c>
      <c r="Z69" s="24" t="s">
        <v>445</v>
      </c>
      <c r="AA69" s="17" t="s">
        <v>367</v>
      </c>
      <c r="AB69" s="17" t="s">
        <v>299</v>
      </c>
      <c r="AC69" s="24" t="s">
        <v>368</v>
      </c>
      <c r="AD69" s="17" t="s">
        <v>297</v>
      </c>
      <c r="AE69" s="17" t="s">
        <v>298</v>
      </c>
      <c r="AF69" s="24" t="s">
        <v>429</v>
      </c>
      <c r="AG69" s="27" t="s">
        <v>375</v>
      </c>
      <c r="AH69" s="24" t="s">
        <v>371</v>
      </c>
      <c r="AI69" s="17"/>
      <c r="AJ69" s="24"/>
      <c r="AK69" s="17"/>
      <c r="AL69" s="24"/>
      <c r="AM69" s="26" t="s">
        <v>312</v>
      </c>
    </row>
    <row r="70" spans="1:39" ht="50.4" x14ac:dyDescent="0.55000000000000004">
      <c r="A70" s="18" t="s">
        <v>279</v>
      </c>
      <c r="B70" s="19" t="s">
        <v>130</v>
      </c>
      <c r="C70" s="18" t="s">
        <v>370</v>
      </c>
      <c r="D70" s="25"/>
      <c r="E70" s="17" t="s">
        <v>232</v>
      </c>
      <c r="F70" s="17" t="s">
        <v>140</v>
      </c>
      <c r="G70" s="17" t="s">
        <v>295</v>
      </c>
      <c r="H70" s="24" t="s">
        <v>189</v>
      </c>
      <c r="I70" s="22">
        <v>42592</v>
      </c>
      <c r="J70" s="22">
        <v>42605</v>
      </c>
      <c r="K70" s="23">
        <f>MONTH(cv.table[[#This Row],[Start]])</f>
        <v>8</v>
      </c>
      <c r="L70" s="23">
        <f>YEAR(cv.table[[#This Row],[Start]])</f>
        <v>2016</v>
      </c>
      <c r="M70" s="23">
        <f>MONTH(cv.table[[#This Row],[End]])</f>
        <v>8</v>
      </c>
      <c r="N70" s="23">
        <f>YEAR(cv.table[[#This Row],[End]])</f>
        <v>2016</v>
      </c>
      <c r="O70" s="20">
        <f t="shared" si="2"/>
        <v>14</v>
      </c>
      <c r="P70" s="17" t="s">
        <v>29</v>
      </c>
      <c r="Q70" s="17" t="s">
        <v>131</v>
      </c>
      <c r="R70" s="17" t="s">
        <v>51</v>
      </c>
      <c r="S70" s="17" t="s">
        <v>446</v>
      </c>
      <c r="T70" s="17" t="s">
        <v>447</v>
      </c>
      <c r="U70" s="17" t="s">
        <v>398</v>
      </c>
      <c r="V70" s="24"/>
      <c r="W70" s="24"/>
      <c r="X70" s="17" t="s">
        <v>396</v>
      </c>
      <c r="Y70" s="17" t="s">
        <v>299</v>
      </c>
      <c r="Z70" s="24" t="s">
        <v>397</v>
      </c>
      <c r="AA70" s="17"/>
      <c r="AB70" s="17"/>
      <c r="AC70" s="24"/>
      <c r="AD70" s="17"/>
      <c r="AE70" s="17"/>
      <c r="AF70" s="24"/>
      <c r="AG70" s="17"/>
      <c r="AH70" s="24"/>
      <c r="AI70" s="17"/>
      <c r="AJ70" s="24"/>
      <c r="AK70" s="17"/>
      <c r="AL70" s="24"/>
      <c r="AM70" s="26" t="s">
        <v>339</v>
      </c>
    </row>
    <row r="71" spans="1:39" ht="151.19999999999999" x14ac:dyDescent="0.55000000000000004">
      <c r="A71" s="18" t="s">
        <v>500</v>
      </c>
      <c r="B71" s="30"/>
      <c r="C71" s="18" t="s">
        <v>504</v>
      </c>
      <c r="D71" s="29"/>
      <c r="E71" s="17" t="s">
        <v>232</v>
      </c>
      <c r="F71" s="17" t="s">
        <v>140</v>
      </c>
      <c r="G71" s="17" t="s">
        <v>501</v>
      </c>
      <c r="H71" s="24" t="s">
        <v>502</v>
      </c>
      <c r="I71" s="22">
        <v>44802</v>
      </c>
      <c r="J71" s="22">
        <v>44802</v>
      </c>
      <c r="K71" s="23">
        <f>MONTH(cv.table[[#This Row],[Start]])</f>
        <v>8</v>
      </c>
      <c r="L71" s="23">
        <f>YEAR(cv.table[[#This Row],[Start]])</f>
        <v>2022</v>
      </c>
      <c r="M71" s="23">
        <f>MONTH(cv.table[[#This Row],[End]])</f>
        <v>8</v>
      </c>
      <c r="N71" s="23">
        <f>YEAR(cv.table[[#This Row],[End]])</f>
        <v>2022</v>
      </c>
      <c r="O71" s="20">
        <f t="shared" si="2"/>
        <v>1</v>
      </c>
      <c r="P71" s="17" t="s">
        <v>29</v>
      </c>
      <c r="Q71" s="17"/>
      <c r="R71" s="17"/>
      <c r="S71" s="17" t="s">
        <v>519</v>
      </c>
      <c r="T71" s="17"/>
      <c r="U71" s="17"/>
      <c r="V71" s="24"/>
      <c r="W71" s="24"/>
      <c r="X71" s="17"/>
      <c r="Y71" s="17"/>
      <c r="Z71" s="24"/>
      <c r="AA71" s="17"/>
      <c r="AB71" s="17"/>
      <c r="AC71" s="24"/>
      <c r="AD71" s="17"/>
      <c r="AE71" s="17"/>
      <c r="AF71" s="24"/>
      <c r="AG71" s="27" t="s">
        <v>518</v>
      </c>
      <c r="AH71" s="24" t="s">
        <v>519</v>
      </c>
      <c r="AI71" s="17"/>
      <c r="AJ71" s="24"/>
      <c r="AK71" s="17"/>
      <c r="AL71" s="24"/>
      <c r="AM71" s="17"/>
    </row>
    <row r="72" spans="1:39" ht="50.4" x14ac:dyDescent="0.55000000000000004">
      <c r="A72" s="18" t="s">
        <v>214</v>
      </c>
      <c r="B72" s="19" t="s">
        <v>215</v>
      </c>
      <c r="C72" s="18" t="s">
        <v>603</v>
      </c>
      <c r="D72" s="29"/>
      <c r="E72" s="17" t="s">
        <v>510</v>
      </c>
      <c r="F72" s="17" t="s">
        <v>42</v>
      </c>
      <c r="G72" s="17" t="s">
        <v>5</v>
      </c>
      <c r="H72" s="24" t="s">
        <v>124</v>
      </c>
      <c r="I72" s="22">
        <v>44977</v>
      </c>
      <c r="J72" s="22">
        <v>44989</v>
      </c>
      <c r="K72" s="23">
        <f>MONTH(cv.table[[#This Row],[Start]])</f>
        <v>2</v>
      </c>
      <c r="L72" s="23">
        <f>YEAR(cv.table[[#This Row],[Start]])</f>
        <v>2023</v>
      </c>
      <c r="M72" s="23">
        <f>MONTH(cv.table[[#This Row],[End]])</f>
        <v>3</v>
      </c>
      <c r="N72" s="23">
        <f>YEAR(cv.table[[#This Row],[End]])</f>
        <v>2023</v>
      </c>
      <c r="O72" s="20">
        <f t="shared" si="2"/>
        <v>13</v>
      </c>
      <c r="P72" s="17" t="s">
        <v>29</v>
      </c>
      <c r="Q72" s="17" t="s">
        <v>604</v>
      </c>
      <c r="R72" s="17" t="s">
        <v>605</v>
      </c>
      <c r="S72" s="17" t="s">
        <v>606</v>
      </c>
      <c r="T72" s="17" t="s">
        <v>607</v>
      </c>
      <c r="U72" s="17"/>
      <c r="V72" s="24"/>
      <c r="W72" s="24"/>
      <c r="X72" s="17"/>
      <c r="Y72" s="17"/>
      <c r="Z72" s="24"/>
      <c r="AA72" s="17"/>
      <c r="AB72" s="17"/>
      <c r="AC72" s="24"/>
      <c r="AD72" s="17"/>
      <c r="AE72" s="17"/>
      <c r="AF72" s="24"/>
      <c r="AG72" s="17"/>
      <c r="AH72" s="24"/>
      <c r="AI72" s="17"/>
      <c r="AJ72" s="24"/>
      <c r="AK72" s="17"/>
      <c r="AL72" s="24"/>
      <c r="AM72" s="17"/>
    </row>
    <row r="73" spans="1:39" ht="25.2" x14ac:dyDescent="0.55000000000000004">
      <c r="A73" s="18" t="s">
        <v>280</v>
      </c>
      <c r="B73" s="19"/>
      <c r="C73" s="18" t="s">
        <v>281</v>
      </c>
      <c r="D73" s="25"/>
      <c r="E73" s="17" t="s">
        <v>510</v>
      </c>
      <c r="F73" s="17" t="s">
        <v>94</v>
      </c>
      <c r="G73" s="17" t="s">
        <v>5</v>
      </c>
      <c r="H73" s="24" t="s">
        <v>124</v>
      </c>
      <c r="I73" s="22">
        <v>44094</v>
      </c>
      <c r="J73" s="22">
        <v>44094</v>
      </c>
      <c r="K73" s="23">
        <f>MONTH(cv.table[[#This Row],[Start]])</f>
        <v>9</v>
      </c>
      <c r="L73" s="23">
        <f>YEAR(cv.table[[#This Row],[Start]])</f>
        <v>2020</v>
      </c>
      <c r="M73" s="23">
        <f>MONTH(cv.table[[#This Row],[End]])</f>
        <v>9</v>
      </c>
      <c r="N73" s="23">
        <f>YEAR(cv.table[[#This Row],[End]])</f>
        <v>2020</v>
      </c>
      <c r="O73" s="20">
        <f t="shared" si="2"/>
        <v>1</v>
      </c>
      <c r="P73" s="17" t="s">
        <v>29</v>
      </c>
      <c r="Q73" s="17"/>
      <c r="R73" s="17" t="s">
        <v>154</v>
      </c>
      <c r="S73" s="17"/>
      <c r="T73" s="17"/>
      <c r="U73" s="17"/>
      <c r="V73" s="24"/>
      <c r="W73" s="24"/>
      <c r="X73" s="17"/>
      <c r="Y73" s="17"/>
      <c r="Z73" s="24"/>
      <c r="AA73" s="17"/>
      <c r="AB73" s="17"/>
      <c r="AC73" s="24"/>
      <c r="AD73" s="17"/>
      <c r="AE73" s="17"/>
      <c r="AF73" s="24"/>
      <c r="AG73" s="17"/>
      <c r="AH73" s="24"/>
      <c r="AI73" s="17"/>
      <c r="AJ73" s="24"/>
      <c r="AK73" s="17"/>
      <c r="AL73" s="24"/>
      <c r="AM73" s="26" t="s">
        <v>342</v>
      </c>
    </row>
    <row r="74" spans="1:39" ht="25.2" x14ac:dyDescent="0.55000000000000004">
      <c r="A74" s="18" t="s">
        <v>158</v>
      </c>
      <c r="B74" s="19" t="s">
        <v>160</v>
      </c>
      <c r="C74" s="18" t="s">
        <v>159</v>
      </c>
      <c r="D74" s="25"/>
      <c r="E74" s="17" t="s">
        <v>510</v>
      </c>
      <c r="F74" s="17" t="s">
        <v>42</v>
      </c>
      <c r="G74" s="17" t="s">
        <v>5</v>
      </c>
      <c r="H74" s="24" t="s">
        <v>124</v>
      </c>
      <c r="I74" s="22"/>
      <c r="J74" s="22"/>
      <c r="K74" s="23">
        <f>MONTH(cv.table[[#This Row],[Start]])</f>
        <v>1</v>
      </c>
      <c r="L74" s="23">
        <f>YEAR(cv.table[[#This Row],[Start]])</f>
        <v>1900</v>
      </c>
      <c r="M74" s="23">
        <f>MONTH(cv.table[[#This Row],[End]])</f>
        <v>1</v>
      </c>
      <c r="N74" s="23">
        <f>YEAR(cv.table[[#This Row],[End]])</f>
        <v>1900</v>
      </c>
      <c r="O74" s="20">
        <f t="shared" si="2"/>
        <v>0</v>
      </c>
      <c r="P74" s="17"/>
      <c r="Q74" s="17"/>
      <c r="R74" s="17" t="s">
        <v>154</v>
      </c>
      <c r="S74" s="17" t="s">
        <v>161</v>
      </c>
      <c r="T74" s="17"/>
      <c r="U74" s="17"/>
      <c r="V74" s="24"/>
      <c r="W74" s="24"/>
      <c r="X74" s="17"/>
      <c r="Y74" s="17"/>
      <c r="Z74" s="24"/>
      <c r="AA74" s="17"/>
      <c r="AB74" s="17"/>
      <c r="AC74" s="24"/>
      <c r="AD74" s="17"/>
      <c r="AE74" s="17"/>
      <c r="AF74" s="24"/>
      <c r="AG74" s="17"/>
      <c r="AH74" s="24"/>
      <c r="AI74" s="17"/>
      <c r="AJ74" s="24"/>
      <c r="AK74" s="17"/>
      <c r="AL74" s="24"/>
      <c r="AM74" s="26" t="s">
        <v>341</v>
      </c>
    </row>
    <row r="75" spans="1:39" ht="25.2" x14ac:dyDescent="0.55000000000000004">
      <c r="A75" s="18" t="s">
        <v>6</v>
      </c>
      <c r="B75" s="19" t="s">
        <v>14</v>
      </c>
      <c r="C75" s="18" t="s">
        <v>152</v>
      </c>
      <c r="D75" s="25"/>
      <c r="E75" s="17" t="s">
        <v>510</v>
      </c>
      <c r="F75" s="17" t="s">
        <v>65</v>
      </c>
      <c r="G75" s="17" t="s">
        <v>30</v>
      </c>
      <c r="H75" s="24" t="s">
        <v>92</v>
      </c>
      <c r="I75" s="22">
        <v>43405</v>
      </c>
      <c r="J75" s="22">
        <v>43586</v>
      </c>
      <c r="K75" s="23">
        <f>MONTH(cv.table[[#This Row],[Start]])</f>
        <v>11</v>
      </c>
      <c r="L75" s="23">
        <f>YEAR(cv.table[[#This Row],[Start]])</f>
        <v>2018</v>
      </c>
      <c r="M75" s="23">
        <f>MONTH(cv.table[[#This Row],[End]])</f>
        <v>5</v>
      </c>
      <c r="N75" s="23">
        <f>YEAR(cv.table[[#This Row],[End]])</f>
        <v>2019</v>
      </c>
      <c r="O75" s="20">
        <f t="shared" si="2"/>
        <v>6.0333333333333332</v>
      </c>
      <c r="P75" s="17" t="s">
        <v>27</v>
      </c>
      <c r="Q75" s="17" t="s">
        <v>50</v>
      </c>
      <c r="R75" s="17" t="s">
        <v>51</v>
      </c>
      <c r="S75" s="17" t="s">
        <v>473</v>
      </c>
      <c r="T75" s="17" t="s">
        <v>266</v>
      </c>
      <c r="U75" s="17"/>
      <c r="V75" s="24"/>
      <c r="W75" s="24"/>
      <c r="X75" s="17"/>
      <c r="Y75" s="17"/>
      <c r="Z75" s="24"/>
      <c r="AA75" s="17"/>
      <c r="AB75" s="17"/>
      <c r="AC75" s="24"/>
      <c r="AD75" s="17"/>
      <c r="AE75" s="17"/>
      <c r="AF75" s="24"/>
      <c r="AG75" s="17"/>
      <c r="AH75" s="24"/>
      <c r="AI75" s="17"/>
      <c r="AJ75" s="24"/>
      <c r="AK75" s="17"/>
      <c r="AL75" s="24"/>
      <c r="AM75" s="26" t="s">
        <v>313</v>
      </c>
    </row>
    <row r="76" spans="1:39" ht="25.2" x14ac:dyDescent="0.55000000000000004">
      <c r="A76" s="18" t="s">
        <v>7</v>
      </c>
      <c r="B76" s="19" t="s">
        <v>18</v>
      </c>
      <c r="C76" s="18" t="s">
        <v>372</v>
      </c>
      <c r="D76" s="25"/>
      <c r="E76" s="17" t="s">
        <v>510</v>
      </c>
      <c r="F76" s="17" t="s">
        <v>140</v>
      </c>
      <c r="G76" s="17" t="s">
        <v>30</v>
      </c>
      <c r="H76" s="24" t="s">
        <v>93</v>
      </c>
      <c r="I76" s="22">
        <v>42979</v>
      </c>
      <c r="J76" s="22">
        <v>43221</v>
      </c>
      <c r="K76" s="23">
        <f>MONTH(cv.table[[#This Row],[Start]])</f>
        <v>9</v>
      </c>
      <c r="L76" s="23">
        <f>YEAR(cv.table[[#This Row],[Start]])</f>
        <v>2017</v>
      </c>
      <c r="M76" s="23">
        <f>MONTH(cv.table[[#This Row],[End]])</f>
        <v>5</v>
      </c>
      <c r="N76" s="23">
        <f>YEAR(cv.table[[#This Row],[End]])</f>
        <v>2018</v>
      </c>
      <c r="O76" s="20">
        <f t="shared" si="2"/>
        <v>8.0666666666666664</v>
      </c>
      <c r="P76" s="17" t="s">
        <v>27</v>
      </c>
      <c r="Q76" s="17" t="s">
        <v>52</v>
      </c>
      <c r="R76" s="17" t="s">
        <v>51</v>
      </c>
      <c r="S76" s="17" t="s">
        <v>144</v>
      </c>
      <c r="T76" s="17"/>
      <c r="U76" s="17"/>
      <c r="V76" s="24"/>
      <c r="W76" s="24"/>
      <c r="X76" s="17"/>
      <c r="Y76" s="17"/>
      <c r="Z76" s="24"/>
      <c r="AA76" s="17"/>
      <c r="AB76" s="17"/>
      <c r="AC76" s="24"/>
      <c r="AD76" s="17"/>
      <c r="AE76" s="17"/>
      <c r="AF76" s="24"/>
      <c r="AG76" s="17"/>
      <c r="AH76" s="24"/>
      <c r="AI76" s="17"/>
      <c r="AJ76" s="24"/>
      <c r="AK76" s="17"/>
      <c r="AL76" s="24"/>
      <c r="AM76" s="26" t="s">
        <v>312</v>
      </c>
    </row>
    <row r="77" spans="1:39" ht="37.799999999999997" x14ac:dyDescent="0.55000000000000004">
      <c r="A77" s="18" t="s">
        <v>7</v>
      </c>
      <c r="B77" s="19" t="s">
        <v>18</v>
      </c>
      <c r="C77" s="18" t="s">
        <v>142</v>
      </c>
      <c r="D77" s="25" t="s">
        <v>143</v>
      </c>
      <c r="E77" s="17" t="s">
        <v>510</v>
      </c>
      <c r="F77" s="17" t="s">
        <v>140</v>
      </c>
      <c r="G77" s="17" t="s">
        <v>30</v>
      </c>
      <c r="H77" s="24" t="s">
        <v>93</v>
      </c>
      <c r="I77" s="22">
        <v>42856</v>
      </c>
      <c r="J77" s="22">
        <v>42979</v>
      </c>
      <c r="K77" s="23">
        <f>MONTH(cv.table[[#This Row],[Start]])</f>
        <v>5</v>
      </c>
      <c r="L77" s="23">
        <f>YEAR(cv.table[[#This Row],[Start]])</f>
        <v>2017</v>
      </c>
      <c r="M77" s="23">
        <f>MONTH(cv.table[[#This Row],[End]])</f>
        <v>9</v>
      </c>
      <c r="N77" s="23">
        <f>YEAR(cv.table[[#This Row],[End]])</f>
        <v>2017</v>
      </c>
      <c r="O77" s="20">
        <f t="shared" si="2"/>
        <v>4.0999999999999996</v>
      </c>
      <c r="P77" s="17" t="s">
        <v>27</v>
      </c>
      <c r="Q77" s="17" t="s">
        <v>145</v>
      </c>
      <c r="R77" s="17" t="s">
        <v>51</v>
      </c>
      <c r="S77" s="17" t="s">
        <v>104</v>
      </c>
      <c r="T77" s="17"/>
      <c r="U77" s="17"/>
      <c r="V77" s="24"/>
      <c r="W77" s="24"/>
      <c r="X77" s="17"/>
      <c r="Y77" s="17"/>
      <c r="Z77" s="24"/>
      <c r="AA77" s="17"/>
      <c r="AB77" s="17"/>
      <c r="AC77" s="24"/>
      <c r="AD77" s="17"/>
      <c r="AE77" s="17"/>
      <c r="AF77" s="24"/>
      <c r="AG77" s="17"/>
      <c r="AH77" s="24"/>
      <c r="AI77" s="17"/>
      <c r="AJ77" s="24"/>
      <c r="AK77" s="17"/>
      <c r="AL77" s="24"/>
      <c r="AM77" s="26" t="s">
        <v>312</v>
      </c>
    </row>
    <row r="78" spans="1:39" ht="37.799999999999997" x14ac:dyDescent="0.55000000000000004">
      <c r="A78" s="18" t="s">
        <v>7</v>
      </c>
      <c r="B78" s="19" t="s">
        <v>18</v>
      </c>
      <c r="C78" s="18" t="s">
        <v>64</v>
      </c>
      <c r="D78" s="25"/>
      <c r="E78" s="17" t="s">
        <v>510</v>
      </c>
      <c r="F78" s="17" t="s">
        <v>65</v>
      </c>
      <c r="G78" s="17" t="s">
        <v>30</v>
      </c>
      <c r="H78" s="24" t="s">
        <v>92</v>
      </c>
      <c r="I78" s="22">
        <v>42644</v>
      </c>
      <c r="J78" s="22">
        <v>42887</v>
      </c>
      <c r="K78" s="23">
        <f>MONTH(cv.table[[#This Row],[Start]])</f>
        <v>10</v>
      </c>
      <c r="L78" s="23">
        <f>YEAR(cv.table[[#This Row],[Start]])</f>
        <v>2016</v>
      </c>
      <c r="M78" s="23">
        <f>MONTH(cv.table[[#This Row],[End]])</f>
        <v>6</v>
      </c>
      <c r="N78" s="23">
        <f>YEAR(cv.table[[#This Row],[End]])</f>
        <v>2017</v>
      </c>
      <c r="O78" s="20">
        <f t="shared" si="2"/>
        <v>8.1</v>
      </c>
      <c r="P78" s="17" t="s">
        <v>27</v>
      </c>
      <c r="Q78" s="17" t="s">
        <v>52</v>
      </c>
      <c r="R78" s="17" t="s">
        <v>51</v>
      </c>
      <c r="S78" s="17" t="s">
        <v>252</v>
      </c>
      <c r="T78" s="17" t="s">
        <v>253</v>
      </c>
      <c r="U78" s="17" t="s">
        <v>254</v>
      </c>
      <c r="V78" s="24"/>
      <c r="W78" s="24"/>
      <c r="X78" s="17"/>
      <c r="Y78" s="17"/>
      <c r="Z78" s="24"/>
      <c r="AA78" s="17"/>
      <c r="AB78" s="17"/>
      <c r="AC78" s="24"/>
      <c r="AD78" s="17"/>
      <c r="AE78" s="17"/>
      <c r="AF78" s="24"/>
      <c r="AG78" s="17"/>
      <c r="AH78" s="24"/>
      <c r="AI78" s="17"/>
      <c r="AJ78" s="24"/>
      <c r="AK78" s="17"/>
      <c r="AL78" s="24"/>
      <c r="AM78" s="26" t="s">
        <v>312</v>
      </c>
    </row>
    <row r="79" spans="1:39" ht="37.799999999999997" x14ac:dyDescent="0.55000000000000004">
      <c r="A79" s="18" t="s">
        <v>7</v>
      </c>
      <c r="B79" s="19" t="s">
        <v>18</v>
      </c>
      <c r="C79" s="18" t="s">
        <v>138</v>
      </c>
      <c r="D79" s="25" t="s">
        <v>139</v>
      </c>
      <c r="E79" s="17" t="s">
        <v>510</v>
      </c>
      <c r="F79" s="17" t="s">
        <v>140</v>
      </c>
      <c r="G79" s="17" t="s">
        <v>30</v>
      </c>
      <c r="H79" s="24" t="s">
        <v>93</v>
      </c>
      <c r="I79" s="22">
        <v>42491</v>
      </c>
      <c r="J79" s="22">
        <v>42614</v>
      </c>
      <c r="K79" s="23">
        <f>MONTH(cv.table[[#This Row],[Start]])</f>
        <v>5</v>
      </c>
      <c r="L79" s="23">
        <f>YEAR(cv.table[[#This Row],[Start]])</f>
        <v>2016</v>
      </c>
      <c r="M79" s="23">
        <f>MONTH(cv.table[[#This Row],[End]])</f>
        <v>9</v>
      </c>
      <c r="N79" s="23">
        <f>YEAR(cv.table[[#This Row],[End]])</f>
        <v>2016</v>
      </c>
      <c r="O79" s="20">
        <f t="shared" si="2"/>
        <v>4.0999999999999996</v>
      </c>
      <c r="P79" s="17" t="s">
        <v>27</v>
      </c>
      <c r="Q79" s="17" t="s">
        <v>52</v>
      </c>
      <c r="R79" s="17" t="s">
        <v>51</v>
      </c>
      <c r="S79" s="17" t="s">
        <v>103</v>
      </c>
      <c r="T79" s="17"/>
      <c r="U79" s="17"/>
      <c r="V79" s="24"/>
      <c r="W79" s="24"/>
      <c r="X79" s="17"/>
      <c r="Y79" s="17"/>
      <c r="Z79" s="24"/>
      <c r="AA79" s="17"/>
      <c r="AB79" s="17"/>
      <c r="AC79" s="24"/>
      <c r="AD79" s="17"/>
      <c r="AE79" s="17"/>
      <c r="AF79" s="24"/>
      <c r="AG79" s="17"/>
      <c r="AH79" s="24"/>
      <c r="AI79" s="17"/>
      <c r="AJ79" s="24"/>
      <c r="AK79" s="17"/>
      <c r="AL79" s="24"/>
      <c r="AM79" s="26" t="s">
        <v>312</v>
      </c>
    </row>
    <row r="80" spans="1:39" x14ac:dyDescent="0.55000000000000004">
      <c r="A80" s="18" t="s">
        <v>68</v>
      </c>
      <c r="B80" s="19" t="s">
        <v>76</v>
      </c>
      <c r="C80" s="18" t="s">
        <v>69</v>
      </c>
      <c r="D80" s="25"/>
      <c r="E80" s="17" t="s">
        <v>510</v>
      </c>
      <c r="F80" s="17" t="s">
        <v>296</v>
      </c>
      <c r="G80" s="17" t="s">
        <v>30</v>
      </c>
      <c r="H80" s="24" t="s">
        <v>92</v>
      </c>
      <c r="I80" s="22">
        <v>40544</v>
      </c>
      <c r="J80" s="22">
        <v>41275</v>
      </c>
      <c r="K80" s="23">
        <f>MONTH(cv.table[[#This Row],[Start]])</f>
        <v>1</v>
      </c>
      <c r="L80" s="23">
        <f>YEAR(cv.table[[#This Row],[Start]])</f>
        <v>2011</v>
      </c>
      <c r="M80" s="23">
        <f>MONTH(cv.table[[#This Row],[End]])</f>
        <v>1</v>
      </c>
      <c r="N80" s="23">
        <f>YEAR(cv.table[[#This Row],[End]])</f>
        <v>2013</v>
      </c>
      <c r="O80" s="20">
        <f t="shared" si="2"/>
        <v>2.0027397260273974</v>
      </c>
      <c r="P80" s="17" t="s">
        <v>28</v>
      </c>
      <c r="Q80" s="17" t="s">
        <v>72</v>
      </c>
      <c r="R80" s="17" t="s">
        <v>51</v>
      </c>
      <c r="S80" s="17"/>
      <c r="T80" s="17"/>
      <c r="U80" s="17"/>
      <c r="V80" s="24"/>
      <c r="W80" s="24"/>
      <c r="X80" s="17"/>
      <c r="Y80" s="17"/>
      <c r="Z80" s="24"/>
      <c r="AA80" s="17"/>
      <c r="AB80" s="17"/>
      <c r="AC80" s="24"/>
      <c r="AD80" s="17"/>
      <c r="AE80" s="17"/>
      <c r="AF80" s="24"/>
      <c r="AG80" s="17"/>
      <c r="AH80" s="24"/>
      <c r="AI80" s="17"/>
      <c r="AJ80" s="24"/>
      <c r="AK80" s="17"/>
      <c r="AL80" s="24"/>
      <c r="AM80" s="18"/>
    </row>
    <row r="81" spans="1:39" ht="37.799999999999997" x14ac:dyDescent="0.55000000000000004">
      <c r="A81" s="18" t="s">
        <v>70</v>
      </c>
      <c r="B81" s="19"/>
      <c r="C81" s="18" t="s">
        <v>71</v>
      </c>
      <c r="D81" s="25"/>
      <c r="E81" s="17" t="s">
        <v>510</v>
      </c>
      <c r="F81" s="17" t="s">
        <v>65</v>
      </c>
      <c r="G81" s="17" t="s">
        <v>30</v>
      </c>
      <c r="H81" s="24" t="s">
        <v>92</v>
      </c>
      <c r="I81" s="22">
        <v>39083</v>
      </c>
      <c r="J81" s="22">
        <v>40544</v>
      </c>
      <c r="K81" s="23">
        <f>MONTH(cv.table[[#This Row],[Start]])</f>
        <v>1</v>
      </c>
      <c r="L81" s="23">
        <f>YEAR(cv.table[[#This Row],[Start]])</f>
        <v>2007</v>
      </c>
      <c r="M81" s="23">
        <f>MONTH(cv.table[[#This Row],[End]])</f>
        <v>1</v>
      </c>
      <c r="N81" s="23">
        <f>YEAR(cv.table[[#This Row],[End]])</f>
        <v>2011</v>
      </c>
      <c r="O81" s="20">
        <f t="shared" si="2"/>
        <v>4.0027397260273974</v>
      </c>
      <c r="P81" s="17" t="s">
        <v>28</v>
      </c>
      <c r="Q81" s="17" t="s">
        <v>72</v>
      </c>
      <c r="R81" s="17" t="s">
        <v>51</v>
      </c>
      <c r="S81" s="17" t="s">
        <v>391</v>
      </c>
      <c r="T81" s="17" t="s">
        <v>245</v>
      </c>
      <c r="U81" s="17" t="s">
        <v>246</v>
      </c>
      <c r="V81" s="24"/>
      <c r="W81" s="24"/>
      <c r="X81" s="17"/>
      <c r="Y81" s="17"/>
      <c r="Z81" s="24"/>
      <c r="AA81" s="17"/>
      <c r="AB81" s="17"/>
      <c r="AC81" s="24"/>
      <c r="AD81" s="17"/>
      <c r="AE81" s="17"/>
      <c r="AF81" s="24"/>
      <c r="AG81" s="17"/>
      <c r="AH81" s="24"/>
      <c r="AI81" s="17"/>
      <c r="AJ81" s="24"/>
      <c r="AK81" s="17"/>
      <c r="AL81" s="24"/>
      <c r="AM81" s="18"/>
    </row>
    <row r="82" spans="1:39" ht="25.2" x14ac:dyDescent="0.55000000000000004">
      <c r="A82" s="18" t="s">
        <v>33</v>
      </c>
      <c r="B82" s="19" t="s">
        <v>34</v>
      </c>
      <c r="C82" s="18" t="s">
        <v>35</v>
      </c>
      <c r="D82" s="25"/>
      <c r="E82" s="17" t="s">
        <v>510</v>
      </c>
      <c r="F82" s="17" t="s">
        <v>42</v>
      </c>
      <c r="G82" s="17" t="s">
        <v>13</v>
      </c>
      <c r="H82" s="24" t="s">
        <v>40</v>
      </c>
      <c r="I82" s="22">
        <v>43586</v>
      </c>
      <c r="J82" s="22">
        <v>43586</v>
      </c>
      <c r="K82" s="23">
        <f>MONTH(cv.table[[#This Row],[Start]])</f>
        <v>5</v>
      </c>
      <c r="L82" s="23">
        <f>YEAR(cv.table[[#This Row],[Start]])</f>
        <v>2019</v>
      </c>
      <c r="M82" s="23">
        <f>MONTH(cv.table[[#This Row],[End]])</f>
        <v>5</v>
      </c>
      <c r="N82" s="23">
        <f>YEAR(cv.table[[#This Row],[End]])</f>
        <v>2019</v>
      </c>
      <c r="O82" s="20">
        <f t="shared" si="2"/>
        <v>1</v>
      </c>
      <c r="P82" s="17" t="s">
        <v>29</v>
      </c>
      <c r="Q82" s="17" t="s">
        <v>55</v>
      </c>
      <c r="R82" s="17" t="s">
        <v>47</v>
      </c>
      <c r="S82" s="17"/>
      <c r="T82" s="17"/>
      <c r="U82" s="17"/>
      <c r="V82" s="24"/>
      <c r="W82" s="24"/>
      <c r="X82" s="17"/>
      <c r="Y82" s="17"/>
      <c r="Z82" s="24"/>
      <c r="AA82" s="17"/>
      <c r="AB82" s="17"/>
      <c r="AC82" s="24"/>
      <c r="AD82" s="17"/>
      <c r="AE82" s="17"/>
      <c r="AF82" s="24"/>
      <c r="AG82" s="17"/>
      <c r="AH82" s="24"/>
      <c r="AI82" s="17"/>
      <c r="AJ82" s="24"/>
      <c r="AK82" s="17"/>
      <c r="AL82" s="24"/>
      <c r="AM82" s="26" t="s">
        <v>343</v>
      </c>
    </row>
    <row r="83" spans="1:39" ht="113.4" x14ac:dyDescent="0.55000000000000004">
      <c r="A83" s="18" t="s">
        <v>127</v>
      </c>
      <c r="B83" s="19"/>
      <c r="C83" s="18" t="s">
        <v>109</v>
      </c>
      <c r="D83" s="25" t="s">
        <v>110</v>
      </c>
      <c r="E83" s="17" t="s">
        <v>510</v>
      </c>
      <c r="F83" s="17" t="s">
        <v>77</v>
      </c>
      <c r="G83" s="17" t="s">
        <v>476</v>
      </c>
      <c r="H83" s="24" t="s">
        <v>106</v>
      </c>
      <c r="I83" s="22">
        <v>43586</v>
      </c>
      <c r="J83" s="22">
        <f ca="1">NOW()</f>
        <v>45623.531849768522</v>
      </c>
      <c r="K83" s="23">
        <f>MONTH(cv.table[[#This Row],[Start]])</f>
        <v>5</v>
      </c>
      <c r="L83" s="23">
        <f>YEAR(cv.table[[#This Row],[Start]])</f>
        <v>2019</v>
      </c>
      <c r="M83" s="23">
        <f ca="1">MONTH(cv.table[[#This Row],[End]])</f>
        <v>11</v>
      </c>
      <c r="N83" s="23">
        <f ca="1">YEAR(cv.table[[#This Row],[End]])</f>
        <v>2024</v>
      </c>
      <c r="O83" s="20">
        <f t="shared" ca="1" si="2"/>
        <v>67.917728325617404</v>
      </c>
      <c r="P83" s="17" t="s">
        <v>27</v>
      </c>
      <c r="Q83" s="17"/>
      <c r="R83" s="17" t="s">
        <v>129</v>
      </c>
      <c r="S83" s="17"/>
      <c r="T83" s="17"/>
      <c r="U83" s="17"/>
      <c r="V83" s="24"/>
      <c r="W83" s="24" t="s">
        <v>173</v>
      </c>
      <c r="X83" s="17"/>
      <c r="Y83" s="17"/>
      <c r="Z83" s="24"/>
      <c r="AA83" s="17"/>
      <c r="AB83" s="17"/>
      <c r="AC83" s="24"/>
      <c r="AD83" s="17"/>
      <c r="AE83" s="17"/>
      <c r="AF83" s="24"/>
      <c r="AG83" s="17"/>
      <c r="AH83" s="24"/>
      <c r="AI83" s="17"/>
      <c r="AJ83" s="24"/>
      <c r="AK83" s="17"/>
      <c r="AL83" s="24"/>
      <c r="AM83" s="26" t="s">
        <v>348</v>
      </c>
    </row>
    <row r="84" spans="1:39" ht="25.2" x14ac:dyDescent="0.55000000000000004">
      <c r="A84" s="18" t="s">
        <v>136</v>
      </c>
      <c r="B84" s="19"/>
      <c r="C84" s="18" t="s">
        <v>137</v>
      </c>
      <c r="D84" s="25"/>
      <c r="E84" s="17" t="s">
        <v>510</v>
      </c>
      <c r="F84" s="17" t="s">
        <v>77</v>
      </c>
      <c r="G84" s="17" t="s">
        <v>476</v>
      </c>
      <c r="H84" s="24" t="s">
        <v>134</v>
      </c>
      <c r="I84" s="22">
        <v>43709</v>
      </c>
      <c r="J84" s="22">
        <v>44136</v>
      </c>
      <c r="K84" s="23">
        <f>MONTH(cv.table[[#This Row],[Start]])</f>
        <v>9</v>
      </c>
      <c r="L84" s="23">
        <f>YEAR(cv.table[[#This Row],[Start]])</f>
        <v>2019</v>
      </c>
      <c r="M84" s="23">
        <f>MONTH(cv.table[[#This Row],[End]])</f>
        <v>11</v>
      </c>
      <c r="N84" s="23">
        <f>YEAR(cv.table[[#This Row],[End]])</f>
        <v>2020</v>
      </c>
      <c r="O84" s="20">
        <f t="shared" si="2"/>
        <v>1.1698630136986301</v>
      </c>
      <c r="P84" s="17" t="s">
        <v>28</v>
      </c>
      <c r="Q84" s="17"/>
      <c r="R84" s="17" t="s">
        <v>47</v>
      </c>
      <c r="S84" s="17" t="s">
        <v>238</v>
      </c>
      <c r="T84" s="17"/>
      <c r="U84" s="17"/>
      <c r="V84" s="24"/>
      <c r="W84" s="24" t="s">
        <v>233</v>
      </c>
      <c r="X84" s="17"/>
      <c r="Y84" s="17"/>
      <c r="Z84" s="24"/>
      <c r="AA84" s="17"/>
      <c r="AB84" s="17"/>
      <c r="AC84" s="24"/>
      <c r="AD84" s="17"/>
      <c r="AE84" s="17"/>
      <c r="AF84" s="24"/>
      <c r="AG84" s="17"/>
      <c r="AH84" s="24"/>
      <c r="AI84" s="17"/>
      <c r="AJ84" s="24"/>
      <c r="AK84" s="17"/>
      <c r="AL84" s="24"/>
      <c r="AM84" s="26" t="s">
        <v>349</v>
      </c>
    </row>
    <row r="85" spans="1:39" ht="37.799999999999997" x14ac:dyDescent="0.55000000000000004">
      <c r="A85" s="18" t="s">
        <v>127</v>
      </c>
      <c r="B85" s="19"/>
      <c r="C85" s="18" t="s">
        <v>128</v>
      </c>
      <c r="D85" s="25"/>
      <c r="E85" s="17" t="s">
        <v>510</v>
      </c>
      <c r="F85" s="17" t="s">
        <v>296</v>
      </c>
      <c r="G85" s="17" t="s">
        <v>476</v>
      </c>
      <c r="H85" s="24" t="s">
        <v>106</v>
      </c>
      <c r="I85" s="22">
        <v>42491</v>
      </c>
      <c r="J85" s="22">
        <v>43952</v>
      </c>
      <c r="K85" s="23">
        <f>MONTH(cv.table[[#This Row],[Start]])</f>
        <v>5</v>
      </c>
      <c r="L85" s="23">
        <f>YEAR(cv.table[[#This Row],[Start]])</f>
        <v>2016</v>
      </c>
      <c r="M85" s="23">
        <f>MONTH(cv.table[[#This Row],[End]])</f>
        <v>5</v>
      </c>
      <c r="N85" s="23">
        <f>YEAR(cv.table[[#This Row],[End]])</f>
        <v>2020</v>
      </c>
      <c r="O85" s="20">
        <f t="shared" si="2"/>
        <v>4.0027397260273974</v>
      </c>
      <c r="P85" s="17" t="s">
        <v>28</v>
      </c>
      <c r="Q85" s="17"/>
      <c r="R85" s="17" t="s">
        <v>51</v>
      </c>
      <c r="S85" s="17" t="s">
        <v>269</v>
      </c>
      <c r="T85" s="17"/>
      <c r="U85" s="17"/>
      <c r="V85" s="24"/>
      <c r="W85" s="24"/>
      <c r="X85" s="17"/>
      <c r="Y85" s="17"/>
      <c r="Z85" s="24"/>
      <c r="AA85" s="17"/>
      <c r="AB85" s="17"/>
      <c r="AC85" s="24"/>
      <c r="AD85" s="17"/>
      <c r="AE85" s="17"/>
      <c r="AF85" s="24"/>
      <c r="AG85" s="17"/>
      <c r="AH85" s="24"/>
      <c r="AI85" s="17"/>
      <c r="AJ85" s="24"/>
      <c r="AK85" s="17"/>
      <c r="AL85" s="24"/>
      <c r="AM85" s="26" t="s">
        <v>345</v>
      </c>
    </row>
    <row r="86" spans="1:39" ht="25.2" x14ac:dyDescent="0.55000000000000004">
      <c r="A86" s="18" t="s">
        <v>7</v>
      </c>
      <c r="B86" s="19" t="s">
        <v>18</v>
      </c>
      <c r="C86" s="18" t="s">
        <v>162</v>
      </c>
      <c r="D86" s="25"/>
      <c r="E86" s="17" t="s">
        <v>510</v>
      </c>
      <c r="F86" s="17" t="s">
        <v>140</v>
      </c>
      <c r="G86" s="17" t="s">
        <v>476</v>
      </c>
      <c r="H86" s="24" t="s">
        <v>106</v>
      </c>
      <c r="I86" s="22">
        <v>42248</v>
      </c>
      <c r="J86" s="22">
        <v>43709</v>
      </c>
      <c r="K86" s="23">
        <f>MONTH(cv.table[[#This Row],[Start]])</f>
        <v>9</v>
      </c>
      <c r="L86" s="23">
        <f>YEAR(cv.table[[#This Row],[Start]])</f>
        <v>2015</v>
      </c>
      <c r="M86" s="23">
        <f>MONTH(cv.table[[#This Row],[End]])</f>
        <v>9</v>
      </c>
      <c r="N86" s="23">
        <f>YEAR(cv.table[[#This Row],[End]])</f>
        <v>2019</v>
      </c>
      <c r="O86" s="20">
        <f t="shared" si="2"/>
        <v>4.0027397260273974</v>
      </c>
      <c r="P86" s="17" t="s">
        <v>28</v>
      </c>
      <c r="Q86" s="17" t="s">
        <v>52</v>
      </c>
      <c r="R86" s="17" t="s">
        <v>51</v>
      </c>
      <c r="S86" s="17" t="s">
        <v>172</v>
      </c>
      <c r="T86" s="17"/>
      <c r="U86" s="17"/>
      <c r="V86" s="24"/>
      <c r="W86" s="24"/>
      <c r="X86" s="17"/>
      <c r="Y86" s="17"/>
      <c r="Z86" s="24"/>
      <c r="AA86" s="17"/>
      <c r="AB86" s="17"/>
      <c r="AC86" s="24"/>
      <c r="AD86" s="17"/>
      <c r="AE86" s="17"/>
      <c r="AF86" s="24"/>
      <c r="AG86" s="17"/>
      <c r="AH86" s="24"/>
      <c r="AI86" s="17"/>
      <c r="AJ86" s="24"/>
      <c r="AK86" s="17"/>
      <c r="AL86" s="24"/>
      <c r="AM86" s="26" t="s">
        <v>312</v>
      </c>
    </row>
    <row r="87" spans="1:39" ht="25.2" x14ac:dyDescent="0.55000000000000004">
      <c r="A87" s="18" t="s">
        <v>132</v>
      </c>
      <c r="B87" s="19"/>
      <c r="C87" s="18" t="s">
        <v>133</v>
      </c>
      <c r="D87" s="25"/>
      <c r="E87" s="17" t="s">
        <v>510</v>
      </c>
      <c r="F87" s="17" t="s">
        <v>77</v>
      </c>
      <c r="G87" s="17" t="s">
        <v>476</v>
      </c>
      <c r="H87" s="24" t="s">
        <v>134</v>
      </c>
      <c r="I87" s="22">
        <v>40603</v>
      </c>
      <c r="J87" s="22">
        <v>40616</v>
      </c>
      <c r="K87" s="23">
        <f>MONTH(cv.table[[#This Row],[Start]])</f>
        <v>3</v>
      </c>
      <c r="L87" s="23">
        <f>YEAR(cv.table[[#This Row],[Start]])</f>
        <v>2011</v>
      </c>
      <c r="M87" s="23">
        <f>MONTH(cv.table[[#This Row],[End]])</f>
        <v>3</v>
      </c>
      <c r="N87" s="23">
        <f>YEAR(cv.table[[#This Row],[End]])</f>
        <v>2011</v>
      </c>
      <c r="O87" s="20">
        <f t="shared" si="2"/>
        <v>14</v>
      </c>
      <c r="P87" s="17" t="s">
        <v>29</v>
      </c>
      <c r="Q87" s="17" t="s">
        <v>72</v>
      </c>
      <c r="R87" s="17" t="s">
        <v>51</v>
      </c>
      <c r="S87" s="17" t="s">
        <v>177</v>
      </c>
      <c r="T87" s="17"/>
      <c r="U87" s="17"/>
      <c r="V87" s="24"/>
      <c r="W87" s="24"/>
      <c r="X87" s="17"/>
      <c r="Y87" s="17"/>
      <c r="Z87" s="24"/>
      <c r="AA87" s="17"/>
      <c r="AB87" s="17"/>
      <c r="AC87" s="24"/>
      <c r="AD87" s="17"/>
      <c r="AE87" s="17"/>
      <c r="AF87" s="24"/>
      <c r="AG87" s="17"/>
      <c r="AH87" s="24"/>
      <c r="AI87" s="17"/>
      <c r="AJ87" s="24"/>
      <c r="AK87" s="17"/>
      <c r="AL87" s="24"/>
      <c r="AM87" s="26" t="s">
        <v>340</v>
      </c>
    </row>
    <row r="88" spans="1:39" ht="25.2" x14ac:dyDescent="0.55000000000000004">
      <c r="A88" s="18" t="s">
        <v>10</v>
      </c>
      <c r="B88" s="19" t="s">
        <v>15</v>
      </c>
      <c r="C88" s="18" t="s">
        <v>73</v>
      </c>
      <c r="D88" s="25"/>
      <c r="E88" s="17" t="s">
        <v>510</v>
      </c>
      <c r="F88" s="17" t="s">
        <v>42</v>
      </c>
      <c r="G88" s="17" t="s">
        <v>458</v>
      </c>
      <c r="H88" s="24" t="s">
        <v>74</v>
      </c>
      <c r="I88" s="22">
        <v>43729</v>
      </c>
      <c r="J88" s="22">
        <v>43730</v>
      </c>
      <c r="K88" s="23">
        <f>MONTH(cv.table[[#This Row],[Start]])</f>
        <v>9</v>
      </c>
      <c r="L88" s="23">
        <f>YEAR(cv.table[[#This Row],[Start]])</f>
        <v>2019</v>
      </c>
      <c r="M88" s="23">
        <f>MONTH(cv.table[[#This Row],[End]])</f>
        <v>9</v>
      </c>
      <c r="N88" s="23">
        <f>YEAR(cv.table[[#This Row],[End]])</f>
        <v>2019</v>
      </c>
      <c r="O88" s="20">
        <f t="shared" si="2"/>
        <v>2</v>
      </c>
      <c r="P88" s="17" t="s">
        <v>29</v>
      </c>
      <c r="Q88" s="17" t="s">
        <v>81</v>
      </c>
      <c r="R88" s="17" t="s">
        <v>82</v>
      </c>
      <c r="S88" s="17"/>
      <c r="T88" s="17"/>
      <c r="U88" s="17"/>
      <c r="V88" s="24"/>
      <c r="W88" s="24"/>
      <c r="X88" s="17"/>
      <c r="Y88" s="17"/>
      <c r="Z88" s="24"/>
      <c r="AA88" s="17"/>
      <c r="AB88" s="17"/>
      <c r="AC88" s="24"/>
      <c r="AD88" s="17"/>
      <c r="AE88" s="17"/>
      <c r="AF88" s="24"/>
      <c r="AG88" s="17"/>
      <c r="AH88" s="24"/>
      <c r="AI88" s="17"/>
      <c r="AJ88" s="24"/>
      <c r="AK88" s="17"/>
      <c r="AL88" s="24"/>
      <c r="AM88" s="26" t="s">
        <v>331</v>
      </c>
    </row>
    <row r="89" spans="1:39" ht="25.2" x14ac:dyDescent="0.55000000000000004">
      <c r="A89" s="18" t="s">
        <v>79</v>
      </c>
      <c r="B89" s="19" t="s">
        <v>80</v>
      </c>
      <c r="C89" s="18" t="s">
        <v>255</v>
      </c>
      <c r="D89" s="25"/>
      <c r="E89" s="17" t="s">
        <v>510</v>
      </c>
      <c r="F89" s="17" t="s">
        <v>42</v>
      </c>
      <c r="G89" s="17" t="s">
        <v>458</v>
      </c>
      <c r="H89" s="24" t="s">
        <v>74</v>
      </c>
      <c r="I89" s="22">
        <v>43657</v>
      </c>
      <c r="J89" s="22">
        <v>43657</v>
      </c>
      <c r="K89" s="23">
        <f>MONTH(cv.table[[#This Row],[Start]])</f>
        <v>7</v>
      </c>
      <c r="L89" s="23">
        <f>YEAR(cv.table[[#This Row],[Start]])</f>
        <v>2019</v>
      </c>
      <c r="M89" s="23">
        <f>MONTH(cv.table[[#This Row],[End]])</f>
        <v>7</v>
      </c>
      <c r="N89" s="23">
        <f>YEAR(cv.table[[#This Row],[End]])</f>
        <v>2019</v>
      </c>
      <c r="O89" s="20">
        <f t="shared" si="2"/>
        <v>1</v>
      </c>
      <c r="P89" s="17" t="s">
        <v>29</v>
      </c>
      <c r="Q89" s="17" t="s">
        <v>54</v>
      </c>
      <c r="R89" s="17" t="s">
        <v>47</v>
      </c>
      <c r="S89" s="17" t="s">
        <v>264</v>
      </c>
      <c r="T89" s="17"/>
      <c r="U89" s="17"/>
      <c r="V89" s="24"/>
      <c r="W89" s="24"/>
      <c r="X89" s="17"/>
      <c r="Y89" s="17"/>
      <c r="Z89" s="24"/>
      <c r="AA89" s="17"/>
      <c r="AB89" s="17"/>
      <c r="AC89" s="24"/>
      <c r="AD89" s="17"/>
      <c r="AE89" s="17"/>
      <c r="AF89" s="24"/>
      <c r="AG89" s="17"/>
      <c r="AH89" s="24"/>
      <c r="AI89" s="17"/>
      <c r="AJ89" s="24"/>
      <c r="AK89" s="17"/>
      <c r="AL89" s="24"/>
      <c r="AM89" s="26" t="s">
        <v>344</v>
      </c>
    </row>
    <row r="90" spans="1:39" ht="50.4" x14ac:dyDescent="0.55000000000000004">
      <c r="A90" s="18" t="s">
        <v>6</v>
      </c>
      <c r="B90" s="19" t="s">
        <v>14</v>
      </c>
      <c r="C90" s="18" t="s">
        <v>265</v>
      </c>
      <c r="D90" s="25"/>
      <c r="E90" s="17" t="s">
        <v>510</v>
      </c>
      <c r="F90" s="17" t="s">
        <v>140</v>
      </c>
      <c r="G90" s="17" t="s">
        <v>295</v>
      </c>
      <c r="H90" s="24" t="s">
        <v>189</v>
      </c>
      <c r="I90" s="22">
        <v>43344</v>
      </c>
      <c r="J90" s="22">
        <v>43586</v>
      </c>
      <c r="K90" s="23">
        <f>MONTH(cv.table[[#This Row],[Start]])</f>
        <v>9</v>
      </c>
      <c r="L90" s="23">
        <f>YEAR(cv.table[[#This Row],[Start]])</f>
        <v>2018</v>
      </c>
      <c r="M90" s="23">
        <f>MONTH(cv.table[[#This Row],[End]])</f>
        <v>5</v>
      </c>
      <c r="N90" s="23">
        <f>YEAR(cv.table[[#This Row],[End]])</f>
        <v>2019</v>
      </c>
      <c r="O90" s="20">
        <f t="shared" si="2"/>
        <v>8.0666666666666664</v>
      </c>
      <c r="P90" s="17" t="s">
        <v>27</v>
      </c>
      <c r="Q90" s="17" t="s">
        <v>50</v>
      </c>
      <c r="R90" s="17" t="s">
        <v>51</v>
      </c>
      <c r="S90" s="17" t="s">
        <v>401</v>
      </c>
      <c r="T90" s="17"/>
      <c r="U90" s="17"/>
      <c r="V90" s="24"/>
      <c r="W90" s="24"/>
      <c r="X90" s="17"/>
      <c r="Y90" s="17"/>
      <c r="Z90" s="24"/>
      <c r="AA90" s="17"/>
      <c r="AB90" s="17"/>
      <c r="AC90" s="24"/>
      <c r="AD90" s="17"/>
      <c r="AE90" s="17"/>
      <c r="AF90" s="24"/>
      <c r="AG90" s="17"/>
      <c r="AH90" s="24"/>
      <c r="AI90" s="17"/>
      <c r="AJ90" s="24"/>
      <c r="AK90" s="17"/>
      <c r="AL90" s="24"/>
      <c r="AM90" s="26" t="s">
        <v>313</v>
      </c>
    </row>
    <row r="91" spans="1:39" ht="75.599999999999994" x14ac:dyDescent="0.55000000000000004">
      <c r="A91" s="18" t="s">
        <v>7</v>
      </c>
      <c r="B91" s="19" t="s">
        <v>18</v>
      </c>
      <c r="C91" s="18" t="s">
        <v>373</v>
      </c>
      <c r="D91" s="25" t="s">
        <v>139</v>
      </c>
      <c r="E91" s="17" t="s">
        <v>510</v>
      </c>
      <c r="F91" s="17" t="s">
        <v>140</v>
      </c>
      <c r="G91" s="17" t="s">
        <v>295</v>
      </c>
      <c r="H91" s="24" t="s">
        <v>189</v>
      </c>
      <c r="I91" s="22">
        <v>42156</v>
      </c>
      <c r="J91" s="22">
        <v>42614</v>
      </c>
      <c r="K91" s="23">
        <f>MONTH(cv.table[[#This Row],[Start]])</f>
        <v>6</v>
      </c>
      <c r="L91" s="23">
        <f>YEAR(cv.table[[#This Row],[Start]])</f>
        <v>2015</v>
      </c>
      <c r="M91" s="23">
        <f>MONTH(cv.table[[#This Row],[End]])</f>
        <v>9</v>
      </c>
      <c r="N91" s="23">
        <f>YEAR(cv.table[[#This Row],[End]])</f>
        <v>2016</v>
      </c>
      <c r="O91" s="20">
        <f t="shared" si="2"/>
        <v>1.2547945205479452</v>
      </c>
      <c r="P91" s="17" t="s">
        <v>407</v>
      </c>
      <c r="Q91" s="17" t="s">
        <v>52</v>
      </c>
      <c r="R91" s="17" t="s">
        <v>51</v>
      </c>
      <c r="S91" s="17" t="s">
        <v>384</v>
      </c>
      <c r="T91" s="17" t="s">
        <v>448</v>
      </c>
      <c r="U91" s="17" t="s">
        <v>387</v>
      </c>
      <c r="V91" s="24" t="s">
        <v>566</v>
      </c>
      <c r="W91" s="24"/>
      <c r="X91" s="17" t="s">
        <v>377</v>
      </c>
      <c r="Y91" s="17" t="s">
        <v>299</v>
      </c>
      <c r="Z91" s="24" t="s">
        <v>378</v>
      </c>
      <c r="AA91" s="17" t="s">
        <v>376</v>
      </c>
      <c r="AB91" s="17" t="s">
        <v>299</v>
      </c>
      <c r="AC91" s="24" t="s">
        <v>368</v>
      </c>
      <c r="AD91" s="17"/>
      <c r="AE91" s="17"/>
      <c r="AF91" s="24"/>
      <c r="AG91" s="27" t="s">
        <v>374</v>
      </c>
      <c r="AH91" s="24" t="s">
        <v>449</v>
      </c>
      <c r="AI91" s="28" t="s">
        <v>381</v>
      </c>
      <c r="AJ91" s="24" t="s">
        <v>380</v>
      </c>
      <c r="AK91" s="26" t="s">
        <v>312</v>
      </c>
      <c r="AL91" s="24" t="s">
        <v>379</v>
      </c>
      <c r="AM91" s="26" t="s">
        <v>312</v>
      </c>
    </row>
    <row r="92" spans="1:39" ht="25.2" x14ac:dyDescent="0.55000000000000004">
      <c r="A92" s="18" t="s">
        <v>7</v>
      </c>
      <c r="B92" s="19" t="s">
        <v>18</v>
      </c>
      <c r="C92" s="18" t="s">
        <v>357</v>
      </c>
      <c r="D92" s="25"/>
      <c r="E92" s="17" t="s">
        <v>510</v>
      </c>
      <c r="F92" s="17" t="s">
        <v>140</v>
      </c>
      <c r="G92" s="17" t="s">
        <v>295</v>
      </c>
      <c r="H92" s="24" t="s">
        <v>189</v>
      </c>
      <c r="I92" s="22"/>
      <c r="J92" s="22"/>
      <c r="K92" s="23">
        <f>MONTH(cv.table[[#This Row],[Start]])</f>
        <v>1</v>
      </c>
      <c r="L92" s="23">
        <f>YEAR(cv.table[[#This Row],[Start]])</f>
        <v>1900</v>
      </c>
      <c r="M92" s="23">
        <f>MONTH(cv.table[[#This Row],[End]])</f>
        <v>1</v>
      </c>
      <c r="N92" s="23">
        <f>YEAR(cv.table[[#This Row],[End]])</f>
        <v>1900</v>
      </c>
      <c r="O92" s="20">
        <f t="shared" si="2"/>
        <v>0</v>
      </c>
      <c r="P92" s="17"/>
      <c r="Q92" s="17"/>
      <c r="R92" s="17" t="s">
        <v>51</v>
      </c>
      <c r="S92" s="17"/>
      <c r="T92" s="17"/>
      <c r="U92" s="17"/>
      <c r="V92" s="24"/>
      <c r="W92" s="24"/>
      <c r="X92" s="17"/>
      <c r="Y92" s="17"/>
      <c r="Z92" s="24"/>
      <c r="AA92" s="17"/>
      <c r="AB92" s="17"/>
      <c r="AC92" s="24"/>
      <c r="AD92" s="17"/>
      <c r="AE92" s="17"/>
      <c r="AF92" s="24"/>
      <c r="AG92" s="17"/>
      <c r="AH92" s="24"/>
      <c r="AI92" s="17"/>
      <c r="AJ92" s="24"/>
      <c r="AK92" s="17"/>
      <c r="AL92" s="24"/>
      <c r="AM92" s="26" t="s">
        <v>312</v>
      </c>
    </row>
    <row r="93" spans="1:39" ht="25.2" x14ac:dyDescent="0.55000000000000004">
      <c r="A93" s="18" t="s">
        <v>358</v>
      </c>
      <c r="B93" s="19" t="s">
        <v>360</v>
      </c>
      <c r="C93" s="18" t="s">
        <v>431</v>
      </c>
      <c r="D93" s="25"/>
      <c r="E93" s="17" t="s">
        <v>510</v>
      </c>
      <c r="F93" s="17" t="s">
        <v>140</v>
      </c>
      <c r="G93" s="17" t="s">
        <v>295</v>
      </c>
      <c r="H93" s="24" t="s">
        <v>355</v>
      </c>
      <c r="I93" s="22"/>
      <c r="J93" s="22"/>
      <c r="K93" s="23">
        <f>MONTH(cv.table[[#This Row],[Start]])</f>
        <v>1</v>
      </c>
      <c r="L93" s="23">
        <f>YEAR(cv.table[[#This Row],[Start]])</f>
        <v>1900</v>
      </c>
      <c r="M93" s="23">
        <f>MONTH(cv.table[[#This Row],[End]])</f>
        <v>1</v>
      </c>
      <c r="N93" s="23">
        <f>YEAR(cv.table[[#This Row],[End]])</f>
        <v>1900</v>
      </c>
      <c r="O93" s="20">
        <f t="shared" si="2"/>
        <v>0</v>
      </c>
      <c r="P93" s="17"/>
      <c r="Q93" s="17"/>
      <c r="R93" s="17" t="s">
        <v>51</v>
      </c>
      <c r="S93" s="17"/>
      <c r="T93" s="17"/>
      <c r="U93" s="17"/>
      <c r="V93" s="24"/>
      <c r="W93" s="24"/>
      <c r="X93" s="17"/>
      <c r="Y93" s="17"/>
      <c r="Z93" s="24"/>
      <c r="AA93" s="17"/>
      <c r="AB93" s="17"/>
      <c r="AC93" s="24"/>
      <c r="AD93" s="17"/>
      <c r="AE93" s="17"/>
      <c r="AF93" s="24"/>
      <c r="AG93" s="17"/>
      <c r="AH93" s="24"/>
      <c r="AI93" s="17"/>
      <c r="AJ93" s="24"/>
      <c r="AK93" s="17"/>
      <c r="AL93" s="24"/>
      <c r="AM93" s="26" t="s">
        <v>359</v>
      </c>
    </row>
  </sheetData>
  <phoneticPr fontId="5" type="noConversion"/>
  <conditionalFormatting sqref="A91:B91">
    <cfRule type="expression" dxfId="7" priority="1">
      <formula>$E91="Exclude"</formula>
    </cfRule>
    <cfRule type="expression" dxfId="6" priority="2">
      <formula>$E91="Include"</formula>
    </cfRule>
  </conditionalFormatting>
  <conditionalFormatting sqref="A2:AM93">
    <cfRule type="expression" dxfId="5" priority="3">
      <formula>$E2="Exclude"</formula>
    </cfRule>
    <cfRule type="expression" dxfId="4" priority="4">
      <formula>$E2="Include"</formula>
    </cfRule>
    <cfRule type="timePeriod" dxfId="3" priority="5" timePeriod="today">
      <formula>FLOOR(A2,1)=TODAY()</formula>
    </cfRule>
  </conditionalFormatting>
  <conditionalFormatting sqref="J66">
    <cfRule type="timePeriod" dxfId="2" priority="7" timePeriod="today">
      <formula>FLOOR(J66,1)=TODAY()</formula>
    </cfRule>
  </conditionalFormatting>
  <conditionalFormatting sqref="J1:N65 K66:N66 J72:N74">
    <cfRule type="timePeriod" dxfId="1" priority="11" timePeriod="today">
      <formula>FLOOR(J1,1)=TODAY()</formula>
    </cfRule>
  </conditionalFormatting>
  <conditionalFormatting sqref="J67:N70">
    <cfRule type="timePeriod" dxfId="0" priority="6" timePeriod="today">
      <formula>FLOOR(J67,1)=TODAY()</formula>
    </cfRule>
  </conditionalFormatting>
  <dataValidations xWindow="1168" yWindow="886" count="8">
    <dataValidation allowBlank="1" showInputMessage="1" showErrorMessage="1" promptTitle="Description" prompt="What was the position?" sqref="S2:S63 T30:T32 T46:T47" xr:uid="{DFFB3205-BD66-4B32-A076-E848052A5B1A}"/>
    <dataValidation allowBlank="1" showInputMessage="1" showErrorMessage="1" promptTitle="Tasks" prompt="What did you actually do?" sqref="T2:T29 T48:T75 T33:T45" xr:uid="{5B09CA76-B76C-4EFC-93E7-51ADFF39ECBC}"/>
    <dataValidation allowBlank="1" showInputMessage="1" showErrorMessage="1" promptTitle="Achievements" prompt="What were you able to accomplish?" sqref="V2:V93" xr:uid="{F198362A-9CD5-4B7D-91B0-5DE89BA44CA6}"/>
    <dataValidation allowBlank="1" showInputMessage="1" showErrorMessage="1" promptTitle="Lessons" prompt="What did you learn?" sqref="U2:U93" xr:uid="{08B32566-C755-4266-AD84-F0DF9F2CF7AF}"/>
    <dataValidation type="list" allowBlank="1" showInputMessage="1" showErrorMessage="1" sqref="G2:G93" xr:uid="{D7AFE9C3-998F-44D9-8631-27D45959B0FA}">
      <formula1>Category</formula1>
    </dataValidation>
    <dataValidation type="list" allowBlank="1" showInputMessage="1" showErrorMessage="1" sqref="F2:F93" xr:uid="{4C036C20-1026-41D3-A102-75B014022A86}">
      <formula1>Branch</formula1>
    </dataValidation>
    <dataValidation allowBlank="1" showInputMessage="1" showErrorMessage="1" promptTitle="Notes" prompt="Non-displayed entry notes" sqref="W2:W93" xr:uid="{F58D462A-025C-49EB-8CEE-5C27C7C59311}"/>
    <dataValidation type="list" allowBlank="1" showInputMessage="1" showErrorMessage="1" sqref="H2:H93" xr:uid="{2D12E60C-44BF-4035-9CD9-285BCB7B7676}">
      <formula1>INDIRECT(G2)</formula1>
    </dataValidation>
  </dataValidations>
  <hyperlinks>
    <hyperlink ref="AM2" r:id="rId1" xr:uid="{919D3B29-36CF-49BF-9220-21A510F942D2}"/>
    <hyperlink ref="AM24" r:id="rId2" xr:uid="{C2C8210C-B8EF-4BF8-95E0-F0182288D3A9}"/>
    <hyperlink ref="AM44" r:id="rId3" xr:uid="{580BA1F1-4FA3-4293-97A0-74F2722CA1E2}"/>
    <hyperlink ref="AM32" r:id="rId4" xr:uid="{458462F6-BDCC-442A-B79B-8180325D0EDE}"/>
    <hyperlink ref="AM40" r:id="rId5" xr:uid="{A3CE4E04-84D3-4F89-8E39-F9792AB3D7CE}"/>
    <hyperlink ref="AM41" r:id="rId6" xr:uid="{8E17BF95-1963-4F4F-8BDD-DB13F45D3018}"/>
    <hyperlink ref="AM4" r:id="rId7" xr:uid="{E699E20B-96F8-425C-AB43-B38AE75C8A91}"/>
    <hyperlink ref="AM3" r:id="rId8" xr:uid="{AAC50046-88B1-4140-8443-3AE8D348E0E8}"/>
    <hyperlink ref="AM75" r:id="rId9" xr:uid="{065C111C-02C5-4562-A97B-BE18A1880D70}"/>
    <hyperlink ref="AM78" r:id="rId10" xr:uid="{551A6066-4F5D-4C2C-8B6D-B9A321B523A7}"/>
    <hyperlink ref="AM11" r:id="rId11" xr:uid="{C0E6B579-8C66-4012-A35B-3346B6611D2B}"/>
    <hyperlink ref="AM17" r:id="rId12" xr:uid="{A3F3621D-EED2-4306-B30C-AE2ECF932FCE}"/>
    <hyperlink ref="AM31" r:id="rId13" xr:uid="{3F711DB0-8C66-4086-8F03-4C21781234AE}"/>
    <hyperlink ref="AM32:AM33" r:id="rId14" display="https://www.utoronto.ca/" xr:uid="{FDFD5F84-DF93-4F55-9024-48EAA6BAF22F}"/>
    <hyperlink ref="AM69" r:id="rId15" xr:uid="{AC5464D3-76B9-4F3D-A334-51E981928AEF}"/>
    <hyperlink ref="AM61:AM63" r:id="rId16" display="https://www.utoronto.ca/" xr:uid="{BD30E50E-A560-42D3-B0EB-10880BE65B6C}"/>
    <hyperlink ref="AM86" r:id="rId17" xr:uid="{8B90A5D7-06AC-44CD-855F-7141B82BED0E}"/>
    <hyperlink ref="AM34" r:id="rId18" xr:uid="{8778B03D-181E-4E1A-A055-07DE08747699}"/>
    <hyperlink ref="AM65" r:id="rId19" xr:uid="{A41DEFF3-7586-4706-8791-C68F4D02113D}"/>
    <hyperlink ref="AM15" r:id="rId20" xr:uid="{C56F1C0A-9027-42A0-BC2B-C78EC6149A6A}"/>
    <hyperlink ref="AM14" r:id="rId21" xr:uid="{059F6052-5098-4CF8-A42D-30DE206B9DFE}"/>
    <hyperlink ref="AM42" r:id="rId22" location="!%2F" xr:uid="{54A19E43-F332-452D-9492-8A24FDFBA568}"/>
    <hyperlink ref="AM55" r:id="rId23" xr:uid="{46086F6A-43A9-4875-B462-DDD46F24E101}"/>
    <hyperlink ref="AM33" r:id="rId24" xr:uid="{E470485F-A51B-4143-97D9-04056931A7F5}"/>
    <hyperlink ref="AM37" r:id="rId25" xr:uid="{B69F34B0-A37E-40AA-84E7-D8C6B4350C32}"/>
    <hyperlink ref="AM38" r:id="rId26" xr:uid="{DF8C1A0A-78D9-4925-B7A7-F43D4F152E3C}"/>
    <hyperlink ref="AM35" r:id="rId27" xr:uid="{F6E02A0C-1522-4D32-8484-89AB75971704}"/>
    <hyperlink ref="AM36" r:id="rId28" xr:uid="{75D9BF2A-8D56-4A3C-A353-6A23B8D25F23}"/>
    <hyperlink ref="AM47:AM48" r:id="rId29" display="https://www.niagaracollege.ca/" xr:uid="{EA3C7C6F-9A21-4427-8FA1-8E88E39C65B7}"/>
    <hyperlink ref="AM22" r:id="rId30" xr:uid="{77E6F105-7C9C-4BBE-BC32-9865E61D64A1}"/>
    <hyperlink ref="AM27" r:id="rId31" xr:uid="{C4701D21-0498-4442-B643-2E25CB50990A}"/>
    <hyperlink ref="AM25" r:id="rId32" xr:uid="{0BCC611A-9979-40E3-8E3F-DA2BC0CB01D6}"/>
    <hyperlink ref="AM20" r:id="rId33" xr:uid="{EACE5C41-0C0D-4BDF-82AC-AC120C9EA483}"/>
    <hyperlink ref="AM23" r:id="rId34" xr:uid="{2BBD3D59-6BB1-4910-BA14-1A0C4E203DD5}"/>
    <hyperlink ref="AM28" r:id="rId35" xr:uid="{46E8F86E-DD41-4025-AA93-AE0DC1B932D7}"/>
    <hyperlink ref="AM26" r:id="rId36" xr:uid="{72BD915B-8739-409E-B076-D4B6223E1F85}"/>
    <hyperlink ref="AM29" r:id="rId37" xr:uid="{B6D97D99-3727-4A14-BA96-62CA9B1D126E}"/>
    <hyperlink ref="AM30" r:id="rId38" xr:uid="{E6BFB3FC-E0C2-4AB9-8B7D-37864B5B2639}"/>
    <hyperlink ref="AM52" r:id="rId39" xr:uid="{A144A583-07F6-4E74-B83D-DB080FC95063}"/>
    <hyperlink ref="AM70" r:id="rId40" xr:uid="{B8E5E098-DAFC-4F59-915D-67654854C08C}"/>
    <hyperlink ref="AM87" r:id="rId41" xr:uid="{6A483FD9-A730-470D-8BB4-7563B73C5F22}"/>
    <hyperlink ref="AM74" r:id="rId42" xr:uid="{0852BD17-FEBC-4C90-BC41-51EF18921968}"/>
    <hyperlink ref="AM73" r:id="rId43" xr:uid="{2CD092AE-CCA9-49BF-B636-86CCF5CBA600}"/>
    <hyperlink ref="AM82" r:id="rId44" xr:uid="{EAFCC6B0-8F42-4FC5-AE81-08EFC1ACBCCB}"/>
    <hyperlink ref="AM89" r:id="rId45" xr:uid="{E2B11D66-C39C-43ED-AEC9-ED9018895277}"/>
    <hyperlink ref="AM85" r:id="rId46" xr:uid="{F495FAFE-1D64-49A8-9344-0C958BF6D6EF}"/>
    <hyperlink ref="AM39" r:id="rId47" xr:uid="{83006F78-63E9-428D-AA89-120CED24B77F}"/>
    <hyperlink ref="AM43" r:id="rId48" xr:uid="{65BA677C-692A-4DCF-ABF8-D6F6B4515994}"/>
    <hyperlink ref="AM83" r:id="rId49" location=":~:text=%20The%20Workplace%20Hazardous%20Materials%20Information%20System%20%28,2%20reduce%20workplace%20injuries%20and%20illnesses%20More%20" xr:uid="{CBBC4667-ECFC-4594-AF5E-4E1F721F06D0}"/>
    <hyperlink ref="AM84" r:id="rId50" xr:uid="{EFC22D1A-6836-4A2C-8CB5-551BB51C94CD}"/>
    <hyperlink ref="AM21" r:id="rId51" xr:uid="{FF99D603-EE9D-4433-9FD7-FF61BC2B5AE7}"/>
    <hyperlink ref="AM88" r:id="rId52" xr:uid="{C8678248-A902-4CA2-B0B9-CED7B16369D3}"/>
    <hyperlink ref="AM13" r:id="rId53" xr:uid="{69726CB3-4CE8-4F84-87EE-906350B664EE}"/>
    <hyperlink ref="AM67" r:id="rId54" xr:uid="{0F483678-6F3B-4AF7-BF13-2B6F1FE774B1}"/>
    <hyperlink ref="AM92" r:id="rId55" xr:uid="{D4E19C42-A31E-461A-8B15-464145BC3467}"/>
    <hyperlink ref="AM93" r:id="rId56" xr:uid="{2A979FFF-8407-4852-A82E-1E12B12B9680}"/>
    <hyperlink ref="AG91" r:id="rId57" xr:uid="{D2DA6B5A-03AB-4990-9F5B-48601F8634FF}"/>
    <hyperlink ref="AG69" r:id="rId58" xr:uid="{0851515A-A733-41D7-9962-972E915D322B}"/>
    <hyperlink ref="AM91" r:id="rId59" xr:uid="{4B2FF046-8623-4E5F-AE94-8D8D31C98AB2}"/>
    <hyperlink ref="AI91" r:id="rId60" xr:uid="{AF6FBCD4-FF22-40D8-BD83-ADA10F090F49}"/>
    <hyperlink ref="AM63" r:id="rId61" xr:uid="{D1CDC002-2E78-47DD-8D9C-DB1FB3B674D8}"/>
    <hyperlink ref="AG67" r:id="rId62" xr:uid="{FF1EE08C-2F93-4B09-B2DA-900FED43DEDD}"/>
    <hyperlink ref="AK91" r:id="rId63" xr:uid="{F5AF8818-5360-432D-A278-FCE0104015B6}"/>
    <hyperlink ref="AG64" r:id="rId64" xr:uid="{2F9E9AED-078E-4E7B-971E-51B300F1E3D5}"/>
    <hyperlink ref="AI64" r:id="rId65" xr:uid="{1C12C9EE-0375-4080-8525-973EAF077264}"/>
    <hyperlink ref="AM64" r:id="rId66" xr:uid="{05B030EA-7D96-4D4D-9598-BDD0645194D5}"/>
    <hyperlink ref="AM45" r:id="rId67" xr:uid="{07EADCBE-9A9D-4EED-BAFB-6D78BC1839E9}"/>
    <hyperlink ref="AM62" r:id="rId68" xr:uid="{96087071-4009-4CE1-9AC1-323355268DE6}"/>
    <hyperlink ref="AG61" r:id="rId69" xr:uid="{6DA8FDCE-C424-4E2D-910F-60F65FC00086}"/>
    <hyperlink ref="AG71" r:id="rId70" xr:uid="{AC53ED54-CCA8-4E0F-85B8-D400BDA66D04}"/>
    <hyperlink ref="AG59" r:id="rId71" xr:uid="{1928F5CC-41A8-4F6B-B92D-6FF788B73610}"/>
    <hyperlink ref="AM19" r:id="rId72" xr:uid="{5F4711C6-A818-47D8-9DAF-2D2C9404B54F}"/>
    <hyperlink ref="AM46" r:id="rId73" xr:uid="{66941300-BD4C-4A15-8EB1-29A262DC58A6}"/>
    <hyperlink ref="AM47" r:id="rId74" xr:uid="{2BFE37BF-313D-4061-AD97-35F83F6DA34B}"/>
    <hyperlink ref="AG60" r:id="rId75" xr:uid="{16A559BC-C550-455B-8634-DCC6EF88C07B}"/>
    <hyperlink ref="AG57" r:id="rId76" xr:uid="{00F946AD-0FB4-472A-A714-54C4AA4B6433}"/>
    <hyperlink ref="AG58" r:id="rId77" xr:uid="{16B912A6-D880-42C8-B8D4-71FBCE0F29F5}"/>
    <hyperlink ref="AM50" r:id="rId78" xr:uid="{9FE09915-578F-4115-B37E-D8A4B471254F}"/>
    <hyperlink ref="AM49" r:id="rId79" xr:uid="{2AD7B1F9-2A63-4B70-AEE9-C75509166B76}"/>
    <hyperlink ref="AM51" r:id="rId80" xr:uid="{AC73CD60-6FB0-45AA-B7B2-ECBDF2701C05}"/>
    <hyperlink ref="AM48" r:id="rId81" xr:uid="{2EE300EB-A40B-46BA-AAA6-D341C24B36CC}"/>
    <hyperlink ref="AM9" r:id="rId82" xr:uid="{92103350-519E-4B58-8F41-71B01EDB2C31}"/>
    <hyperlink ref="AM12" r:id="rId83" xr:uid="{5819C53E-E8A7-4B39-A39A-7520BDC7CB9F}"/>
    <hyperlink ref="AM8" r:id="rId84" xr:uid="{84A2AC56-6EA8-407F-A588-FAD5D68646F0}"/>
    <hyperlink ref="AM6" r:id="rId85" xr:uid="{F1C20FFE-6C3E-4368-A270-89B950C0FF29}"/>
    <hyperlink ref="AG6" r:id="rId86" xr:uid="{70FAC708-C292-4492-9018-05820621C442}"/>
  </hyperlinks>
  <pageMargins left="0.25" right="0.25" top="0.75" bottom="0.75" header="0.3" footer="0.3"/>
  <pageSetup orientation="landscape" r:id="rId87"/>
  <tableParts count="1">
    <tablePart r:id="rId8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D31A2-045A-4861-853B-4BB6326FBDAB}">
  <dimension ref="A1:N12"/>
  <sheetViews>
    <sheetView showGridLines="0" zoomScale="85" zoomScaleNormal="85" workbookViewId="0">
      <selection activeCell="F6" sqref="F6"/>
    </sheetView>
  </sheetViews>
  <sheetFormatPr defaultColWidth="0" defaultRowHeight="12.6" x14ac:dyDescent="0.45"/>
  <cols>
    <col min="1" max="14" width="19.89453125" style="11" customWidth="1"/>
    <col min="15" max="16384" width="19.89453125" style="11" hidden="1"/>
  </cols>
  <sheetData>
    <row r="1" spans="1:14" x14ac:dyDescent="0.45">
      <c r="A1" s="8" t="s">
        <v>141</v>
      </c>
      <c r="B1" s="9" t="s">
        <v>0</v>
      </c>
      <c r="C1" s="9" t="s">
        <v>461</v>
      </c>
      <c r="D1" s="9" t="s">
        <v>459</v>
      </c>
      <c r="E1" s="9" t="s">
        <v>476</v>
      </c>
      <c r="F1" s="9" t="s">
        <v>458</v>
      </c>
      <c r="G1" s="9" t="s">
        <v>5</v>
      </c>
      <c r="H1" s="9" t="s">
        <v>30</v>
      </c>
      <c r="I1" s="9" t="s">
        <v>511</v>
      </c>
      <c r="J1" s="9" t="s">
        <v>460</v>
      </c>
      <c r="K1" s="9" t="s">
        <v>501</v>
      </c>
      <c r="L1" s="9" t="s">
        <v>295</v>
      </c>
      <c r="M1" s="10" t="s">
        <v>13</v>
      </c>
      <c r="N1" s="9" t="s">
        <v>197</v>
      </c>
    </row>
    <row r="2" spans="1:14" x14ac:dyDescent="0.45">
      <c r="A2" s="12" t="s">
        <v>296</v>
      </c>
      <c r="B2" s="13" t="s">
        <v>461</v>
      </c>
      <c r="C2" s="13" t="s">
        <v>46</v>
      </c>
      <c r="D2" s="13" t="s">
        <v>183</v>
      </c>
      <c r="E2" s="13" t="s">
        <v>134</v>
      </c>
      <c r="F2" s="13" t="s">
        <v>100</v>
      </c>
      <c r="G2" s="13" t="s">
        <v>124</v>
      </c>
      <c r="H2" s="13" t="s">
        <v>93</v>
      </c>
      <c r="I2" s="13" t="s">
        <v>192</v>
      </c>
      <c r="J2" s="13" t="s">
        <v>186</v>
      </c>
      <c r="K2" s="13" t="s">
        <v>502</v>
      </c>
      <c r="L2" s="13" t="s">
        <v>185</v>
      </c>
      <c r="M2" s="14" t="s">
        <v>40</v>
      </c>
      <c r="N2" s="15" t="s">
        <v>190</v>
      </c>
    </row>
    <row r="3" spans="1:14" x14ac:dyDescent="0.45">
      <c r="A3" s="12" t="s">
        <v>94</v>
      </c>
      <c r="B3" s="13" t="s">
        <v>459</v>
      </c>
      <c r="C3" s="13" t="s">
        <v>188</v>
      </c>
      <c r="D3" s="13" t="s">
        <v>184</v>
      </c>
      <c r="E3" s="13" t="s">
        <v>106</v>
      </c>
      <c r="F3" s="13" t="s">
        <v>74</v>
      </c>
      <c r="G3" s="13" t="s">
        <v>179</v>
      </c>
      <c r="H3" s="13" t="s">
        <v>92</v>
      </c>
      <c r="I3" s="13" t="s">
        <v>512</v>
      </c>
      <c r="J3" s="13" t="s">
        <v>188</v>
      </c>
      <c r="K3" s="13" t="s">
        <v>503</v>
      </c>
      <c r="L3" s="13" t="s">
        <v>189</v>
      </c>
      <c r="M3" s="14" t="s">
        <v>41</v>
      </c>
      <c r="N3" s="13" t="s">
        <v>191</v>
      </c>
    </row>
    <row r="4" spans="1:14" x14ac:dyDescent="0.45">
      <c r="A4" s="12" t="s">
        <v>42</v>
      </c>
      <c r="B4" s="13" t="s">
        <v>476</v>
      </c>
      <c r="C4" s="13" t="s">
        <v>188</v>
      </c>
      <c r="D4" s="13" t="s">
        <v>187</v>
      </c>
      <c r="E4" s="13" t="s">
        <v>188</v>
      </c>
      <c r="F4" s="13" t="s">
        <v>83</v>
      </c>
      <c r="G4" s="13" t="s">
        <v>180</v>
      </c>
      <c r="H4" s="13" t="s">
        <v>188</v>
      </c>
      <c r="I4" s="13"/>
      <c r="J4" s="13" t="s">
        <v>188</v>
      </c>
      <c r="K4" s="13"/>
      <c r="L4" s="13" t="s">
        <v>30</v>
      </c>
      <c r="M4" s="14" t="s">
        <v>181</v>
      </c>
      <c r="N4" s="13" t="s">
        <v>193</v>
      </c>
    </row>
    <row r="5" spans="1:14" x14ac:dyDescent="0.45">
      <c r="A5" s="12" t="s">
        <v>77</v>
      </c>
      <c r="B5" s="13" t="s">
        <v>458</v>
      </c>
      <c r="C5" s="13" t="s">
        <v>188</v>
      </c>
      <c r="D5" s="13"/>
      <c r="E5" s="13" t="s">
        <v>188</v>
      </c>
      <c r="F5" s="13" t="s">
        <v>534</v>
      </c>
      <c r="G5" s="13" t="s">
        <v>220</v>
      </c>
      <c r="H5" s="13" t="s">
        <v>188</v>
      </c>
      <c r="I5" s="13"/>
      <c r="J5" s="13" t="s">
        <v>188</v>
      </c>
      <c r="K5" s="13"/>
      <c r="L5" s="13" t="s">
        <v>355</v>
      </c>
      <c r="M5" s="14" t="s">
        <v>182</v>
      </c>
      <c r="N5" s="13" t="s">
        <v>199</v>
      </c>
    </row>
    <row r="6" spans="1:14" x14ac:dyDescent="0.45">
      <c r="A6" s="12" t="s">
        <v>36</v>
      </c>
      <c r="B6" s="13" t="s">
        <v>5</v>
      </c>
      <c r="C6" s="13" t="s">
        <v>188</v>
      </c>
      <c r="D6" s="13"/>
      <c r="E6" s="13" t="s">
        <v>188</v>
      </c>
      <c r="F6" s="13" t="s">
        <v>188</v>
      </c>
      <c r="G6" s="13" t="s">
        <v>188</v>
      </c>
      <c r="H6" s="13" t="s">
        <v>188</v>
      </c>
      <c r="I6" s="13"/>
      <c r="J6" s="13" t="s">
        <v>188</v>
      </c>
      <c r="K6" s="13"/>
      <c r="L6" s="13" t="s">
        <v>188</v>
      </c>
      <c r="M6" s="14" t="s">
        <v>153</v>
      </c>
      <c r="N6" s="13" t="s">
        <v>192</v>
      </c>
    </row>
    <row r="7" spans="1:14" x14ac:dyDescent="0.45">
      <c r="A7" s="12" t="s">
        <v>178</v>
      </c>
      <c r="B7" s="13" t="s">
        <v>30</v>
      </c>
      <c r="C7" s="13" t="s">
        <v>188</v>
      </c>
      <c r="D7" s="13" t="s">
        <v>188</v>
      </c>
      <c r="E7" s="13" t="s">
        <v>188</v>
      </c>
      <c r="F7" s="13" t="s">
        <v>188</v>
      </c>
      <c r="G7" s="13" t="s">
        <v>188</v>
      </c>
      <c r="H7" s="13" t="s">
        <v>188</v>
      </c>
      <c r="I7" s="13"/>
      <c r="J7" s="13" t="s">
        <v>188</v>
      </c>
      <c r="K7" s="13"/>
      <c r="L7" s="13" t="s">
        <v>188</v>
      </c>
      <c r="M7" s="14" t="s">
        <v>188</v>
      </c>
      <c r="N7" s="13" t="s">
        <v>194</v>
      </c>
    </row>
    <row r="8" spans="1:14" x14ac:dyDescent="0.45">
      <c r="A8" s="12" t="s">
        <v>140</v>
      </c>
      <c r="B8" s="13" t="s">
        <v>295</v>
      </c>
      <c r="C8" s="13" t="s">
        <v>188</v>
      </c>
      <c r="D8" s="13" t="s">
        <v>188</v>
      </c>
      <c r="E8" s="13" t="s">
        <v>188</v>
      </c>
      <c r="F8" s="13" t="s">
        <v>188</v>
      </c>
      <c r="G8" s="13" t="s">
        <v>188</v>
      </c>
      <c r="H8" s="13" t="s">
        <v>188</v>
      </c>
      <c r="I8" s="13"/>
      <c r="J8" s="13" t="s">
        <v>188</v>
      </c>
      <c r="K8" s="13"/>
      <c r="L8" s="13" t="s">
        <v>188</v>
      </c>
      <c r="M8" s="14" t="s">
        <v>188</v>
      </c>
      <c r="N8" s="13" t="s">
        <v>195</v>
      </c>
    </row>
    <row r="9" spans="1:14" x14ac:dyDescent="0.45">
      <c r="A9" s="12" t="s">
        <v>65</v>
      </c>
      <c r="B9" s="13" t="s">
        <v>37</v>
      </c>
      <c r="C9" s="13" t="s">
        <v>188</v>
      </c>
      <c r="D9" s="13" t="s">
        <v>188</v>
      </c>
      <c r="E9" s="13" t="s">
        <v>188</v>
      </c>
      <c r="F9" s="13" t="s">
        <v>188</v>
      </c>
      <c r="G9" s="13" t="s">
        <v>188</v>
      </c>
      <c r="H9" s="13" t="s">
        <v>188</v>
      </c>
      <c r="I9" s="13"/>
      <c r="J9" s="13" t="s">
        <v>188</v>
      </c>
      <c r="K9" s="13"/>
      <c r="L9" s="13" t="s">
        <v>188</v>
      </c>
      <c r="M9" s="14" t="s">
        <v>188</v>
      </c>
      <c r="N9" s="13" t="s">
        <v>196</v>
      </c>
    </row>
    <row r="10" spans="1:14" x14ac:dyDescent="0.45">
      <c r="A10" s="12" t="s">
        <v>188</v>
      </c>
      <c r="B10" s="13" t="s">
        <v>13</v>
      </c>
      <c r="C10" s="13" t="s">
        <v>188</v>
      </c>
      <c r="D10" s="13" t="s">
        <v>188</v>
      </c>
      <c r="E10" s="13" t="s">
        <v>188</v>
      </c>
      <c r="F10" s="13" t="s">
        <v>188</v>
      </c>
      <c r="G10" s="13" t="s">
        <v>188</v>
      </c>
      <c r="H10" s="13" t="s">
        <v>188</v>
      </c>
      <c r="I10" s="13"/>
      <c r="J10" s="13" t="s">
        <v>188</v>
      </c>
      <c r="K10" s="13"/>
      <c r="L10" s="13" t="s">
        <v>188</v>
      </c>
      <c r="M10" s="14" t="s">
        <v>188</v>
      </c>
      <c r="N10" s="16" t="s">
        <v>198</v>
      </c>
    </row>
    <row r="11" spans="1:14" x14ac:dyDescent="0.45">
      <c r="A11" s="36"/>
      <c r="B11" s="16" t="s">
        <v>501</v>
      </c>
      <c r="C11" s="16"/>
      <c r="D11" s="16"/>
      <c r="E11" s="16"/>
      <c r="F11" s="16"/>
      <c r="G11" s="16"/>
      <c r="H11" s="16"/>
      <c r="I11" s="16"/>
      <c r="J11" s="16"/>
      <c r="K11" s="16"/>
      <c r="L11" s="16"/>
      <c r="M11" s="37"/>
      <c r="N11" s="16"/>
    </row>
    <row r="12" spans="1:14" x14ac:dyDescent="0.45">
      <c r="A12" s="36"/>
      <c r="B12" s="16" t="s">
        <v>511</v>
      </c>
      <c r="C12" s="16"/>
      <c r="D12" s="16"/>
      <c r="E12" s="16"/>
      <c r="F12" s="16"/>
      <c r="G12" s="16"/>
      <c r="H12" s="16"/>
      <c r="I12" s="16"/>
      <c r="J12" s="16"/>
      <c r="K12" s="16"/>
      <c r="L12" s="16"/>
      <c r="M12" s="37"/>
      <c r="N12" s="16"/>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14</vt:i4>
      </vt:variant>
    </vt:vector>
  </HeadingPairs>
  <TitlesOfParts>
    <vt:vector size="16" baseType="lpstr">
      <vt:lpstr>CV</vt:lpstr>
      <vt:lpstr>Lists</vt:lpstr>
      <vt:lpstr>Accreditations</vt:lpstr>
      <vt:lpstr>Application.Stage</vt:lpstr>
      <vt:lpstr>Awards</vt:lpstr>
      <vt:lpstr>Branch</vt:lpstr>
      <vt:lpstr>Category</vt:lpstr>
      <vt:lpstr>Certifications</vt:lpstr>
      <vt:lpstr>Conferences</vt:lpstr>
      <vt:lpstr>Education</vt:lpstr>
      <vt:lpstr>Employment</vt:lpstr>
      <vt:lpstr>Media</vt:lpstr>
      <vt:lpstr>Membership</vt:lpstr>
      <vt:lpstr>Projects</vt:lpstr>
      <vt:lpstr>Publications</vt:lpstr>
      <vt:lpstr>Volunteering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zack moore</dc:creator>
  <cp:lastModifiedBy>Moore, Zachary</cp:lastModifiedBy>
  <cp:lastPrinted>2020-01-15T06:10:04Z</cp:lastPrinted>
  <dcterms:created xsi:type="dcterms:W3CDTF">2020-01-15T04:55:17Z</dcterms:created>
  <dcterms:modified xsi:type="dcterms:W3CDTF">2024-11-27T17:46:28Z</dcterms:modified>
</cp:coreProperties>
</file>