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https://d.docs.live.net/ecc85ccb002dd88c/Resumes/Git-Hub/Website/zacharymilosmoore/info/"/>
    </mc:Choice>
  </mc:AlternateContent>
  <xr:revisionPtr revIDLastSave="223" documentId="13_ncr:1_{86557594-545C-4403-B14F-4ED17EB9CA6F}" xr6:coauthVersionLast="47" xr6:coauthVersionMax="47" xr10:uidLastSave="{30E98596-DC5B-414D-8F15-AF26A9F1371B}"/>
  <bookViews>
    <workbookView xWindow="-108" yWindow="-108" windowWidth="23256" windowHeight="12576" xr2:uid="{4154936E-D054-4D45-B3AE-FD317E846EC6}"/>
  </bookViews>
  <sheets>
    <sheet name="CV" sheetId="1" r:id="rId1"/>
    <sheet name="Apps" sheetId="4" r:id="rId2"/>
    <sheet name="Lists" sheetId="5" r:id="rId3"/>
    <sheet name="References" sheetId="6" r:id="rId4"/>
  </sheets>
  <definedNames>
    <definedName name="Accreditation">Lists[Accreditation]</definedName>
    <definedName name="Application.Stage">Lists[Application.Stage]</definedName>
    <definedName name="Award">Lists[Award]</definedName>
    <definedName name="Branch">Lists[Branch]</definedName>
    <definedName name="Category">Lists[Category]</definedName>
    <definedName name="Certificate">Lists[Certificate]</definedName>
    <definedName name="Education">Lists[Education]</definedName>
    <definedName name="Employment">Lists[Employment]</definedName>
    <definedName name="Event">Lists[Event]</definedName>
    <definedName name="Membership">Lists[Membership]</definedName>
    <definedName name="Projects">Lists[Project]</definedName>
    <definedName name="Volunteering">Lists[Volunteering]</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1" i="1" l="1"/>
  <c r="M41" i="1" s="1"/>
  <c r="K41" i="1"/>
  <c r="L41" i="1"/>
  <c r="K49" i="1"/>
  <c r="L49" i="1"/>
  <c r="M49" i="1"/>
  <c r="N49" i="1"/>
  <c r="O49" i="1"/>
  <c r="K74" i="1"/>
  <c r="L74" i="1"/>
  <c r="M74" i="1"/>
  <c r="N74" i="1"/>
  <c r="O74" i="1"/>
  <c r="K50" i="1"/>
  <c r="L50" i="1"/>
  <c r="M50" i="1"/>
  <c r="N50" i="1"/>
  <c r="O50" i="1"/>
  <c r="J42" i="1"/>
  <c r="N42" i="1" s="1"/>
  <c r="K42" i="1"/>
  <c r="L42" i="1"/>
  <c r="K6" i="1"/>
  <c r="L6" i="1"/>
  <c r="M6" i="1"/>
  <c r="N6" i="1"/>
  <c r="O6" i="1"/>
  <c r="K47" i="1"/>
  <c r="L47" i="1"/>
  <c r="M47" i="1"/>
  <c r="N47" i="1"/>
  <c r="O47" i="1"/>
  <c r="O73" i="1"/>
  <c r="N73" i="1"/>
  <c r="M73" i="1"/>
  <c r="L73" i="1"/>
  <c r="K73" i="1"/>
  <c r="K38" i="1"/>
  <c r="L38" i="1"/>
  <c r="M38" i="1"/>
  <c r="N38" i="1"/>
  <c r="O38" i="1"/>
  <c r="O40" i="1"/>
  <c r="N40" i="1"/>
  <c r="M40" i="1"/>
  <c r="L40" i="1"/>
  <c r="K40" i="1"/>
  <c r="O39" i="1"/>
  <c r="N39" i="1"/>
  <c r="M39" i="1"/>
  <c r="L39" i="1"/>
  <c r="K39" i="1"/>
  <c r="J72" i="1"/>
  <c r="K5" i="1"/>
  <c r="L5" i="1"/>
  <c r="M5" i="1"/>
  <c r="N5" i="1"/>
  <c r="O5" i="1"/>
  <c r="O41" i="1" l="1"/>
  <c r="N41" i="1"/>
  <c r="M42" i="1"/>
  <c r="O42" i="1"/>
  <c r="K51" i="1"/>
  <c r="L51" i="1"/>
  <c r="M51" i="1"/>
  <c r="N51" i="1"/>
  <c r="O51" i="1"/>
  <c r="K48" i="1" l="1"/>
  <c r="L48" i="1"/>
  <c r="M48" i="1"/>
  <c r="N48" i="1"/>
  <c r="O48" i="1"/>
  <c r="K11" i="1" l="1"/>
  <c r="L11" i="1"/>
  <c r="M11" i="1"/>
  <c r="N11" i="1"/>
  <c r="O11" i="1"/>
  <c r="N14" i="1"/>
  <c r="M14" i="1"/>
  <c r="N19" i="1"/>
  <c r="M19" i="1"/>
  <c r="N20" i="1"/>
  <c r="M20" i="1"/>
  <c r="N21" i="1"/>
  <c r="M21" i="1"/>
  <c r="N63" i="1"/>
  <c r="M63" i="1"/>
  <c r="N23" i="1"/>
  <c r="M23" i="1"/>
  <c r="N22" i="1"/>
  <c r="M22" i="1"/>
  <c r="N24" i="1"/>
  <c r="M24" i="1"/>
  <c r="N64" i="1"/>
  <c r="M64" i="1"/>
  <c r="N25" i="1"/>
  <c r="M25" i="1"/>
  <c r="N43" i="1"/>
  <c r="M43" i="1"/>
  <c r="N44" i="1"/>
  <c r="M44" i="1"/>
  <c r="N46" i="1"/>
  <c r="M46" i="1"/>
  <c r="N45" i="1"/>
  <c r="M45" i="1"/>
  <c r="N65" i="1"/>
  <c r="M65" i="1"/>
  <c r="N66" i="1"/>
  <c r="M66" i="1"/>
  <c r="N26" i="1"/>
  <c r="M26" i="1"/>
  <c r="N27" i="1"/>
  <c r="M27" i="1"/>
  <c r="N28" i="1"/>
  <c r="M28" i="1"/>
  <c r="N29" i="1"/>
  <c r="M29" i="1"/>
  <c r="N58" i="1"/>
  <c r="M58" i="1"/>
  <c r="N7" i="1"/>
  <c r="M7" i="1"/>
  <c r="N8" i="1"/>
  <c r="M8" i="1"/>
  <c r="N59" i="1"/>
  <c r="M59" i="1"/>
  <c r="N9" i="1"/>
  <c r="M9" i="1"/>
  <c r="N60" i="1"/>
  <c r="M60" i="1"/>
  <c r="N10" i="1"/>
  <c r="M10" i="1"/>
  <c r="N61" i="1"/>
  <c r="M61" i="1"/>
  <c r="N12" i="1"/>
  <c r="M12" i="1"/>
  <c r="N62" i="1"/>
  <c r="M62" i="1"/>
  <c r="N13" i="1"/>
  <c r="M13" i="1"/>
  <c r="N57" i="1"/>
  <c r="M57" i="1"/>
  <c r="N2" i="1"/>
  <c r="M2" i="1"/>
  <c r="N52" i="1"/>
  <c r="M52" i="1"/>
  <c r="N17" i="1"/>
  <c r="M17" i="1"/>
  <c r="N53" i="1"/>
  <c r="M53" i="1"/>
  <c r="N3" i="1"/>
  <c r="M3" i="1"/>
  <c r="N54" i="1"/>
  <c r="M54" i="1"/>
  <c r="N55" i="1"/>
  <c r="M55" i="1"/>
  <c r="N4" i="1"/>
  <c r="M4" i="1"/>
  <c r="N56" i="1"/>
  <c r="M56" i="1"/>
  <c r="N70" i="1"/>
  <c r="M70" i="1"/>
  <c r="N71" i="1"/>
  <c r="M71" i="1"/>
  <c r="N72" i="1"/>
  <c r="M72" i="1"/>
  <c r="N37" i="1"/>
  <c r="M37" i="1"/>
  <c r="L31" i="1"/>
  <c r="L30" i="1"/>
  <c r="L37" i="1"/>
  <c r="L72" i="1"/>
  <c r="L71" i="1"/>
  <c r="L70" i="1"/>
  <c r="L69" i="1"/>
  <c r="L36" i="1"/>
  <c r="L35" i="1"/>
  <c r="L34" i="1"/>
  <c r="L33" i="1"/>
  <c r="L68" i="1"/>
  <c r="L32" i="1"/>
  <c r="L67" i="1"/>
  <c r="L56" i="1"/>
  <c r="L4" i="1"/>
  <c r="L55" i="1"/>
  <c r="L54" i="1"/>
  <c r="L3" i="1"/>
  <c r="L53" i="1"/>
  <c r="L17" i="1"/>
  <c r="L52" i="1"/>
  <c r="L2" i="1"/>
  <c r="L57" i="1"/>
  <c r="L13" i="1"/>
  <c r="L62" i="1"/>
  <c r="L12" i="1"/>
  <c r="L61" i="1"/>
  <c r="L10" i="1"/>
  <c r="L60" i="1"/>
  <c r="L9" i="1"/>
  <c r="L59" i="1"/>
  <c r="L8" i="1"/>
  <c r="L7" i="1"/>
  <c r="L58" i="1"/>
  <c r="L29" i="1"/>
  <c r="L28" i="1"/>
  <c r="L27" i="1"/>
  <c r="L26" i="1"/>
  <c r="L66" i="1"/>
  <c r="L65" i="1"/>
  <c r="L45" i="1"/>
  <c r="L46" i="1"/>
  <c r="L44" i="1"/>
  <c r="L43" i="1"/>
  <c r="L25" i="1"/>
  <c r="L64" i="1"/>
  <c r="L24" i="1"/>
  <c r="L22" i="1"/>
  <c r="L23" i="1"/>
  <c r="L63" i="1"/>
  <c r="L21" i="1"/>
  <c r="L20" i="1"/>
  <c r="L19" i="1"/>
  <c r="L18" i="1"/>
  <c r="L15" i="1"/>
  <c r="L16" i="1"/>
  <c r="L14" i="1"/>
  <c r="K31" i="1"/>
  <c r="K30" i="1"/>
  <c r="K37" i="1"/>
  <c r="K72" i="1"/>
  <c r="K71" i="1"/>
  <c r="K70" i="1"/>
  <c r="K69" i="1"/>
  <c r="K36" i="1"/>
  <c r="K35" i="1"/>
  <c r="K34" i="1"/>
  <c r="K33" i="1"/>
  <c r="K68" i="1"/>
  <c r="K32" i="1"/>
  <c r="K67" i="1"/>
  <c r="K56" i="1"/>
  <c r="K4" i="1"/>
  <c r="K55" i="1"/>
  <c r="K54" i="1"/>
  <c r="K3" i="1"/>
  <c r="K53" i="1"/>
  <c r="K17" i="1"/>
  <c r="K52" i="1"/>
  <c r="K2" i="1"/>
  <c r="K57" i="1"/>
  <c r="K13" i="1"/>
  <c r="K62" i="1"/>
  <c r="K12" i="1"/>
  <c r="K61" i="1"/>
  <c r="K10" i="1"/>
  <c r="K60" i="1"/>
  <c r="K9" i="1"/>
  <c r="K59" i="1"/>
  <c r="K8" i="1"/>
  <c r="K7" i="1"/>
  <c r="K58" i="1"/>
  <c r="K29" i="1"/>
  <c r="K28" i="1"/>
  <c r="K27" i="1"/>
  <c r="K26" i="1"/>
  <c r="K66" i="1"/>
  <c r="K65" i="1"/>
  <c r="K45" i="1"/>
  <c r="K46" i="1"/>
  <c r="K44" i="1"/>
  <c r="K43" i="1"/>
  <c r="K25" i="1"/>
  <c r="K64" i="1"/>
  <c r="K24" i="1"/>
  <c r="K22" i="1"/>
  <c r="K23" i="1"/>
  <c r="K63" i="1"/>
  <c r="K21" i="1"/>
  <c r="K20" i="1"/>
  <c r="K19" i="1"/>
  <c r="K18" i="1"/>
  <c r="K15" i="1"/>
  <c r="K16" i="1"/>
  <c r="K14" i="1"/>
  <c r="O37" i="1" l="1"/>
  <c r="O2" i="1"/>
  <c r="O23" i="1" l="1"/>
  <c r="O43" i="1" l="1"/>
  <c r="O46" i="1" l="1"/>
  <c r="J31" i="1"/>
  <c r="J30" i="1"/>
  <c r="O72" i="1"/>
  <c r="O70" i="1"/>
  <c r="J69" i="1"/>
  <c r="J36" i="1"/>
  <c r="J35" i="1"/>
  <c r="J34" i="1"/>
  <c r="J33" i="1"/>
  <c r="J68" i="1"/>
  <c r="J32" i="1"/>
  <c r="O71" i="1"/>
  <c r="O29" i="1"/>
  <c r="O28" i="1"/>
  <c r="O27" i="1"/>
  <c r="O26" i="1"/>
  <c r="O66" i="1"/>
  <c r="O65" i="1"/>
  <c r="O56" i="1"/>
  <c r="O4" i="1"/>
  <c r="O55" i="1"/>
  <c r="O54" i="1"/>
  <c r="O3" i="1"/>
  <c r="O53" i="1"/>
  <c r="O17" i="1"/>
  <c r="O57" i="1"/>
  <c r="O52" i="1"/>
  <c r="O13" i="1"/>
  <c r="O62" i="1"/>
  <c r="O12" i="1"/>
  <c r="O61" i="1"/>
  <c r="O10" i="1"/>
  <c r="O60" i="1"/>
  <c r="O9" i="1"/>
  <c r="O59" i="1"/>
  <c r="O8" i="1"/>
  <c r="O7" i="1"/>
  <c r="O58" i="1"/>
  <c r="O44" i="1"/>
  <c r="O45" i="1"/>
  <c r="O25" i="1"/>
  <c r="O64" i="1"/>
  <c r="O24" i="1"/>
  <c r="O22" i="1"/>
  <c r="O63" i="1"/>
  <c r="O21" i="1"/>
  <c r="O20" i="1"/>
  <c r="O19" i="1"/>
  <c r="J18" i="1"/>
  <c r="J15" i="1"/>
  <c r="O14" i="1"/>
  <c r="O15" i="1" l="1"/>
  <c r="N15" i="1"/>
  <c r="M15" i="1"/>
  <c r="O33" i="1"/>
  <c r="N33" i="1"/>
  <c r="M33" i="1"/>
  <c r="O69" i="1"/>
  <c r="N69" i="1"/>
  <c r="M69" i="1"/>
  <c r="O67" i="1"/>
  <c r="N67" i="1"/>
  <c r="M67" i="1"/>
  <c r="O34" i="1"/>
  <c r="N34" i="1"/>
  <c r="M34" i="1"/>
  <c r="O18" i="1"/>
  <c r="N18" i="1"/>
  <c r="M18" i="1"/>
  <c r="O32" i="1"/>
  <c r="N32" i="1"/>
  <c r="M32" i="1"/>
  <c r="O35" i="1"/>
  <c r="N35" i="1"/>
  <c r="M35" i="1"/>
  <c r="O16" i="1"/>
  <c r="N16" i="1"/>
  <c r="M16" i="1"/>
  <c r="O68" i="1"/>
  <c r="N68" i="1"/>
  <c r="M68" i="1"/>
  <c r="O36" i="1"/>
  <c r="N36" i="1"/>
  <c r="M36" i="1"/>
  <c r="O30" i="1"/>
  <c r="N30" i="1"/>
  <c r="M30" i="1"/>
  <c r="O31" i="1"/>
  <c r="N31" i="1"/>
  <c r="M31" i="1"/>
</calcChain>
</file>

<file path=xl/sharedStrings.xml><?xml version="1.0" encoding="utf-8"?>
<sst xmlns="http://schemas.openxmlformats.org/spreadsheetml/2006/main" count="1577" uniqueCount="748">
  <si>
    <t>Category</t>
  </si>
  <si>
    <t>Start</t>
  </si>
  <si>
    <t>End</t>
  </si>
  <si>
    <t>Organization</t>
  </si>
  <si>
    <t>Description</t>
  </si>
  <si>
    <t>Education</t>
  </si>
  <si>
    <t>Niagara College</t>
  </si>
  <si>
    <t>University of Toronto</t>
  </si>
  <si>
    <t>Honour's Bachelor of Arts and Science</t>
  </si>
  <si>
    <t>Accreditation</t>
  </si>
  <si>
    <t>Notes</t>
  </si>
  <si>
    <t>Society for Ecological Restoration</t>
  </si>
  <si>
    <t>Eligible for CERP in 2024 with enough experience</t>
  </si>
  <si>
    <t>Alberta Society for Professional Biologists</t>
  </si>
  <si>
    <t>Biologist in Training</t>
  </si>
  <si>
    <t>Volunteering</t>
  </si>
  <si>
    <t>NC</t>
  </si>
  <si>
    <t>SER</t>
  </si>
  <si>
    <t>ASPB</t>
  </si>
  <si>
    <t>PGC</t>
  </si>
  <si>
    <t>UofT</t>
  </si>
  <si>
    <t>BIT</t>
  </si>
  <si>
    <t>CERPIT</t>
  </si>
  <si>
    <t>BSc</t>
  </si>
  <si>
    <t>Org_Acr</t>
  </si>
  <si>
    <t>Pos_Acr</t>
  </si>
  <si>
    <t>Great Divide Trail Association</t>
  </si>
  <si>
    <t>GDTA</t>
  </si>
  <si>
    <t>Trail Building and Maintenance Committee Member</t>
  </si>
  <si>
    <t>TBMC</t>
  </si>
  <si>
    <t>Months</t>
  </si>
  <si>
    <t>Years</t>
  </si>
  <si>
    <t>Days</t>
  </si>
  <si>
    <t>Employment</t>
  </si>
  <si>
    <t>Wildr</t>
  </si>
  <si>
    <t>Rough Runner Event Volunteer</t>
  </si>
  <si>
    <t>Crownest Conservation Society</t>
  </si>
  <si>
    <t>CCS</t>
  </si>
  <si>
    <t>Ed Gregor Stewardship Day Volunteer</t>
  </si>
  <si>
    <t>Professional</t>
  </si>
  <si>
    <t>Membership</t>
  </si>
  <si>
    <t>Western Canada Chapter Vice Chair</t>
  </si>
  <si>
    <t>Niagara College Student Association Vice President</t>
  </si>
  <si>
    <t>SER-NCSA</t>
  </si>
  <si>
    <t>Event - Single</t>
  </si>
  <si>
    <t>Event - Ongoing</t>
  </si>
  <si>
    <t>Environment</t>
  </si>
  <si>
    <t>Nature Conservancy Canada</t>
  </si>
  <si>
    <t>NCC</t>
  </si>
  <si>
    <t>Waterton</t>
  </si>
  <si>
    <t>Earthbound Trees</t>
  </si>
  <si>
    <t>Society</t>
  </si>
  <si>
    <t>AB</t>
  </si>
  <si>
    <t>Loc_Large</t>
  </si>
  <si>
    <t>Loc_Small</t>
  </si>
  <si>
    <t>Niagara-On-The-Lake</t>
  </si>
  <si>
    <t>ON</t>
  </si>
  <si>
    <t>Toronto</t>
  </si>
  <si>
    <t>Pincher Creek</t>
  </si>
  <si>
    <t>Southern Region</t>
  </si>
  <si>
    <t>Crowsnest Pass</t>
  </si>
  <si>
    <t>BC</t>
  </si>
  <si>
    <t>Nelson</t>
  </si>
  <si>
    <t>Ecological Program Developer</t>
  </si>
  <si>
    <t>Stouffville</t>
  </si>
  <si>
    <t>Tree Farm Hand</t>
  </si>
  <si>
    <t>Earthbound Kids</t>
  </si>
  <si>
    <t>Oxford Learning Centres Inc.</t>
  </si>
  <si>
    <t>Math and Science Instructor</t>
  </si>
  <si>
    <t>UofT MedStores Staff</t>
  </si>
  <si>
    <t>Service/ Retail</t>
  </si>
  <si>
    <t>MBM Installations Inc.</t>
  </si>
  <si>
    <t>Service Technician/ Health and Safety Inspector</t>
  </si>
  <si>
    <t>DMA Contracting</t>
  </si>
  <si>
    <t>General Labourer</t>
  </si>
  <si>
    <t>Various Restaurants</t>
  </si>
  <si>
    <t>Line Kitchen Staff</t>
  </si>
  <si>
    <t>York Region</t>
  </si>
  <si>
    <t>Western Canada Chapter Annual General Meeting</t>
  </si>
  <si>
    <t>Attendee</t>
  </si>
  <si>
    <t>MBM</t>
  </si>
  <si>
    <t>DMA</t>
  </si>
  <si>
    <t>General</t>
  </si>
  <si>
    <t>Title</t>
  </si>
  <si>
    <t>Southwest Invasive Managers</t>
  </si>
  <si>
    <t>SWIM</t>
  </si>
  <si>
    <t>Saskatoon</t>
  </si>
  <si>
    <t>SK</t>
  </si>
  <si>
    <t>Participant</t>
  </si>
  <si>
    <t>Living Lakes Canada</t>
  </si>
  <si>
    <t>LLC</t>
  </si>
  <si>
    <t>CABIN with STREAM DNA Metabarcoding Sample Collection</t>
  </si>
  <si>
    <t>CABIN, STREAM</t>
  </si>
  <si>
    <t>Invermere</t>
  </si>
  <si>
    <t>Castle Crown Wilderness Coalition</t>
  </si>
  <si>
    <t>CCWC</t>
  </si>
  <si>
    <t>Stewardship Event Volunteer</t>
  </si>
  <si>
    <t>Castle Provincial Park</t>
  </si>
  <si>
    <t>Type</t>
  </si>
  <si>
    <t>Part-Time</t>
  </si>
  <si>
    <t>Full-Time</t>
  </si>
  <si>
    <t>Education/ Outreach</t>
  </si>
  <si>
    <t>Senior Demonstrator</t>
  </si>
  <si>
    <t>Scihigh - Lunenfield Research Institute</t>
  </si>
  <si>
    <t>World Wildlife Fund</t>
  </si>
  <si>
    <t>WWF</t>
  </si>
  <si>
    <t>Designing Change for a Living Planet Competition</t>
  </si>
  <si>
    <t>Presenter</t>
  </si>
  <si>
    <t>Ontario Ecology, Ethology and Evolution Conference</t>
  </si>
  <si>
    <t>OE3C</t>
  </si>
  <si>
    <t>Poster Presentation</t>
  </si>
  <si>
    <t>Experimentally induced population destabilization in Daphnia magna</t>
  </si>
  <si>
    <t>Temperature effects on a tritrophic food web</t>
  </si>
  <si>
    <t>*Full-time during a gap-year after high school and seasonal full-time during summers while attending university</t>
  </si>
  <si>
    <t>Expires</t>
  </si>
  <si>
    <t>Canadian Aquatic Biomonitoring Network Field Assistant</t>
  </si>
  <si>
    <t>CABIN</t>
  </si>
  <si>
    <t>Workplace Hazardous Materials Information System</t>
  </si>
  <si>
    <t>WHMIS</t>
  </si>
  <si>
    <t>Transportation Canada</t>
  </si>
  <si>
    <t>Ontario Ministry of Environment, Conservation and Parks</t>
  </si>
  <si>
    <t>OECP</t>
  </si>
  <si>
    <t>Ontario Benthos Biomonitoring Network Participant</t>
  </si>
  <si>
    <t>OBBN</t>
  </si>
  <si>
    <t>PCOC</t>
  </si>
  <si>
    <t>TUC</t>
  </si>
  <si>
    <t>Trout Unlimited Canada</t>
  </si>
  <si>
    <t>Backpack Electrofishing Crew Lead (Class 2)</t>
  </si>
  <si>
    <t>Canadian Red Cross</t>
  </si>
  <si>
    <t>Wilderness and Remote First Aid/ CPR &amp; AED C</t>
  </si>
  <si>
    <t>Industry Canada</t>
  </si>
  <si>
    <t xml:space="preserve">Restricted Operator's Certificate - Aeronautical Communications </t>
  </si>
  <si>
    <t>ROC-A</t>
  </si>
  <si>
    <t>Class/ Training</t>
  </si>
  <si>
    <t>Waterloo Wellingten Flight Centre</t>
  </si>
  <si>
    <t>WWFC</t>
  </si>
  <si>
    <t>Unmanned Aerial Vehicle Ground School</t>
  </si>
  <si>
    <t>UAV</t>
  </si>
  <si>
    <t>Ontario Ministry of Labour</t>
  </si>
  <si>
    <t>Ontario Working at Heights</t>
  </si>
  <si>
    <t>CAN</t>
  </si>
  <si>
    <t>OUPFB</t>
  </si>
  <si>
    <t>Sudbury</t>
  </si>
  <si>
    <t>Young Driver's of Canada</t>
  </si>
  <si>
    <t>Defensive Driving Course</t>
  </si>
  <si>
    <t>Permanent</t>
  </si>
  <si>
    <t>Ontario Ministry of Tranportation</t>
  </si>
  <si>
    <t>Ontario G-Class Driver's Licence</t>
  </si>
  <si>
    <t>Government of Alberta</t>
  </si>
  <si>
    <t>Alberta Class 5 Driver's Licence</t>
  </si>
  <si>
    <t>Research Assistant</t>
  </si>
  <si>
    <t>Undergraduate Thesis Student</t>
  </si>
  <si>
    <t>Natural Science and Engineering Research Council Undergraduate Student Research Award Recipient</t>
  </si>
  <si>
    <t>NSERC USRA</t>
  </si>
  <si>
    <t>Science/ Research</t>
  </si>
  <si>
    <t>Branch</t>
  </si>
  <si>
    <t xml:space="preserve">Measuring success of understory turf transplants in reclaimed forests </t>
  </si>
  <si>
    <t>Koffler Science Reserve Undergraduate Student Research Award Recipient</t>
  </si>
  <si>
    <t>KSR USRA</t>
  </si>
  <si>
    <t>Stochastic population extinction events in a multi-generational greenhouse experiment</t>
  </si>
  <si>
    <t>King City</t>
  </si>
  <si>
    <t>Time</t>
  </si>
  <si>
    <t>Time_Unit</t>
  </si>
  <si>
    <t>Undergraduate Student Research Fair Poster Presentation</t>
  </si>
  <si>
    <t>Lessons</t>
  </si>
  <si>
    <t>Achievements</t>
  </si>
  <si>
    <t xml:space="preserve">Organized and led public outreach, stewardship, and restoration projects. </t>
  </si>
  <si>
    <t xml:space="preserve">Planted, monitored, and maintained bare-root, container, and root-balled trees. Mechanically and chemically managed invasive plants. Inventoried &gt;1000 trees on property and performed tree health assessments. Loaded/unloaded flatbed crane trucks. Drove pick-up trucks off-road and with trailers. Performed landscape maintenance using small tractors. Set-up water pumps/ irrigation systems. Built cedar post fences. Created and maintained trails. </t>
  </si>
  <si>
    <t>Learned the necessity of good tools, boots, gloves, and waterproofing.</t>
  </si>
  <si>
    <t>Tasks</t>
  </si>
  <si>
    <t>Adjusted to working in a different culture and biota over a short period of time.</t>
  </si>
  <si>
    <t>Athletics and Recreation Centre Staff</t>
  </si>
  <si>
    <t>Stage</t>
  </si>
  <si>
    <t>Position</t>
  </si>
  <si>
    <t>Location</t>
  </si>
  <si>
    <t>NA</t>
  </si>
  <si>
    <t>Aseniwuche Environmental Corporation (AEC)</t>
  </si>
  <si>
    <t>Environmental Technician</t>
  </si>
  <si>
    <t>Grande Cache, AB</t>
  </si>
  <si>
    <t>Matt, Cheryl, Careers</t>
  </si>
  <si>
    <t>careers@aecalberta.com</t>
  </si>
  <si>
    <t>Called on Fri, Jul 5 to discuss interest in position</t>
  </si>
  <si>
    <t xml:space="preserve">Woodlands North, Inc. </t>
  </si>
  <si>
    <t>Restoration Ecologist</t>
  </si>
  <si>
    <t>Edmonton, AB</t>
  </si>
  <si>
    <t>Careers website application</t>
  </si>
  <si>
    <t>info@woodlandsnorth.co</t>
  </si>
  <si>
    <t>Natural Resources Canada</t>
  </si>
  <si>
    <t>Forestry Research Biologist - Inventory</t>
  </si>
  <si>
    <t>Various</t>
  </si>
  <si>
    <t>Online application</t>
  </si>
  <si>
    <t xml:space="preserve">Environmental Dynamics, Inc. </t>
  </si>
  <si>
    <t>Terrestrial Ecologist</t>
  </si>
  <si>
    <t>All locations considered</t>
  </si>
  <si>
    <t>employment@edidynamics.com</t>
  </si>
  <si>
    <t>YB0615</t>
  </si>
  <si>
    <t>Society for Ecological Restoration WC</t>
  </si>
  <si>
    <t>Social Media Coordinator</t>
  </si>
  <si>
    <t>Remote</t>
  </si>
  <si>
    <t>Katherine Stewart</t>
  </si>
  <si>
    <t>Usask</t>
  </si>
  <si>
    <t>katherine.stewart@usask.ca</t>
  </si>
  <si>
    <t>jennifer.stackhouse@galianoconservancy.ca</t>
  </si>
  <si>
    <t>Operations Coordinator</t>
  </si>
  <si>
    <t>Galiano Island</t>
  </si>
  <si>
    <t>Environmental Restoration Technician</t>
  </si>
  <si>
    <t>Galiano Conservation Association</t>
  </si>
  <si>
    <t>N/A</t>
  </si>
  <si>
    <t>RBG Website - zacharymilosmoore</t>
  </si>
  <si>
    <t>Hiring Manager</t>
  </si>
  <si>
    <t>15.50/hr</t>
  </si>
  <si>
    <t>Summer Contract</t>
  </si>
  <si>
    <t>Burlington</t>
  </si>
  <si>
    <t>Terrestrial Intern</t>
  </si>
  <si>
    <t>Royal Botanical Gardens</t>
  </si>
  <si>
    <t>Phone interview on Tuesday, February 12th with Emma LaRoque </t>
  </si>
  <si>
    <t>Email-zacharymilosmoore</t>
  </si>
  <si>
    <t>Conservation Manager, Rocky mountain front</t>
  </si>
  <si>
    <t>Kristie Wegener/ Tony McClue</t>
  </si>
  <si>
    <t>17/hr</t>
  </si>
  <si>
    <t>6 positions from May 6 - aug 23</t>
  </si>
  <si>
    <t xml:space="preserve">Southern Alberta </t>
  </si>
  <si>
    <t>Conservation Technicians</t>
  </si>
  <si>
    <t>pdf cover letter/resume in one file named "zachary moore.pdf"</t>
  </si>
  <si>
    <t>HR</t>
  </si>
  <si>
    <t>14-16/ hr</t>
  </si>
  <si>
    <t>20 positions from april to nov</t>
  </si>
  <si>
    <t>Ontario</t>
  </si>
  <si>
    <t>Feel good about this one.</t>
  </si>
  <si>
    <t>Stewardship Program Supervisor</t>
  </si>
  <si>
    <t>Betsy McClure</t>
  </si>
  <si>
    <t>&gt;37.5hr/wk*$20/hr</t>
  </si>
  <si>
    <t>12 month contract</t>
  </si>
  <si>
    <t>44015 Ferguson Line
St. Thomas, ON</t>
  </si>
  <si>
    <t>Forestry &amp; Lands Technician</t>
  </si>
  <si>
    <t>Kettle Creek Conservation Authority</t>
  </si>
  <si>
    <t>TRCA website - zacharymilosmoore</t>
  </si>
  <si>
    <t>Hr Specialist</t>
  </si>
  <si>
    <t>40hr/wk* $20.00/hr</t>
  </si>
  <si>
    <t>April 8 - June 21 (Ext. Pos)</t>
  </si>
  <si>
    <t>Boyd Office - 9755 Canada Company Av. Woodbridge, ON</t>
  </si>
  <si>
    <t>Field Staff, Restoration Projects (TRCA-024-19)</t>
  </si>
  <si>
    <t>TRCA</t>
  </si>
  <si>
    <t>40hr/wk* $25.97/hr</t>
  </si>
  <si>
    <t>April 1 - June 28 (Ext. Pos)</t>
  </si>
  <si>
    <t>Crew Leader, Restoration Projects (TRCA-035-19)</t>
  </si>
  <si>
    <t>Email - zacharymilosmoore</t>
  </si>
  <si>
    <t>HR Specialist</t>
  </si>
  <si>
    <t>Mississauga</t>
  </si>
  <si>
    <t>Technician, Restoration 2</t>
  </si>
  <si>
    <t>CVC</t>
  </si>
  <si>
    <t>Email - zmoore</t>
  </si>
  <si>
    <t>Owner</t>
  </si>
  <si>
    <t>John Grods</t>
  </si>
  <si>
    <t>Okanagan</t>
  </si>
  <si>
    <t>Ecologist</t>
  </si>
  <si>
    <t>Makonis Consulting</t>
  </si>
  <si>
    <t xml:space="preserve">*Didn't send anything in email except PDF </t>
  </si>
  <si>
    <t>Resource Management Officer I</t>
  </si>
  <si>
    <t>Nathan Fisk</t>
  </si>
  <si>
    <t>12.93-18.91/ hr</t>
  </si>
  <si>
    <t>Victoria</t>
  </si>
  <si>
    <t>Ecosystem Restoration Technician</t>
  </si>
  <si>
    <t>Parks Canada</t>
  </si>
  <si>
    <t>Lead Scientist</t>
  </si>
  <si>
    <t>Alia Snively</t>
  </si>
  <si>
    <t>Central/ Northern Alberta</t>
  </si>
  <si>
    <t>Summer Conservation Technician Internship</t>
  </si>
  <si>
    <t>Sir/Madame</t>
  </si>
  <si>
    <t>Vancouver</t>
  </si>
  <si>
    <t>Capital Regional District</t>
  </si>
  <si>
    <t>FUEM: Jan 25: ON SHORT LIST</t>
  </si>
  <si>
    <t>Email - zmoore1</t>
  </si>
  <si>
    <t>Dr. Peter Quinby</t>
  </si>
  <si>
    <t>One year contract starting Mar 1</t>
  </si>
  <si>
    <t>Peterborough</t>
  </si>
  <si>
    <t>Forest Ecologist &amp; Outreach Coordinator</t>
  </si>
  <si>
    <t>Ancient Forest Exploration &amp; Research</t>
  </si>
  <si>
    <t>Online</t>
  </si>
  <si>
    <t>Calgary</t>
  </si>
  <si>
    <t>Jr. Environmental Technician</t>
  </si>
  <si>
    <t>Vertex</t>
  </si>
  <si>
    <t>Grande Prairie</t>
  </si>
  <si>
    <t>Kathryn Di Donato</t>
  </si>
  <si>
    <t>35 hr/wk * 16.50/hr</t>
  </si>
  <si>
    <t>Summer</t>
  </si>
  <si>
    <t>Quinte</t>
  </si>
  <si>
    <t>Watershed Monitoring Technician</t>
  </si>
  <si>
    <t>Quinte Conservation</t>
  </si>
  <si>
    <t>Alberta</t>
  </si>
  <si>
    <t>SHARP</t>
  </si>
  <si>
    <t>Alberta Conservation Association</t>
  </si>
  <si>
    <t>Multisar Seasonal Technician</t>
  </si>
  <si>
    <t>Jr./Int. Biologist/Ecologist</t>
  </si>
  <si>
    <t>Wood</t>
  </si>
  <si>
    <t>Thunder Bay</t>
  </si>
  <si>
    <t>Northern Boreal Field Technician</t>
  </si>
  <si>
    <t>WCS</t>
  </si>
  <si>
    <t>Forgot to send with cover letter…</t>
  </si>
  <si>
    <t>Whomever</t>
  </si>
  <si>
    <t>Field Technologist</t>
  </si>
  <si>
    <t>ABMI</t>
  </si>
  <si>
    <t>Indeed</t>
  </si>
  <si>
    <t>Environmental Field Consultant</t>
  </si>
  <si>
    <t>A&amp;A Environmental Consulting</t>
  </si>
  <si>
    <t>Kitchener</t>
  </si>
  <si>
    <t>WSP</t>
  </si>
  <si>
    <t>indeed</t>
  </si>
  <si>
    <t>William's Lake</t>
  </si>
  <si>
    <t>Wildlife Biologist</t>
  </si>
  <si>
    <t xml:space="preserve">Tsilqot'in </t>
  </si>
  <si>
    <t xml:space="preserve">T. Harris Env. Mgmt. </t>
  </si>
  <si>
    <t>Online - zmoore1</t>
  </si>
  <si>
    <t>Markham</t>
  </si>
  <si>
    <t>Junior Environmental Site Assessor</t>
  </si>
  <si>
    <t>Stantec</t>
  </si>
  <si>
    <t>FUEM: Jan 25: will get back next week, still being considered</t>
  </si>
  <si>
    <t>indeed - zack_moore28</t>
  </si>
  <si>
    <t>Ashli Oe</t>
  </si>
  <si>
    <t>Chetwynd</t>
  </si>
  <si>
    <t>Plant Management Technician</t>
  </si>
  <si>
    <t>Spectrum</t>
  </si>
  <si>
    <t>Senior Terrestrial ecologist</t>
  </si>
  <si>
    <t>Parsons</t>
  </si>
  <si>
    <t>ERM</t>
  </si>
  <si>
    <t>Environmental Consultant</t>
  </si>
  <si>
    <t>Abbotsford</t>
  </si>
  <si>
    <t>Biologist - Environmental Scientist</t>
  </si>
  <si>
    <t>Pinchin</t>
  </si>
  <si>
    <t>Natural Resources Worker 2</t>
  </si>
  <si>
    <t>City of Toronto</t>
  </si>
  <si>
    <t>Format</t>
  </si>
  <si>
    <t>Contact</t>
  </si>
  <si>
    <t>Pay</t>
  </si>
  <si>
    <t>Period</t>
  </si>
  <si>
    <t>$17.50/hr</t>
  </si>
  <si>
    <t>May-Aug</t>
  </si>
  <si>
    <t xml:space="preserve">Mapped anthropogenic features, invasive species occurrence, and assessed conservation success through various indicators. Prepared annual monitoring reports including recommendations for future stewardship efforts. Analyzed aerial imagery for discrepancies between monitoring visits. Liaised with property owners and grazing lease holders. Attended and led events in fence removal, invasive species management, river corridor restoration, and organization operations. </t>
  </si>
  <si>
    <t xml:space="preserve">Monitored NCC owned properties and conservation easements in the Waterton Park Front Area. </t>
  </si>
  <si>
    <t>Certified Ecological Restoration Practitioner in Training</t>
  </si>
  <si>
    <t>Board Governance</t>
  </si>
  <si>
    <t>University of Alberta</t>
  </si>
  <si>
    <t>Mountains 101</t>
  </si>
  <si>
    <t>UofA</t>
  </si>
  <si>
    <t>Coursera</t>
  </si>
  <si>
    <t>Laboratory Biosafety</t>
  </si>
  <si>
    <t>Project</t>
  </si>
  <si>
    <t>Grassland Songbirds Conservation Fellowship</t>
  </si>
  <si>
    <t>Masters</t>
  </si>
  <si>
    <t>Samantha Knight</t>
  </si>
  <si>
    <t>Program Coordinator</t>
  </si>
  <si>
    <t>samantha.knight@natureconservancy.ca</t>
  </si>
  <si>
    <t>Oldman Watershed Council</t>
  </si>
  <si>
    <t>Restoration Specialist</t>
  </si>
  <si>
    <t>May-Nov</t>
  </si>
  <si>
    <t>~4000-4500/month</t>
  </si>
  <si>
    <t>Lethbridge</t>
  </si>
  <si>
    <t>Shannon Frank</t>
  </si>
  <si>
    <t>Executive Director</t>
  </si>
  <si>
    <t>info@oldmanwatershed.ca</t>
  </si>
  <si>
    <t>Adam Huggins</t>
  </si>
  <si>
    <t>Mountain Bluebird Trail Conservation Society</t>
  </si>
  <si>
    <t>MBTCS</t>
  </si>
  <si>
    <t>Adaptable Outdoors</t>
  </si>
  <si>
    <t>AOD</t>
  </si>
  <si>
    <t>Trail Monitor</t>
  </si>
  <si>
    <t>Administration Committee Chair</t>
  </si>
  <si>
    <t>Alberta Ministry of Culture, Multiculturalism, and the Status of Women</t>
  </si>
  <si>
    <t>Trained in standardized sampling of aquatic macroinvertebrate communities (CABIN) for a national DNA metabarcoding project (STREAM)</t>
  </si>
  <si>
    <t>Pincher Creek and District Food Centre</t>
  </si>
  <si>
    <t>PCDFC</t>
  </si>
  <si>
    <t>Project Lead - Growing Healthy Food Boxes</t>
  </si>
  <si>
    <t>Eligible for P.Biol with 1.5 years more experience</t>
  </si>
  <si>
    <t>For work in Level 1 Biosafety Lab</t>
  </si>
  <si>
    <t>Latest training in WHMIS for NCC; several other courses completed for other positions</t>
  </si>
  <si>
    <t xml:space="preserve">Designed and built 2'x2'x18" garden boxes for 10 families. </t>
  </si>
  <si>
    <t>Natural Area Assistant - Waterton</t>
  </si>
  <si>
    <t>CRC</t>
  </si>
  <si>
    <t xml:space="preserve">Demonstrated live mammal handling, bird surveying, herpetofauna identification, and sampling of both aquatic and terrestrial invertebrates. </t>
  </si>
  <si>
    <t>Designed and led “Small Animals” interactive education program for students aged 4-16.</t>
  </si>
  <si>
    <t>Driver's education course with in class and in vehicle components.</t>
  </si>
  <si>
    <t>Part-time staff in 4 restaurants during high school</t>
  </si>
  <si>
    <t>Award</t>
  </si>
  <si>
    <t>Certificate</t>
  </si>
  <si>
    <t>Event</t>
  </si>
  <si>
    <t>Recreational</t>
  </si>
  <si>
    <t>University</t>
  </si>
  <si>
    <t>College</t>
  </si>
  <si>
    <t>Committee Member</t>
  </si>
  <si>
    <t>Board Member</t>
  </si>
  <si>
    <t>Financial</t>
  </si>
  <si>
    <t>Achievement</t>
  </si>
  <si>
    <t>Private</t>
  </si>
  <si>
    <t>Annual</t>
  </si>
  <si>
    <t>Competition</t>
  </si>
  <si>
    <t xml:space="preserve"> </t>
  </si>
  <si>
    <t>In-School</t>
  </si>
  <si>
    <t>2019-S</t>
  </si>
  <si>
    <t>Length</t>
  </si>
  <si>
    <t>2019-F</t>
  </si>
  <si>
    <t>Role</t>
  </si>
  <si>
    <t>Contact.Information</t>
  </si>
  <si>
    <t>Application.Date</t>
  </si>
  <si>
    <t>Closing.Date</t>
  </si>
  <si>
    <t>2020-S</t>
  </si>
  <si>
    <t>Incomplete</t>
  </si>
  <si>
    <t>Applied</t>
  </si>
  <si>
    <t>Interview</t>
  </si>
  <si>
    <t>Rejected</t>
  </si>
  <si>
    <t>Interview-Rejected</t>
  </si>
  <si>
    <t>Offered</t>
  </si>
  <si>
    <t>Offered-Accepted</t>
  </si>
  <si>
    <t>Application.Stage</t>
  </si>
  <si>
    <t>Offered-Declined</t>
  </si>
  <si>
    <t>No Response</t>
  </si>
  <si>
    <t xml:space="preserve">HR Specialist, </t>
  </si>
  <si>
    <t xml:space="preserve">ontario@natureconservancy.ca </t>
  </si>
  <si>
    <t xml:space="preserve">Conglomerated nearly 20 years of reports across over 10,000 hectares of NCC property into a living excel database. Adapted range health polygons into analyzable format. Created automated analysis and reporting templates with table and figure outputs through R Statistical Programming. </t>
  </si>
  <si>
    <t>RRHA</t>
  </si>
  <si>
    <t>Created and analyzed database connecting historical and ongoing range and riparian health assessments.</t>
  </si>
  <si>
    <t xml:space="preserve">Scanned technical reports for important information. Standardized input of various report formats. Improved R-coding skills. </t>
  </si>
  <si>
    <t>HCA</t>
  </si>
  <si>
    <t>River Corridor Restoration Technician</t>
  </si>
  <si>
    <t>Halton</t>
  </si>
  <si>
    <t>Installed structural and habitat features for restoration projects</t>
  </si>
  <si>
    <t xml:space="preserve">Improved skills with hand tools and small machinery. Discovered pleasure of wading stream waters in November. </t>
  </si>
  <si>
    <t>Installed crib walls, Christmas tree revetments (erosion control), standing snags, floating wood features, and various geotextiles</t>
  </si>
  <si>
    <t xml:space="preserve">Adopted trail of 22 bluebird boxes. </t>
  </si>
  <si>
    <t xml:space="preserve">Conducted maintenance, nest monitoring and reported results through standardized forms. </t>
  </si>
  <si>
    <t>Coordinated events for student stewardship engagement and a public BIOBLITZ. Organized volunteers and liaised with partners (General Motors, World Wildlife Fund). Led demonstrations in environmental monitoring.</t>
  </si>
  <si>
    <t>Learned how to condense instructions for successive volunteer groups. Learned to coordinate groups of people from different cultural and academic backgrounds.</t>
  </si>
  <si>
    <t xml:space="preserve">Participated in 5-day, overnight, remote-area trail building trips. Contributed to organizational structure development. Liaised with partners and organized projects specific to the Crowsnest Pass area. </t>
  </si>
  <si>
    <t>Participated in committee with organization committed to the building, maintenance, and protection of the Great Divide Trail in Canada.</t>
  </si>
  <si>
    <t xml:space="preserve">Organized and led volunteer events to produce raised-bed garden boxes and beginner gardening packages for under-privileged families. </t>
  </si>
  <si>
    <t>Coordinated volunteers, contacted recipients, designed and built boxes, liaised with public at events</t>
  </si>
  <si>
    <t>University of Manitoba</t>
  </si>
  <si>
    <t>UofM</t>
  </si>
  <si>
    <t>Post-Graduate Certificate</t>
  </si>
  <si>
    <t>Master's of Natural Resources Management</t>
  </si>
  <si>
    <t>MNRM</t>
  </si>
  <si>
    <t>Winnipeg</t>
  </si>
  <si>
    <t>MB</t>
  </si>
  <si>
    <t>Weston Family Conservation Science Fellowship</t>
  </si>
  <si>
    <t>WFCSF</t>
  </si>
  <si>
    <t>Webinar</t>
  </si>
  <si>
    <t>30,000/Year</t>
  </si>
  <si>
    <t>2020-F</t>
  </si>
  <si>
    <t xml:space="preserve">Instructor for groups of 3 students aged 8 to 18 focusing on math and science content, but also including English, history, and learning strategies. </t>
  </si>
  <si>
    <t xml:space="preserve">Designed and implemented curriculum supplementary material. Created educational resources for varied subject matter. </t>
  </si>
  <si>
    <t xml:space="preserve">Balanced the needs of diverse student backgrounds in a time-sensitive environment. </t>
  </si>
  <si>
    <t>Grader/Marker 1 - ARTS 1110</t>
  </si>
  <si>
    <t>University 1</t>
  </si>
  <si>
    <t>Sep-Jan</t>
  </si>
  <si>
    <t>$14.42/hour; 8 hours per week; 136 hours total</t>
  </si>
  <si>
    <t>Michael O'Brien-Moran</t>
  </si>
  <si>
    <t>Senior Lecturer, First Year Seminars</t>
  </si>
  <si>
    <t>michael.brien-moran@umanitoba.ca</t>
  </si>
  <si>
    <t>Website application, also sent directly to lecturer</t>
  </si>
  <si>
    <t>Extended Education</t>
  </si>
  <si>
    <t>$19.55/hour</t>
  </si>
  <si>
    <t>Sep-Dec; W1630-1830</t>
  </si>
  <si>
    <t>Chelsey McDougall</t>
  </si>
  <si>
    <t>chelsey.mcdougall@umanitoba.ca</t>
  </si>
  <si>
    <t>Tutor/Classroom Facilitator, Mathematical Skills</t>
  </si>
  <si>
    <t>Start_Month</t>
  </si>
  <si>
    <t>Start_Year</t>
  </si>
  <si>
    <t>End_Month</t>
  </si>
  <si>
    <t>End_Year</t>
  </si>
  <si>
    <t>Leader of &gt;10 in-class demonstrations for student groups aged 4-18 on various topics in biology.</t>
  </si>
  <si>
    <t>Performed demonstrations on uses of model organisms in scientific research, DNA structure, genetic modification, and anatomy.</t>
  </si>
  <si>
    <t>Includes GM ECOSTEM and Bioblitz run through the NC Department of Sustainability</t>
  </si>
  <si>
    <t>CV</t>
  </si>
  <si>
    <t>Include</t>
  </si>
  <si>
    <t>Disclude</t>
  </si>
  <si>
    <t>Date from Ontario G-Class licence, converted to Alberta Licence September 2019</t>
  </si>
  <si>
    <t>Four-day volunteer workshop and data collection for aquatic biomonitoring.</t>
  </si>
  <si>
    <t xml:space="preserve">Serviced and inspected physical education equipment, operable walls, and telescopic seating. </t>
  </si>
  <si>
    <t xml:space="preserve">Worked in general mechanics with power tools, saws, and aerial work platforms. Drove pick-up trucks and work vans with trailer attachments. Hired and managed employees. Completed inspections for industry health and safety standards. </t>
  </si>
  <si>
    <t xml:space="preserve">Communicated complex issues to clients with less familiarity. Coordinated inspections of over 200 sites over 4-month periods through scheduling with staff and clients. </t>
  </si>
  <si>
    <t>Pleasure Craft Operators Card</t>
  </si>
  <si>
    <t>Full non-probationary drivers licence for all class 5 vehicles.</t>
  </si>
  <si>
    <t>Full non-probationary drivers licence for general vehicles.</t>
  </si>
  <si>
    <t>Developed skills in experimental design, adapting to changing conditions, and admitting mistakes. Distinguished between times to ‘figure it out’ and times to ‘ask for help’.</t>
  </si>
  <si>
    <t>Completed two independent undergraduate theses and a year long laboratory contract.</t>
  </si>
  <si>
    <t>Conducted scientific literature reviews and experiments.</t>
  </si>
  <si>
    <t>Presented results at three scientific conferences. Awarded two undergraduate student research awards (USRAs).</t>
  </si>
  <si>
    <t>Scientific Researcher: Population and Community Ecology</t>
  </si>
  <si>
    <t xml:space="preserve">Prepared food and cleaned kitchens. Interacted with customers and clients. </t>
  </si>
  <si>
    <t>Learned to adapt to time sensitive situations and maintain professionality in strenuous situations from a young age.</t>
  </si>
  <si>
    <t xml:space="preserve">Trained in planning, implementing, and monitoring ecosystem restoration projects. </t>
  </si>
  <si>
    <t>Ecosystem Restoration Program</t>
  </si>
  <si>
    <t xml:space="preserve">Studied population and community ecology focusing on the impacts of global change on conservation. </t>
  </si>
  <si>
    <t>Double majored in Ecology &amp; Evolutionary Biology; Biodiversity &amp; Conservation Biology.</t>
  </si>
  <si>
    <t xml:space="preserve">Graduated with Honours and High Distinction. Completed two independent theses. </t>
  </si>
  <si>
    <t xml:space="preserve">Developed skills in approaching questions scientifically, researching the current state of knowledge on a topic, and organizing groups to solve problems and complete projects. </t>
  </si>
  <si>
    <t>Awarded Weston Family Conservation Science Fellowship in conjunction with the Nature Conservancy of Canada.</t>
  </si>
  <si>
    <t xml:space="preserve">Staff in a retail operation servicing universities and hospitals with laboratory and medical supplies. </t>
  </si>
  <si>
    <t>Assisted customers with purchases through in depth knowledge of stock. Organized and maintained warehouse stocking.</t>
  </si>
  <si>
    <t xml:space="preserve">Received training in safe use and handling of liquid nitrogen. </t>
  </si>
  <si>
    <t>Annual Field Tour</t>
  </si>
  <si>
    <t xml:space="preserve">Group submission on promotional opportunities for reusable shopping bags received honourable mention amongst 15 other university and college teams. </t>
  </si>
  <si>
    <t xml:space="preserve">Niagara College Team presentation on reducing plastic waste through promoting cyclic economies. </t>
  </si>
  <si>
    <t xml:space="preserve">Finished 100m vertical sprint, 9 km trail run, and 2 km obstacle course. </t>
  </si>
  <si>
    <t>Assisted in outdoor fitness event.</t>
  </si>
  <si>
    <t>Set-up obstacles, determined course locations, and registered participants.</t>
  </si>
  <si>
    <t xml:space="preserve">Participated in habitat stewardship events for organization dedicated to preserving wildlife habitat in protected areas of the Castle Area. </t>
  </si>
  <si>
    <t xml:space="preserve">Removed weeds, installed habitat features, and maintained trails. Helped to educate groups about local diversity and conservation threats. </t>
  </si>
  <si>
    <t xml:space="preserve">Assisted in tasks related to the management of a 640 acre small-scale native tree farm. </t>
  </si>
  <si>
    <t>$30,000 annual stipend during Master's of Natural Resource Management at the University of Manitoba</t>
  </si>
  <si>
    <r>
      <t xml:space="preserve">Assisted in graduate student research projects on experimental evolution using </t>
    </r>
    <r>
      <rPr>
        <i/>
        <sz val="10"/>
        <color theme="1"/>
        <rFont val="Tw Cen MT"/>
        <family val="2"/>
      </rPr>
      <t>Drosophila melanogaster.</t>
    </r>
  </si>
  <si>
    <t>Annual visit to invasive species management site successes, failures, and works-in-progress.</t>
  </si>
  <si>
    <t>Completed biophysical inventory of a 594 acre parcel of reforested land in the Central Kootenays of BC.</t>
  </si>
  <si>
    <t xml:space="preserve">Compared terrestrial arthropod communities wetlands at different stages of ecological restoration. </t>
  </si>
  <si>
    <t>Niagara River Invasive Species Management</t>
  </si>
  <si>
    <t>Mapped and prioritized invasive species occurrences on an 11 km stretch of the Niagara River for the Niagara Parks Commission.</t>
  </si>
  <si>
    <t>Fitness centre general worker.</t>
  </si>
  <si>
    <t>Serviced, maintained and cleaned fitness equipment. Greeted and registered participants.</t>
  </si>
  <si>
    <t xml:space="preserve">Director for professional society dedicated to furthering the practise of Ecological Restoration in Western Canada. </t>
  </si>
  <si>
    <t xml:space="preserve">Planned conferences. Ensured legal compliance of operations. Established priorities for new initiatives. Assisted in membership development and social media outreach. </t>
  </si>
  <si>
    <t>Trained and certified to operate a backpack electrofishing unit and train crew.</t>
  </si>
  <si>
    <t>Trained and certified to work on extension ladders and aerial work platforms using fall arrest safety devices.</t>
  </si>
  <si>
    <t xml:space="preserve">Trained in theoretical, practical, and legal surrounding usage of Unmanned Aerial Vehicles (UAVs) for various missions. </t>
  </si>
  <si>
    <t>Completed 1-day course on fundamental aspects of non-profit board governance structure and operations.</t>
  </si>
  <si>
    <t xml:space="preserve">Trained to plan and participate in and plan aquatic biomonitoring projects involving freshwater invertebrates. </t>
  </si>
  <si>
    <t>Completed Canadian Red Cross Certified 20 hour course with CPR/AED-C.</t>
  </si>
  <si>
    <t xml:space="preserve">Trained and certified to operate an aeronautical VHF radio. </t>
  </si>
  <si>
    <t>Licenced for operation of a boat with a motor.</t>
  </si>
  <si>
    <t>Trained and certified to participate in data collection for CABIN studies.</t>
  </si>
  <si>
    <t>Assisting in defining the structure and operations of a new society helping people with disabilities enjoy the outdoors.</t>
  </si>
  <si>
    <t xml:space="preserve">Created functional database to house historical data, input continuing assessment data, and automated analysis the conglomerated data to facilitate reporting. </t>
  </si>
  <si>
    <t>Laurentian University</t>
  </si>
  <si>
    <t>Music Grants Canada</t>
  </si>
  <si>
    <t>Grant Writing for Professional Musicians</t>
  </si>
  <si>
    <t>Name</t>
  </si>
  <si>
    <t>Relationship</t>
  </si>
  <si>
    <t>Relationship.Position</t>
  </si>
  <si>
    <t>Phone</t>
  </si>
  <si>
    <t>Email</t>
  </si>
  <si>
    <t>Tony McCue</t>
  </si>
  <si>
    <t>Natural Area Manager</t>
  </si>
  <si>
    <t>Pincher Creek, AB</t>
  </si>
  <si>
    <t>Supervisor</t>
  </si>
  <si>
    <t>403-627-7693</t>
  </si>
  <si>
    <t>tony.mccue@natureconservancy.ca</t>
  </si>
  <si>
    <t>Martin Smith</t>
  </si>
  <si>
    <t>Instructor</t>
  </si>
  <si>
    <t>Niagara-On-The-Lake, ON</t>
  </si>
  <si>
    <t>Natural Area Assistant Program</t>
  </si>
  <si>
    <t>905-609-4570</t>
  </si>
  <si>
    <t>msmith@niagaracollege.ca</t>
  </si>
  <si>
    <t>Benjamin Gilbert</t>
  </si>
  <si>
    <t>Professor</t>
  </si>
  <si>
    <t>Toronto, ON</t>
  </si>
  <si>
    <t>Research Position</t>
  </si>
  <si>
    <t>benjamin.gilbert@utoronto.ca</t>
  </si>
  <si>
    <t>Carol Norton</t>
  </si>
  <si>
    <t>Stouffville, ON</t>
  </si>
  <si>
    <t>Ecological Programmer Position</t>
  </si>
  <si>
    <t>416-949-0269</t>
  </si>
  <si>
    <t>Nicola Koper</t>
  </si>
  <si>
    <t>Winnipeg, MB</t>
  </si>
  <si>
    <t>Natural Resources Management Program</t>
  </si>
  <si>
    <t>2021-W</t>
  </si>
  <si>
    <t>Convinced more than 100 children (and adults) that “Small Animals” included ‘bugs’: not just furry animals. Awarded “Programmer of the Year” for dedication to participant experience and creation of novel educational demonstrations and materials.</t>
  </si>
  <si>
    <t>Heritage Saskatchewan</t>
  </si>
  <si>
    <t>Jan-Apr</t>
  </si>
  <si>
    <t>$20/hr</t>
  </si>
  <si>
    <t>Ingrid Cazakoff</t>
  </si>
  <si>
    <t>CEO</t>
  </si>
  <si>
    <t>info@hertiagesask.ca</t>
  </si>
  <si>
    <t>For survey design and professional database</t>
  </si>
  <si>
    <t>Stephanie Green</t>
  </si>
  <si>
    <t>Comensurate on Experience</t>
  </si>
  <si>
    <t>Jan-June</t>
  </si>
  <si>
    <t>Data Manager, FADD Project</t>
  </si>
  <si>
    <t>Principle Investigator</t>
  </si>
  <si>
    <t>sgreen1@ualberta.ca</t>
  </si>
  <si>
    <t>Ta/Demo/Tutor/Sem Leader 2 - ENTM 3170 (CUPE TA)</t>
  </si>
  <si>
    <t>$21.50/hr, 5 hours/week</t>
  </si>
  <si>
    <t>Kathy Graham</t>
  </si>
  <si>
    <t xml:space="preserve">	Department Secretary &amp; Graduate Student Coordinator</t>
  </si>
  <si>
    <t>kathy.graham@umanitoba.ca</t>
  </si>
  <si>
    <t>Applied online, sent email with full submission</t>
  </si>
  <si>
    <t>Grader/Marker 2 - ENTM 3160 (CUPE TA)</t>
  </si>
  <si>
    <t>$15.50/hr, 8 hours/week</t>
  </si>
  <si>
    <t>Applied online, did NOT send email with full submission for this one</t>
  </si>
  <si>
    <t>$19.55/hr, 15 hrs total</t>
  </si>
  <si>
    <t>Ta/Demo/Tutor/Sem Leader 1 - BIOL 2300 (CUPE TA)</t>
  </si>
  <si>
    <t>Carol Johnston</t>
  </si>
  <si>
    <t>Area Coordinator</t>
  </si>
  <si>
    <t>carol.johnston@umanitoba.ca</t>
  </si>
  <si>
    <t>Gitanyow Hereditary Chiefs</t>
  </si>
  <si>
    <t>Reconciliation Trail Coordinator</t>
  </si>
  <si>
    <t>"Anywhere in BC"</t>
  </si>
  <si>
    <t>$34/hour</t>
  </si>
  <si>
    <t>gelnyowreconciliationtrail@gmail.com</t>
  </si>
  <si>
    <t>emailed app</t>
  </si>
  <si>
    <t>Natural Resources Solutions Group</t>
  </si>
  <si>
    <t>Adminstrative Asssitant</t>
  </si>
  <si>
    <t>2021 1-year</t>
  </si>
  <si>
    <t>Hiring Staff</t>
  </si>
  <si>
    <t>Application through indeed</t>
  </si>
  <si>
    <t>also had interesting administrative survey</t>
  </si>
  <si>
    <t>$20/hour, 10-30 hours per week</t>
  </si>
  <si>
    <t>nicola.koper@umanitoba.ca</t>
  </si>
  <si>
    <t>204-474-8768</t>
  </si>
  <si>
    <t>HS</t>
  </si>
  <si>
    <t>RA</t>
  </si>
  <si>
    <t>Regina</t>
  </si>
  <si>
    <t>NSERC</t>
  </si>
  <si>
    <t>USRA</t>
  </si>
  <si>
    <t>Undergraduate Student Research Award</t>
  </si>
  <si>
    <t>Koffler Scientific Reserve</t>
  </si>
  <si>
    <t>KSR</t>
  </si>
  <si>
    <t xml:space="preserve">Natural Sciences and Engineering Research Council </t>
  </si>
  <si>
    <t>$6,500 award for undergraduate student research project conducted at the University of Toronto's Koffler Scientific Reserve at Joker's Hill</t>
  </si>
  <si>
    <t>$6,500 award for undergraduate student research project conducted at the University of Toronto</t>
  </si>
  <si>
    <t>Programmer of the Year</t>
  </si>
  <si>
    <t xml:space="preserve">Awarded Programmer of the Year for dedication to student experience by creation of novel demonstrations and cirriculum. </t>
  </si>
  <si>
    <t>Heard back Jan 4th about reception</t>
  </si>
  <si>
    <t>Heard from Kathy about forwarding to Professor</t>
  </si>
  <si>
    <t>WC</t>
  </si>
  <si>
    <t>Best Poster In Evolutionary Ecology</t>
  </si>
  <si>
    <t xml:space="preserve">Awarded in competition of 10 undergraduate students for poster presentation on connecting life history traits and community dynamics. </t>
  </si>
  <si>
    <t>Org_Link</t>
  </si>
  <si>
    <t>Projects</t>
  </si>
  <si>
    <t>Labouring</t>
  </si>
  <si>
    <t>V1</t>
  </si>
  <si>
    <t>V1_Desc</t>
  </si>
  <si>
    <t>V2</t>
  </si>
  <si>
    <t>V2_Desc</t>
  </si>
  <si>
    <t>V3</t>
  </si>
  <si>
    <t>V3_Desc</t>
  </si>
  <si>
    <t>aphid_farm_fld3</t>
  </si>
  <si>
    <t>V1_Type</t>
  </si>
  <si>
    <t>.jpeg</t>
  </si>
  <si>
    <t>.pdf</t>
  </si>
  <si>
    <t>L1</t>
  </si>
  <si>
    <t>L1_Desc</t>
  </si>
  <si>
    <t>L2</t>
  </si>
  <si>
    <t>L2_Desc</t>
  </si>
  <si>
    <t>L3</t>
  </si>
  <si>
    <t>L3_Desc</t>
  </si>
  <si>
    <t>https://www.facebook.com/AdaptABLEoutdoors/</t>
  </si>
  <si>
    <t>https://www.alberta.ca/culture-and-status-of-women.aspx</t>
  </si>
  <si>
    <t>https://www.aspb.ab.ca/</t>
  </si>
  <si>
    <t>https://www.redcross.ca/training-and-certification</t>
  </si>
  <si>
    <t>Canadian Rivers Institute</t>
  </si>
  <si>
    <t>https://www.canadianriversinstitute.com/</t>
  </si>
  <si>
    <t>https://www.utoronto.ca/</t>
  </si>
  <si>
    <t>https://www.niagaracollege.ca/</t>
  </si>
  <si>
    <t>https://heritagesask.ca/</t>
  </si>
  <si>
    <t>https://www.natureconservancy.ca/en/</t>
  </si>
  <si>
    <t>Research Assistant (Agrawal Lab)</t>
  </si>
  <si>
    <t>Research Assistant (Krkosek Lab)</t>
  </si>
  <si>
    <t>https://earthboundtrees.ca/</t>
  </si>
  <si>
    <t>https://earthboundkids.ca/</t>
  </si>
  <si>
    <t>ladybird_bi_sub</t>
  </si>
  <si>
    <t>Environmental Consultation</t>
  </si>
  <si>
    <t xml:space="preserve">Subset of final report submitted in fulfillment of consultation. </t>
  </si>
  <si>
    <t>https://www.ontario.ca/page/ministry-environment-conservation-parks#!%2F</t>
  </si>
  <si>
    <t>https://oe3c2016blog.wordpress.com/</t>
  </si>
  <si>
    <t>https://www.ser.org/general/custom.asp?page=Certification</t>
  </si>
  <si>
    <t>https://www.boaterexam.com/canada/?msclkid=c38695208a721a0b7cbcf41f3cea9982</t>
  </si>
  <si>
    <t>https://www.ic.gc.ca/eic/site/smt-gst.nsf/eng/sf01397.html</t>
  </si>
  <si>
    <t>https://eeb.utoronto.ca/education/undergraduate/scholarships-and-awards/ksr-usra/</t>
  </si>
  <si>
    <t>https://www.nserc-crsng.gc.ca/Students-Etudiants/UG-PC/USRA-BRPC_eng.asp</t>
  </si>
  <si>
    <t>https://www.facebook.com/foodcentrepc/</t>
  </si>
  <si>
    <t>https://www.wildr.ca/</t>
  </si>
  <si>
    <t>https://livinglakescanada.ca/</t>
  </si>
  <si>
    <t>https://chapter.ser.org/westerncanada/</t>
  </si>
  <si>
    <t>https://greatdividetrail.com/</t>
  </si>
  <si>
    <t>https://www.ser.org/</t>
  </si>
  <si>
    <t>http://ccwc.ab.ca/</t>
  </si>
  <si>
    <t>https://www.conservationhalton.ca/</t>
  </si>
  <si>
    <t>Conservation Halton</t>
  </si>
  <si>
    <t>https://scihigh.ca/</t>
  </si>
  <si>
    <t>https://campus.wwf.ca/event/designing-change-for-a-living-planet/</t>
  </si>
  <si>
    <t>https://laurentian.ca/</t>
  </si>
  <si>
    <t>https://yd.com/</t>
  </si>
  <si>
    <t>https://www.coursera.org/learn/mountains-101</t>
  </si>
  <si>
    <t>https://musicgrantscanada.thinkific.com/courses/grant-writing-101</t>
  </si>
  <si>
    <t>http://www.crowsnestconservation.ca/</t>
  </si>
  <si>
    <t>https://www.facebook.com/SouthWestInvasiveManagers/</t>
  </si>
  <si>
    <t>https://www.ontario.ca/page/training-working-heights</t>
  </si>
  <si>
    <t>https://www.ontario.ca/page/get-g-drivers-licence-new-drivers</t>
  </si>
  <si>
    <t>https://tucanada.org/class-2-backpack-electrofishing/</t>
  </si>
  <si>
    <t>https://www.ontario.ca/page/workplace-hazardous-materials-information-system-whmis#:~:text=%20The%20Workplace%20Hazardous%20Materials%20Information%20System%20%28,2%20reduce%20workplace%20injuries%20and%20illnesses%20More%20</t>
  </si>
  <si>
    <t>https://www.alberta.ca/class-5-drivers-licence.aspx</t>
  </si>
  <si>
    <t>https://bluebirdtrails.org/</t>
  </si>
  <si>
    <t>http://www.wwfc.ca/</t>
  </si>
  <si>
    <t xml:space="preserve">Two-year masters program involving a thesis and multiple courses relating to sociology, economics, ecology, restoration, and more. </t>
  </si>
  <si>
    <t>Rangeland and Riparian Health Database</t>
  </si>
  <si>
    <t>Includes Conservation Intern Period from May to August 2019, Natural Area Assistant Position from October 2019 to July 2020, and Conservation Researcher Position from July to August 2020.</t>
  </si>
  <si>
    <t xml:space="preserve">Learned to liase with land managers. Excelled in communicating complex issues to varied audiences. </t>
  </si>
  <si>
    <t>https://www.umanitoba.ca/</t>
  </si>
  <si>
    <t>Volunteer</t>
  </si>
  <si>
    <t>Western Canada Restoration Practitioner Survey</t>
  </si>
  <si>
    <t>Urban Ground Cooling Effect</t>
  </si>
  <si>
    <t>Swim, Drink, Fish</t>
  </si>
  <si>
    <t>https://www.swimdrinkfish.ca/</t>
  </si>
  <si>
    <t>SDF</t>
  </si>
  <si>
    <t>hs_report_sub</t>
  </si>
  <si>
    <t xml:space="preserve">Subset of final report submitted in fulfillment of contract. </t>
  </si>
  <si>
    <t>Database for range and riparian health assessments allowing for automated analysis in R.</t>
  </si>
  <si>
    <t>visuals/rrha_template.xlsx</t>
  </si>
  <si>
    <t>rrha_report_sub</t>
  </si>
  <si>
    <t xml:space="preserve">Subset of final report and instruction manual submitted in completion of project. </t>
  </si>
  <si>
    <t>Results for population</t>
  </si>
  <si>
    <t>aphid_farm_interactions</t>
  </si>
  <si>
    <t>V3_Type</t>
  </si>
  <si>
    <t>V2_Type</t>
  </si>
  <si>
    <t>aphid_farm_poster</t>
  </si>
  <si>
    <t>Poster submitted in fulfillment of preliminary study for undergraduate thesis.</t>
  </si>
  <si>
    <t>Aphid Farm: Tritrophic Community Interactions</t>
  </si>
  <si>
    <t>Turf Wars: Understory Turf Transplant Success</t>
  </si>
  <si>
    <t>Ladybird Biophysical Inventory</t>
  </si>
  <si>
    <t>Collaborator: Benjamin Gilbert</t>
  </si>
  <si>
    <t>Research Technician (Gilbert Lab)</t>
  </si>
  <si>
    <t>Daphnia Fishery: Experimental Population Destabilization from Harvesting</t>
  </si>
  <si>
    <t>Collaborator: Martin Krkosek</t>
  </si>
  <si>
    <t>Awarded Natural Sciences and Engineering Research Council of Canada Undergraduate Student Research Award (NSERC USRA). Recieved 'Honorable Mention' at 2016 Ontario Ecology, Evolution, and Ethology Conference. Currently undergoing revisions for publication.</t>
  </si>
  <si>
    <t>Awarded University of Toronto's Koffler Scientific Reserve Undergraduate Research Award (KSR USRA). Received 'Best Poster Presentation in Evolutionary Ecology' award at University of Toronto undergraudate research fair (March 2017). Currently undergoing revisions for publication.</t>
  </si>
  <si>
    <t>https://krkosek.eeb.utoronto.ca/</t>
  </si>
  <si>
    <t>http://gilbert.eeb.utoronto.ca/</t>
  </si>
  <si>
    <t>daphnia_fishery_poster</t>
  </si>
  <si>
    <t>daphnia_fishery_2018-10-09</t>
  </si>
  <si>
    <t>Manuscript submitted for review</t>
  </si>
  <si>
    <t>Other collaborators: Luka Rogers, Abby Daigle</t>
  </si>
  <si>
    <t>Collaborator: Pepijn Luckjx</t>
  </si>
  <si>
    <t>https://www.tcd.ie/Zoology/people/luijckxp</t>
  </si>
  <si>
    <t>Grassland Birds in the Parkland Transition</t>
  </si>
  <si>
    <t>Masters thesis project studying the interactions between landscape structure, vegetation communities, and cattle grazing on grassland bird communities on private conservation projects in southern Alberta.</t>
  </si>
  <si>
    <t>Western Canada</t>
  </si>
  <si>
    <t>Undergraduate thesis project using Daphnia magna to model fisheries dynamics in discerning between mechanisms of population destabilization resulting from size-selective harvesting.</t>
  </si>
  <si>
    <t xml:space="preserve">Undergraduate thesis project using two aphid species in laboratory and field experiments to examine the relative impacts of temperature on consumer-resource interactions, density dependence, interspecific competition, ant-hemipteran mutualisms, and predation. </t>
  </si>
  <si>
    <t xml:space="preserve">Designed, implemented, and maintained manipulative experiement using Daphnia magna mesocosms. Analyzed and presented data. </t>
  </si>
  <si>
    <t xml:space="preserve">Designed, implemented, and maintained manipulative experiments in growth chambers and field cages. Analyzed and presented data. </t>
  </si>
  <si>
    <t xml:space="preserve">Learned about collaboration and the time inputs involved in the peer-review scientific process. </t>
  </si>
  <si>
    <t>Terrestrial Insect Restoration Response</t>
  </si>
  <si>
    <t>Macro-enabled excel database template with automated analyses.</t>
  </si>
  <si>
    <t>visuals/hs_database_template.xlsx</t>
  </si>
  <si>
    <t xml:space="preserve">Learned about multifaceted aspects of heritage and the intersection between environment and culture. </t>
  </si>
  <si>
    <t>Created a tagged database of over 3300 organizations of varying relations to heritage conservation with contact information classification tags.</t>
  </si>
  <si>
    <t>Researcher</t>
  </si>
  <si>
    <t>Studied the state of heritage conservation in Saskatchewan focusing on the spectrum of  work from 'Built Heritage' to 'Intangible Cultural Heritage'.</t>
  </si>
  <si>
    <t>Desgined classification taxonomy for contributions to heritage conservation. Created and populated organizational contact database through internet research and conglomerating existing contact lists. Analyzed data to identify data gaps and priorities for future research, outreach.</t>
  </si>
  <si>
    <t xml:space="preserve">Learned to think on my feet by adjusting presentations to differing levels of subject interest. Developed exceptional benthic macroinvertebrate identification skills. Learned how to properly manage and handle farm animals.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</si>
</sst>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Tw Cen MT"/>
      <family val="2"/>
    </font>
    <font>
      <b/>
      <sz val="10"/>
      <color theme="1"/>
      <name val="Tw Cen MT"/>
      <family val="2"/>
    </font>
    <font>
      <u/>
      <sz val="10"/>
      <color theme="10"/>
      <name val="Tw Cen MT"/>
      <family val="2"/>
    </font>
    <font>
      <sz val="10"/>
      <color theme="1"/>
      <name val="Candara"/>
      <family val="2"/>
    </font>
    <font>
      <sz val="8"/>
      <name val="Calibri"/>
      <family val="2"/>
      <scheme val="minor"/>
    </font>
    <font>
      <i/>
      <sz val="10"/>
      <color theme="1"/>
      <name val="Tw Cen MT"/>
      <family val="2"/>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2">
    <xf numFmtId="0" fontId="0" fillId="0" borderId="0"/>
    <xf numFmtId="0" fontId="2" fillId="0" borderId="0" applyNumberFormat="0" applyFill="0" applyBorder="0" applyAlignment="0" applyProtection="0"/>
  </cellStyleXfs>
  <cellXfs count="55">
    <xf numFmtId="0" fontId="0" fillId="0" borderId="0" xfId="0"/>
    <xf numFmtId="0" fontId="0" fillId="0" borderId="0" xfId="0" applyAlignment="1">
      <alignment horizontal="center" vertical="center" wrapText="1"/>
    </xf>
    <xf numFmtId="0" fontId="0" fillId="0" borderId="0" xfId="0" applyAlignment="1">
      <alignment horizontal="left" vertical="center" wrapText="1"/>
    </xf>
    <xf numFmtId="2" fontId="0" fillId="0" borderId="0" xfId="0" applyNumberFormat="1" applyAlignment="1">
      <alignment horizontal="left" vertical="center" wrapText="1"/>
    </xf>
    <xf numFmtId="1" fontId="0" fillId="0" borderId="0" xfId="0" applyNumberFormat="1" applyAlignment="1">
      <alignment horizontal="right" vertical="center" wrapText="1"/>
    </xf>
    <xf numFmtId="14" fontId="0" fillId="0" borderId="0" xfId="0" applyNumberFormat="1" applyAlignment="1">
      <alignment horizontal="left" vertical="center" wrapText="1"/>
    </xf>
    <xf numFmtId="0" fontId="1" fillId="0" borderId="0" xfId="0" applyFont="1" applyAlignment="1">
      <alignment horizontal="left" vertical="center" wrapText="1"/>
    </xf>
    <xf numFmtId="0" fontId="0" fillId="0" borderId="0" xfId="0" applyFont="1" applyAlignment="1">
      <alignment horizontal="left" vertical="center" wrapText="1"/>
    </xf>
    <xf numFmtId="0" fontId="3" fillId="0" borderId="0" xfId="0" applyFont="1" applyAlignment="1">
      <alignment horizontal="left" vertical="center" wrapText="1"/>
    </xf>
    <xf numFmtId="0" fontId="4" fillId="0" borderId="0" xfId="0" applyFont="1" applyAlignment="1">
      <alignment horizontal="left" vertical="center" wrapText="1"/>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1" fontId="3" fillId="0" borderId="0" xfId="0" applyNumberFormat="1" applyFont="1" applyAlignment="1">
      <alignment horizontal="right" vertical="center" wrapText="1"/>
    </xf>
    <xf numFmtId="2" fontId="3" fillId="0" borderId="0" xfId="0" applyNumberFormat="1" applyFont="1" applyAlignment="1">
      <alignment horizontal="left" vertical="center" wrapText="1"/>
    </xf>
    <xf numFmtId="0" fontId="4" fillId="0" borderId="4" xfId="0" applyFont="1" applyBorder="1"/>
    <xf numFmtId="0" fontId="4" fillId="0" borderId="5" xfId="0" applyFont="1" applyBorder="1"/>
    <xf numFmtId="0" fontId="4" fillId="0" borderId="6" xfId="0" applyFont="1" applyBorder="1"/>
    <xf numFmtId="0" fontId="3" fillId="0" borderId="0" xfId="0" applyFont="1"/>
    <xf numFmtId="0" fontId="4" fillId="0" borderId="0" xfId="0" applyFont="1" applyAlignment="1">
      <alignment horizontal="left" vertical="top"/>
    </xf>
    <xf numFmtId="0" fontId="3" fillId="0" borderId="0" xfId="0" applyFont="1" applyAlignment="1">
      <alignment horizontal="left" vertical="top"/>
    </xf>
    <xf numFmtId="14" fontId="3" fillId="0" borderId="0" xfId="0" applyNumberFormat="1" applyFont="1" applyAlignment="1">
      <alignment horizontal="left" vertical="top"/>
    </xf>
    <xf numFmtId="14" fontId="3" fillId="0" borderId="0" xfId="0" applyNumberFormat="1" applyFont="1" applyFill="1" applyAlignment="1">
      <alignment horizontal="right" wrapText="1"/>
    </xf>
    <xf numFmtId="14" fontId="3" fillId="0" borderId="0" xfId="0" applyNumberFormat="1" applyFont="1" applyFill="1" applyAlignment="1">
      <alignment wrapText="1"/>
    </xf>
    <xf numFmtId="0" fontId="3" fillId="0" borderId="0" xfId="0" applyFont="1" applyAlignment="1">
      <alignment wrapText="1"/>
    </xf>
    <xf numFmtId="0" fontId="4" fillId="0" borderId="0" xfId="0" applyFont="1" applyAlignment="1">
      <alignment horizontal="center" wrapText="1"/>
    </xf>
    <xf numFmtId="14" fontId="3" fillId="0" borderId="0" xfId="0" applyNumberFormat="1" applyFont="1" applyAlignment="1">
      <alignment horizontal="right" wrapText="1"/>
    </xf>
    <xf numFmtId="49" fontId="4" fillId="0" borderId="0" xfId="0" applyNumberFormat="1" applyFont="1" applyFill="1" applyAlignment="1">
      <alignment horizontal="center" wrapText="1"/>
    </xf>
    <xf numFmtId="49" fontId="3" fillId="0" borderId="0" xfId="0" applyNumberFormat="1" applyFont="1" applyFill="1" applyAlignment="1">
      <alignment wrapText="1"/>
    </xf>
    <xf numFmtId="49" fontId="3" fillId="0" borderId="0" xfId="0" applyNumberFormat="1" applyFont="1" applyAlignment="1">
      <alignment horizontal="left" vertical="top"/>
    </xf>
    <xf numFmtId="49" fontId="3" fillId="0" borderId="0" xfId="0" applyNumberFormat="1" applyFont="1" applyFill="1"/>
    <xf numFmtId="49" fontId="5" fillId="0" borderId="0" xfId="1" applyNumberFormat="1" applyFont="1" applyFill="1"/>
    <xf numFmtId="49" fontId="5" fillId="0" borderId="0" xfId="1" applyNumberFormat="1" applyFont="1" applyFill="1" applyAlignment="1">
      <alignment horizontal="center"/>
    </xf>
    <xf numFmtId="49" fontId="5" fillId="0" borderId="0" xfId="1" applyNumberFormat="1" applyFont="1" applyFill="1" applyAlignment="1">
      <alignment wrapText="1"/>
    </xf>
    <xf numFmtId="49" fontId="3" fillId="0" borderId="0" xfId="0" applyNumberFormat="1" applyFont="1" applyAlignment="1">
      <alignment wrapText="1"/>
    </xf>
    <xf numFmtId="49" fontId="3" fillId="0" borderId="2" xfId="0" applyNumberFormat="1" applyFont="1" applyBorder="1"/>
    <xf numFmtId="49" fontId="3" fillId="0" borderId="1" xfId="0" applyNumberFormat="1" applyFont="1" applyBorder="1"/>
    <xf numFmtId="49" fontId="3" fillId="0" borderId="3" xfId="0" applyNumberFormat="1" applyFont="1" applyBorder="1"/>
    <xf numFmtId="49" fontId="3" fillId="0" borderId="5" xfId="0" applyNumberFormat="1" applyFont="1" applyBorder="1"/>
    <xf numFmtId="49" fontId="3" fillId="0" borderId="7" xfId="0" applyNumberFormat="1" applyFont="1" applyBorder="1"/>
    <xf numFmtId="49" fontId="3"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3" fillId="0" borderId="0" xfId="0" applyNumberFormat="1" applyFont="1" applyAlignment="1">
      <alignment horizontal="center" vertical="top" wrapText="1"/>
    </xf>
    <xf numFmtId="1" fontId="3" fillId="0" borderId="0" xfId="0" applyNumberFormat="1" applyFont="1" applyAlignment="1">
      <alignment horizontal="right" vertical="top" wrapText="1"/>
    </xf>
    <xf numFmtId="49" fontId="3" fillId="0" borderId="0" xfId="0" applyNumberFormat="1" applyFont="1" applyFill="1" applyAlignment="1">
      <alignment horizontal="left" vertical="top" wrapText="1"/>
    </xf>
    <xf numFmtId="0" fontId="6" fillId="0" borderId="0" xfId="0" applyFont="1" applyAlignment="1">
      <alignment vertical="top" wrapText="1"/>
    </xf>
    <xf numFmtId="0" fontId="0" fillId="0" borderId="0" xfId="0" applyAlignment="1">
      <alignment wrapText="1"/>
    </xf>
    <xf numFmtId="49" fontId="2" fillId="0" borderId="0" xfId="1" applyNumberFormat="1" applyFill="1" applyAlignment="1">
      <alignment wrapText="1"/>
    </xf>
    <xf numFmtId="17" fontId="3" fillId="0" borderId="0" xfId="0" applyNumberFormat="1" applyFont="1" applyAlignment="1">
      <alignment horizontal="left" vertical="top" wrapText="1"/>
    </xf>
    <xf numFmtId="0" fontId="4" fillId="0" borderId="0" xfId="0" applyNumberFormat="1" applyFont="1" applyAlignment="1">
      <alignment horizontal="left" vertical="top" wrapText="1"/>
    </xf>
    <xf numFmtId="0" fontId="2" fillId="0" borderId="0" xfId="1"/>
    <xf numFmtId="49" fontId="3" fillId="0" borderId="8" xfId="0" applyNumberFormat="1" applyFont="1" applyBorder="1" applyAlignment="1">
      <alignment horizontal="left" vertical="top" wrapText="1"/>
    </xf>
    <xf numFmtId="49" fontId="3" fillId="0" borderId="8" xfId="0" applyNumberFormat="1" applyFont="1" applyBorder="1" applyAlignment="1">
      <alignment horizontal="center" vertical="top" wrapText="1"/>
    </xf>
    <xf numFmtId="49" fontId="3" fillId="0" borderId="0" xfId="1" applyNumberFormat="1" applyFont="1" applyAlignment="1">
      <alignment horizontal="left" vertical="top" wrapText="1"/>
    </xf>
    <xf numFmtId="49" fontId="2" fillId="0" borderId="0" xfId="1" applyNumberFormat="1" applyAlignment="1">
      <alignment horizontal="left" vertical="top" wrapText="1"/>
    </xf>
    <xf numFmtId="49" fontId="2" fillId="0" borderId="0" xfId="1" applyNumberFormat="1" applyBorder="1" applyAlignment="1">
      <alignment horizontal="left" vertical="top" wrapText="1"/>
    </xf>
  </cellXfs>
  <cellStyles count="2">
    <cellStyle name="Hyperlink" xfId="1" builtinId="8"/>
    <cellStyle name="Normal" xfId="0" builtinId="0"/>
  </cellStyles>
  <dxfs count="89">
    <dxf>
      <fill>
        <patternFill>
          <bgColor theme="9" tint="0.79998168889431442"/>
        </patternFill>
      </fill>
    </dxf>
    <dxf>
      <fill>
        <patternFill>
          <bgColor theme="5" tint="0.79998168889431442"/>
        </patternFill>
      </fill>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theme="1"/>
        <name val="Tw Cen MT"/>
        <family val="2"/>
        <scheme val="none"/>
      </font>
      <numFmt numFmtId="30" formatCode="@"/>
    </dxf>
    <dxf>
      <border outline="0">
        <bottom style="thin">
          <color indexed="64"/>
        </bottom>
      </border>
    </dxf>
    <dxf>
      <font>
        <b/>
        <i val="0"/>
        <strike val="0"/>
        <condense val="0"/>
        <extend val="0"/>
        <outline val="0"/>
        <shadow val="0"/>
        <u val="none"/>
        <vertAlign val="baseline"/>
        <sz val="10"/>
        <color theme="1"/>
        <name val="Tw Cen MT"/>
        <family val="2"/>
        <scheme val="none"/>
      </font>
      <border diagonalUp="0" diagonalDown="0" outline="0">
        <left style="thin">
          <color indexed="64"/>
        </left>
        <right style="thin">
          <color indexed="64"/>
        </right>
        <top/>
        <bottom/>
      </border>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numFmt numFmtId="19" formatCode="yyyy/mm/dd"/>
      <fill>
        <patternFill patternType="none">
          <fgColor indexed="64"/>
          <bgColor auto="1"/>
        </patternFill>
      </fill>
      <alignment horizontal="right" vertical="bottom" textRotation="0" wrapText="1" indent="0" justifyLastLine="0" shrinkToFit="0" readingOrder="0"/>
    </dxf>
    <dxf>
      <font>
        <strike val="0"/>
        <outline val="0"/>
        <shadow val="0"/>
        <vertAlign val="baseline"/>
        <sz val="10"/>
        <name val="Tw Cen MT"/>
        <family val="2"/>
        <scheme val="none"/>
      </font>
      <numFmt numFmtId="30" formatCode="@"/>
      <fill>
        <patternFill patternType="none">
          <fgColor indexed="64"/>
          <bgColor auto="1"/>
        </patternFill>
      </fill>
      <alignment horizontal="general" vertical="bottom" textRotation="0" wrapText="1" indent="0" justifyLastLine="0" shrinkToFit="0" readingOrder="0"/>
    </dxf>
    <dxf>
      <font>
        <b/>
        <strike val="0"/>
        <outline val="0"/>
        <shadow val="0"/>
        <vertAlign val="baseline"/>
        <sz val="10"/>
        <name val="Tw Cen MT"/>
        <family val="2"/>
        <scheme val="none"/>
      </font>
      <numFmt numFmtId="30" formatCode="@"/>
      <fill>
        <patternFill patternType="none">
          <fgColor indexed="64"/>
          <bgColor indexed="65"/>
        </patternFill>
      </fill>
      <alignment horizontal="center" vertical="bottom" textRotation="0" wrapText="1" indent="0" justifyLastLine="0" shrinkToFit="0" readingOrder="0"/>
    </dxf>
    <dxf>
      <font>
        <strike val="0"/>
        <outline val="0"/>
        <shadow val="0"/>
        <vertAlign val="baseline"/>
        <sz val="10"/>
        <name val="Tw Cen MT"/>
        <family val="2"/>
        <scheme val="none"/>
      </font>
      <fill>
        <patternFill patternType="none">
          <fgColor indexed="64"/>
          <bgColor auto="1"/>
        </patternFill>
      </fill>
      <alignment horizontal="general" vertical="bottom" textRotation="0" wrapText="1" indent="0" justifyLastLine="0" shrinkToFit="0" readingOrder="0"/>
    </dxf>
    <dxf>
      <font>
        <strike val="0"/>
        <outline val="0"/>
        <shadow val="0"/>
        <vertAlign val="baseline"/>
        <sz val="10"/>
        <name val="Tw Cen MT"/>
        <family val="2"/>
        <scheme val="none"/>
      </font>
      <alignment horizontal="left" vertical="top" textRotation="0" wrapText="0" indent="0" justifyLastLine="0" shrinkToFit="0" readingOrder="0"/>
    </dxf>
    <dxf>
      <font>
        <color theme="2"/>
      </font>
      <fill>
        <patternFill>
          <bgColor theme="2"/>
        </patternFill>
      </fill>
    </dxf>
    <dxf>
      <font>
        <color rgb="FFFF0000"/>
      </font>
    </dxf>
    <dxf>
      <font>
        <color rgb="FFFF0000"/>
      </font>
    </dxf>
    <dxf>
      <fill>
        <patternFill>
          <bgColor rgb="FF00B050"/>
        </patternFill>
      </fill>
    </dxf>
    <dxf>
      <fill>
        <patternFill>
          <bgColor theme="9" tint="0.79998168889431442"/>
        </patternFill>
      </fill>
    </dxf>
    <dxf>
      <font>
        <color theme="1" tint="0.499984740745262"/>
      </font>
      <fill>
        <patternFill>
          <bgColor theme="2"/>
        </patternFill>
      </fill>
    </dxf>
    <dxf>
      <font>
        <color theme="1" tint="0.499984740745262"/>
      </font>
      <fill>
        <patternFill>
          <bgColor theme="2"/>
        </patternFill>
      </fill>
    </dxf>
    <dxf>
      <fill>
        <patternFill>
          <bgColor theme="9" tint="0.79998168889431442"/>
        </patternFill>
      </fill>
    </dxf>
    <dxf>
      <fill>
        <patternFill>
          <bgColor theme="9" tint="0.79998168889431442"/>
        </patternFill>
      </fill>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outline="0">
        <right style="thin">
          <color indexed="64"/>
        </right>
        <top/>
        <bottom/>
      </border>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val="0"/>
        <i val="0"/>
        <strike val="0"/>
        <condense val="0"/>
        <extend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1" formatCode="0"/>
      <alignment horizontal="righ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b/>
        <i val="0"/>
        <strike val="0"/>
        <condense val="0"/>
        <extend val="0"/>
        <outline val="0"/>
        <shadow val="0"/>
        <u val="none"/>
        <vertAlign val="baseline"/>
        <sz val="10"/>
        <color theme="1"/>
        <name val="Tw Cen MT"/>
        <family val="2"/>
        <scheme val="none"/>
      </font>
      <numFmt numFmtId="0" formatCode="General"/>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22" formatCode="mmm/yy"/>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border diagonalUp="0" diagonalDown="0">
        <left/>
        <right style="thin">
          <color indexed="64"/>
        </right>
        <top/>
        <bottom/>
        <vertical/>
        <horizontal/>
      </border>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border diagonalUp="0" diagonalDown="0">
        <left/>
        <right style="thin">
          <color indexed="64"/>
        </right>
        <top/>
        <bottom/>
        <vertical/>
        <horizontal/>
      </border>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center" vertical="top" textRotation="0" wrapText="1" indent="0" justifyLastLine="0" shrinkToFit="0" readingOrder="0"/>
    </dxf>
    <dxf>
      <font>
        <b/>
        <strike val="0"/>
        <outline val="0"/>
        <shadow val="0"/>
        <u val="none"/>
        <vertAlign val="baseline"/>
        <sz val="10"/>
        <color theme="1"/>
        <name val="Tw Cen MT"/>
        <family val="2"/>
        <scheme val="none"/>
      </font>
      <numFmt numFmtId="30" formatCode="@"/>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top" textRotation="0" wrapText="1" indent="0" justifyLastLine="0" shrinkToFit="0" readingOrder="0"/>
    </dxf>
    <dxf>
      <font>
        <strike val="0"/>
        <outline val="0"/>
        <shadow val="0"/>
        <u val="none"/>
        <vertAlign val="baseline"/>
        <sz val="10"/>
        <color theme="1"/>
        <name val="Tw Cen MT"/>
        <family val="2"/>
        <scheme val="none"/>
      </font>
      <alignment horizontal="left" vertical="center" textRotation="0" wrapText="1" indent="0" justifyLastLine="0" shrinkToFit="0" readingOrder="0"/>
    </dxf>
    <dxf>
      <font>
        <b/>
        <i val="0"/>
      </font>
      <numFmt numFmtId="164" formatCode="&quot;Present&quot;"/>
    </dxf>
    <dxf>
      <font>
        <b/>
        <i val="0"/>
      </font>
      <numFmt numFmtId="164" formatCode="&quot;Present&quot;"/>
    </dxf>
    <dxf>
      <font>
        <b/>
        <i val="0"/>
      </font>
      <numFmt numFmtId="164" formatCode="&quot;Present&quot;"/>
    </dxf>
    <dxf>
      <font>
        <b/>
        <i val="0"/>
      </font>
      <numFmt numFmtId="164" formatCode="&quot;Present&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C429B5-94AF-4DF8-8EEB-230783D5C112}" name="cv.table" displayName="cv.table" ref="A1:AM74" totalsRowShown="0" headerRowDxfId="84" dataDxfId="83">
  <autoFilter ref="A1:AM74" xr:uid="{51C5574A-10F4-4984-BAF7-4488D8AC8419}"/>
  <sortState xmlns:xlrd2="http://schemas.microsoft.com/office/spreadsheetml/2017/richdata2" ref="A2:AM74">
    <sortCondition descending="1" ref="E2:E74"/>
    <sortCondition ref="G2:G74" customList="Education,Employment,Volunteering,Project,Event,Accreditation,Certificate,Award"/>
    <sortCondition descending="1" ref="I2:I74"/>
  </sortState>
  <tableColumns count="39">
    <tableColumn id="7" xr3:uid="{EC86C6DE-554D-4F33-AEC2-DF6E1CA6068F}" name="Organization" dataDxfId="82"/>
    <tableColumn id="8" xr3:uid="{26CD9B61-38AB-4312-B98A-E2A336BF9AB7}" name="Org_Acr" dataDxfId="81"/>
    <tableColumn id="9" xr3:uid="{2BE7F400-F53C-40A9-BB7D-530918FE5571}" name="Title" dataDxfId="80"/>
    <tableColumn id="10" xr3:uid="{33E88F9D-A2A0-44DD-84D2-308042D95210}" name="Pos_Acr" dataDxfId="79"/>
    <tableColumn id="26" xr3:uid="{9B11C92F-E956-4444-BEFF-953F753416F5}" name="CV" dataDxfId="78"/>
    <tableColumn id="11" xr3:uid="{34502BA5-FB1E-4B40-8788-421DADDD3E97}" name="Branch" dataDxfId="77"/>
    <tableColumn id="1" xr3:uid="{70612BCC-1448-430F-9D24-28D063F5A2A3}" name="Category" dataDxfId="76"/>
    <tableColumn id="18" xr3:uid="{5E4EDA0C-2B9B-42CE-A32B-4403948C8E7B}" name="Type" dataDxfId="75"/>
    <tableColumn id="3" xr3:uid="{6738E286-0938-42F9-B68F-D49892936B3D}" name="Start" dataDxfId="74"/>
    <tableColumn id="4" xr3:uid="{F83278BD-725D-4108-95A1-F217E27DC898}" name="End" dataDxfId="73"/>
    <tableColumn id="2" xr3:uid="{802621DE-7866-4555-8E12-DD03949FA7E7}" name="Start_Month" dataDxfId="72">
      <calculatedColumnFormula>MONTH(cv.table[[#This Row],[Start]])</calculatedColumnFormula>
    </tableColumn>
    <tableColumn id="20" xr3:uid="{C6566D99-33F8-4C29-9F77-57CB96E0A79F}" name="Start_Year" dataDxfId="71">
      <calculatedColumnFormula>YEAR(cv.table[[#This Row],[Start]])</calculatedColumnFormula>
    </tableColumn>
    <tableColumn id="22" xr3:uid="{6BF152A0-7851-42D9-985D-3CC266F2660D}" name="End_Month" dataDxfId="70">
      <calculatedColumnFormula>MONTH(cv.table[[#This Row],[End]])</calculatedColumnFormula>
    </tableColumn>
    <tableColumn id="21" xr3:uid="{FEEC95E2-B833-448E-AC76-6DBAE4E45591}" name="End_Year" dataDxfId="69">
      <calculatedColumnFormula>YEAR(cv.table[[#This Row],[End]])</calculatedColumnFormula>
    </tableColumn>
    <tableColumn id="5" xr3:uid="{7BB222DF-5EE2-4BC9-9EF1-E1A53AFE31F4}" name="Time" dataDxfId="68">
      <calculatedColumnFormula>IF((P2="Days"),((J2-I2+1)),IF(P2="Months",((J2-I2)/30),((J2-I2)/365)))</calculatedColumnFormula>
    </tableColumn>
    <tableColumn id="6" xr3:uid="{436D180E-D520-4622-BF48-C117C2F3D72D}" name="Time_Unit" dataDxfId="67"/>
    <tableColumn id="14" xr3:uid="{0AC0D461-4004-4A64-B5A7-5BCBB135C7C9}" name="Loc_Small" dataDxfId="66"/>
    <tableColumn id="15" xr3:uid="{604F7BAB-42A3-455E-8C18-202B68AEBC37}" name="Loc_Large" dataDxfId="65"/>
    <tableColumn id="12" xr3:uid="{1CAEFFF7-88CF-4AB8-88EF-1DC65D78A14C}" name="Description" dataDxfId="64"/>
    <tableColumn id="19" xr3:uid="{B4A2DCCB-9505-42D1-97AE-1B44581F30F1}" name="Tasks" dataDxfId="63"/>
    <tableColumn id="16" xr3:uid="{9AA8F708-1C30-48AB-8EDD-8C5BF442D6ED}" name="Lessons" dataDxfId="62"/>
    <tableColumn id="17" xr3:uid="{CAB8C078-3C62-4846-9AC3-0B17AD693416}" name="Achievements" dataDxfId="61"/>
    <tableColumn id="13" xr3:uid="{982B9A83-407B-47DD-AE12-B9AF5B9B6C73}" name="Notes" dataDxfId="60"/>
    <tableColumn id="23" xr3:uid="{4C96C715-152C-4914-BB38-FEFF25E58297}" name="V1" dataDxfId="59"/>
    <tableColumn id="31" xr3:uid="{ABB7B8F1-D658-471C-B518-50B31EDEA024}" name="V1_Type" dataDxfId="58"/>
    <tableColumn id="25" xr3:uid="{AB48772A-9139-4A74-BF34-9532AF007D28}" name="V1_Desc" dataDxfId="57"/>
    <tableColumn id="27" xr3:uid="{AA368EEC-19E0-4A9A-90A5-B309B7AE3A50}" name="V2" dataDxfId="56"/>
    <tableColumn id="39" xr3:uid="{CDFAF1DD-71C7-4BE5-985F-753C0AC61716}" name="V2_Type" dataDxfId="55"/>
    <tableColumn id="28" xr3:uid="{65DF71FF-E9EE-4AAB-A467-1B0F813F20A6}" name="V2_Desc" dataDxfId="54"/>
    <tableColumn id="29" xr3:uid="{C2677FEE-8349-4A02-B596-66E45AD44952}" name="V3" dataDxfId="53"/>
    <tableColumn id="38" xr3:uid="{70C3692F-FB1A-483A-8240-B37C7497B7B9}" name="V3_Type" dataDxfId="52"/>
    <tableColumn id="30" xr3:uid="{1E758BB4-3C89-4653-80DA-C549531B5244}" name="V3_Desc" dataDxfId="51"/>
    <tableColumn id="32" xr3:uid="{FEE44D7E-69A0-4B71-AB66-1461C45267FF}" name="L1" dataDxfId="50"/>
    <tableColumn id="33" xr3:uid="{21C268AA-32E8-4627-82E0-7A62468157B5}" name="L1_Desc" dataDxfId="49"/>
    <tableColumn id="34" xr3:uid="{E85C2701-53A9-4B93-B733-9B7CD3138938}" name="L2" dataDxfId="48"/>
    <tableColumn id="35" xr3:uid="{8E33C990-20D6-41EA-81EB-AF8C09425D76}" name="L2_Desc" dataDxfId="47"/>
    <tableColumn id="36" xr3:uid="{FF798E68-0DB4-421A-AE12-25569247C412}" name="L3" dataDxfId="46"/>
    <tableColumn id="37" xr3:uid="{BF4D3938-CF08-433F-8B81-A515F3E1BBB7}" name="L3_Desc" dataDxfId="45"/>
    <tableColumn id="40" xr3:uid="{253CE8A7-249E-41AF-AF8F-0BF5333B36DA}" name="Org_Link" dataDxfId="44"/>
  </tableColumns>
  <tableStyleInfo name="TableStyleMedium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570B70E-C899-455A-AC26-A13A5D4A9E92}" name="Applications" displayName="Applications" ref="A1:N49" totalsRowShown="0" headerRowDxfId="34" dataDxfId="33">
  <autoFilter ref="A1:N49" xr:uid="{00000000-0009-0000-0100-000001000000}"/>
  <tableColumns count="14">
    <tableColumn id="12" xr3:uid="{218087FE-17C0-423E-B6F8-901859622287}" name="Stage" dataDxfId="32"/>
    <tableColumn id="13" xr3:uid="{D9613474-92D2-4050-ACF2-B118452426A7}" name="Period" dataDxfId="31"/>
    <tableColumn id="1" xr3:uid="{5BAA014C-1241-4434-8AD7-745DA50962BB}" name="Application.Date" dataDxfId="30"/>
    <tableColumn id="2" xr3:uid="{983FF83C-F5E6-4F96-A5C4-E0DE49B59CF1}" name="Closing.Date" dataDxfId="29"/>
    <tableColumn id="3" xr3:uid="{B6DA3B76-2EA9-477C-916B-C85ABE14EDEA}" name="Organization" dataDxfId="28"/>
    <tableColumn id="4" xr3:uid="{F810C504-FE42-4544-B62D-AD9215CC2056}" name="Role" dataDxfId="27"/>
    <tableColumn id="5" xr3:uid="{9092FFA8-86C9-4C39-B086-D49B5605E883}" name="Location" dataDxfId="26"/>
    <tableColumn id="6" xr3:uid="{82ADB252-CBD3-45E3-93DC-F3E245711EE6}" name="Length" dataDxfId="25"/>
    <tableColumn id="7" xr3:uid="{D67F4400-95EC-4574-AC0A-5E80B43AE8EA}" name="Pay" dataDxfId="24"/>
    <tableColumn id="8" xr3:uid="{61429A75-040E-4A75-9265-393C74FD1D63}" name="Contact" dataDxfId="23"/>
    <tableColumn id="9" xr3:uid="{7F27D872-9FAA-49C7-AD85-D69344560AD6}" name="Title" dataDxfId="22"/>
    <tableColumn id="14" xr3:uid="{F6EC3991-C4AE-4478-9730-0BDA10018440}" name="Contact.Information" dataDxfId="21"/>
    <tableColumn id="10" xr3:uid="{64723C84-D17F-4973-A41F-D234D9E037AB}" name="Format" dataDxfId="20"/>
    <tableColumn id="11" xr3:uid="{C898DE17-6DCD-4913-9793-AC56DC7DDFBB}" name="Notes" dataDxfId="19"/>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7031F1-2203-44EF-8965-9D3E7E6E20C7}" name="Lists" displayName="Lists" ref="A1:L10" totalsRowShown="0" headerRowDxfId="18" dataDxfId="16" headerRowBorderDxfId="17" tableBorderDxfId="15" totalsRowBorderDxfId="14">
  <autoFilter ref="A1:L10" xr:uid="{F02DA2C5-59F4-4989-BB36-1611149FB962}"/>
  <tableColumns count="12">
    <tableColumn id="1" xr3:uid="{308CFDE8-BE03-456B-84E3-E26E079B0F80}" name="Branch" dataDxfId="13"/>
    <tableColumn id="2" xr3:uid="{4D4C6EDC-3308-4CFE-89F0-A12C8F5152D6}" name="Category" dataDxfId="12"/>
    <tableColumn id="3" xr3:uid="{F8982A44-14CE-484F-B8CB-BB3EC9A5ED07}" name="Accreditation" dataDxfId="11"/>
    <tableColumn id="4" xr3:uid="{6D21A9C5-BEA7-476E-A983-243C0B9BEC34}" name="Award" dataDxfId="10"/>
    <tableColumn id="5" xr3:uid="{C1A44E26-D96B-4ADC-A0DE-C7DE9818C883}" name="Certificate" dataDxfId="9"/>
    <tableColumn id="6" xr3:uid="{5878EC92-DA44-448C-8DFE-354AB46F1B50}" name="Event" dataDxfId="8"/>
    <tableColumn id="7" xr3:uid="{B8C94F22-10CD-4485-A36C-EF94EFB8544F}" name="Education" dataDxfId="7"/>
    <tableColumn id="8" xr3:uid="{36320B06-26D8-4E21-A082-28EFC253ECC4}" name="Employment" dataDxfId="6"/>
    <tableColumn id="9" xr3:uid="{EF5D7AD2-86C4-4842-A36A-B12726CEFC56}" name="Membership" dataDxfId="5"/>
    <tableColumn id="10" xr3:uid="{F05A780B-4496-4C27-9705-F129B2480E2D}" name="Project" dataDxfId="4"/>
    <tableColumn id="11" xr3:uid="{8FF5F1B6-1539-487D-A296-90D274FBA601}" name="Volunteering" dataDxfId="3"/>
    <tableColumn id="13" xr3:uid="{932C090C-7AD8-4B1D-90AE-36BA3B8B76F8}" name="Application.Stage" dataDxfId="2"/>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6FC337-6E2A-45E4-845E-7738AB3E8406}" name="References.Table" displayName="References.Table" ref="A1:H6" totalsRowShown="0">
  <autoFilter ref="A1:H6" xr:uid="{99AA1CB5-5493-4741-B478-DD055116D70C}"/>
  <tableColumns count="8">
    <tableColumn id="1" xr3:uid="{C169D403-73CA-4D7B-99CA-B283C72909A6}" name="Name"/>
    <tableColumn id="2" xr3:uid="{0C8B507F-752E-4037-BC00-10CF888A1676}" name="Position"/>
    <tableColumn id="8" xr3:uid="{BB4E3419-BD45-4B9F-AE6D-F2E4881F9FFD}" name="Organization"/>
    <tableColumn id="3" xr3:uid="{4B244E50-D0C9-46F6-8F45-EEB2C31D9152}" name="Location"/>
    <tableColumn id="4" xr3:uid="{E080BB61-CD40-4299-92C1-83A66F65F68A}" name="Relationship"/>
    <tableColumn id="5" xr3:uid="{D26BC018-4F47-432A-A2DD-33DD02D96E0B}" name="Relationship.Position"/>
    <tableColumn id="6" xr3:uid="{FFDBA269-3599-4871-AB14-22A43F015B49}" name="Phone"/>
    <tableColumn id="7" xr3:uid="{F91F55FB-9819-4442-86B2-C13F9B25455C}" name="Email" dataCellStyle="Hyperlink"/>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oe3c2016blog.wordpress.com/" TargetMode="External"/><Relationship Id="rId21" Type="http://schemas.openxmlformats.org/officeDocument/2006/relationships/hyperlink" Target="https://www.natureconservancy.ca/en/" TargetMode="External"/><Relationship Id="rId34" Type="http://schemas.openxmlformats.org/officeDocument/2006/relationships/hyperlink" Target="https://www.facebook.com/foodcentrepc/" TargetMode="External"/><Relationship Id="rId42" Type="http://schemas.openxmlformats.org/officeDocument/2006/relationships/hyperlink" Target="https://scihigh.ca/" TargetMode="External"/><Relationship Id="rId47" Type="http://schemas.openxmlformats.org/officeDocument/2006/relationships/hyperlink" Target="https://www.coursera.org/learn/mountains-101" TargetMode="External"/><Relationship Id="rId50" Type="http://schemas.openxmlformats.org/officeDocument/2006/relationships/hyperlink" Target="https://www.facebook.com/SouthWestInvasiveManagers/" TargetMode="External"/><Relationship Id="rId55" Type="http://schemas.openxmlformats.org/officeDocument/2006/relationships/hyperlink" Target="https://www.alberta.ca/class-5-drivers-licence.aspx" TargetMode="External"/><Relationship Id="rId63" Type="http://schemas.openxmlformats.org/officeDocument/2006/relationships/hyperlink" Target="https://krkosek.eeb.utoronto.ca/" TargetMode="External"/><Relationship Id="rId68" Type="http://schemas.openxmlformats.org/officeDocument/2006/relationships/table" Target="../tables/table1.xml"/><Relationship Id="rId7" Type="http://schemas.openxmlformats.org/officeDocument/2006/relationships/hyperlink" Target="https://www.utoronto.ca/" TargetMode="External"/><Relationship Id="rId2" Type="http://schemas.openxmlformats.org/officeDocument/2006/relationships/hyperlink" Target="https://www.facebook.com/AdaptABLEoutdoors/" TargetMode="External"/><Relationship Id="rId16" Type="http://schemas.openxmlformats.org/officeDocument/2006/relationships/hyperlink" Target="https://www.utoronto.ca/" TargetMode="External"/><Relationship Id="rId29" Type="http://schemas.openxmlformats.org/officeDocument/2006/relationships/hyperlink" Target="https://www.ic.gc.ca/eic/site/smt-gst.nsf/eng/sf01397.html" TargetMode="External"/><Relationship Id="rId11" Type="http://schemas.openxmlformats.org/officeDocument/2006/relationships/hyperlink" Target="https://heritagesask.ca/" TargetMode="External"/><Relationship Id="rId24" Type="http://schemas.openxmlformats.org/officeDocument/2006/relationships/hyperlink" Target="https://earthboundkids.ca/" TargetMode="External"/><Relationship Id="rId32" Type="http://schemas.openxmlformats.org/officeDocument/2006/relationships/hyperlink" Target="https://earthboundkids.ca/" TargetMode="External"/><Relationship Id="rId37" Type="http://schemas.openxmlformats.org/officeDocument/2006/relationships/hyperlink" Target="https://chapter.ser.org/westerncanada/" TargetMode="External"/><Relationship Id="rId40" Type="http://schemas.openxmlformats.org/officeDocument/2006/relationships/hyperlink" Target="http://ccwc.ab.ca/" TargetMode="External"/><Relationship Id="rId45" Type="http://schemas.openxmlformats.org/officeDocument/2006/relationships/hyperlink" Target="https://laurentian.ca/" TargetMode="External"/><Relationship Id="rId53" Type="http://schemas.openxmlformats.org/officeDocument/2006/relationships/hyperlink" Target="https://tucanada.org/class-2-backpack-electrofishing/" TargetMode="External"/><Relationship Id="rId58" Type="http://schemas.openxmlformats.org/officeDocument/2006/relationships/hyperlink" Target="https://chapter.ser.org/westerncanada/" TargetMode="External"/><Relationship Id="rId66" Type="http://schemas.openxmlformats.org/officeDocument/2006/relationships/hyperlink" Target="https://www.tcd.ie/Zoology/people/luijckxp" TargetMode="External"/><Relationship Id="rId5" Type="http://schemas.openxmlformats.org/officeDocument/2006/relationships/hyperlink" Target="https://www.redcross.ca/training-and-certification" TargetMode="External"/><Relationship Id="rId61" Type="http://schemas.openxmlformats.org/officeDocument/2006/relationships/hyperlink" Target="https://www.utoronto.ca/" TargetMode="External"/><Relationship Id="rId19" Type="http://schemas.openxmlformats.org/officeDocument/2006/relationships/hyperlink" Target="https://www.utoronto.ca/" TargetMode="External"/><Relationship Id="rId14" Type="http://schemas.openxmlformats.org/officeDocument/2006/relationships/hyperlink" Target="https://www.utoronto.ca/" TargetMode="External"/><Relationship Id="rId22" Type="http://schemas.openxmlformats.org/officeDocument/2006/relationships/hyperlink" Target="https://www.natureconservancy.ca/en/" TargetMode="External"/><Relationship Id="rId27" Type="http://schemas.openxmlformats.org/officeDocument/2006/relationships/hyperlink" Target="https://www.ser.org/general/custom.asp?page=Certification" TargetMode="External"/><Relationship Id="rId30" Type="http://schemas.openxmlformats.org/officeDocument/2006/relationships/hyperlink" Target="https://eeb.utoronto.ca/education/undergraduate/scholarships-and-awards/ksr-usra/" TargetMode="External"/><Relationship Id="rId35" Type="http://schemas.openxmlformats.org/officeDocument/2006/relationships/hyperlink" Target="https://www.wildr.ca/" TargetMode="External"/><Relationship Id="rId43" Type="http://schemas.openxmlformats.org/officeDocument/2006/relationships/hyperlink" Target="https://campus.wwf.ca/event/designing-change-for-a-living-planet/" TargetMode="External"/><Relationship Id="rId48" Type="http://schemas.openxmlformats.org/officeDocument/2006/relationships/hyperlink" Target="https://musicgrantscanada.thinkific.com/courses/grant-writing-101" TargetMode="External"/><Relationship Id="rId56" Type="http://schemas.openxmlformats.org/officeDocument/2006/relationships/hyperlink" Target="https://bluebirdtrails.org/" TargetMode="External"/><Relationship Id="rId64" Type="http://schemas.openxmlformats.org/officeDocument/2006/relationships/hyperlink" Target="http://gilbert.eeb.utoronto.ca/" TargetMode="External"/><Relationship Id="rId8" Type="http://schemas.openxmlformats.org/officeDocument/2006/relationships/hyperlink" Target="https://www.niagaracollege.ca/" TargetMode="External"/><Relationship Id="rId51" Type="http://schemas.openxmlformats.org/officeDocument/2006/relationships/hyperlink" Target="https://www.ontario.ca/page/training-working-heights" TargetMode="External"/><Relationship Id="rId3" Type="http://schemas.openxmlformats.org/officeDocument/2006/relationships/hyperlink" Target="https://www.alberta.ca/culture-and-status-of-women.aspx" TargetMode="External"/><Relationship Id="rId12" Type="http://schemas.openxmlformats.org/officeDocument/2006/relationships/hyperlink" Target="https://www.utoronto.ca/" TargetMode="External"/><Relationship Id="rId17" Type="http://schemas.openxmlformats.org/officeDocument/2006/relationships/hyperlink" Target="https://www.utoronto.ca/" TargetMode="External"/><Relationship Id="rId25" Type="http://schemas.openxmlformats.org/officeDocument/2006/relationships/hyperlink" Target="https://www.ontario.ca/page/ministry-environment-conservation-parks" TargetMode="External"/><Relationship Id="rId33" Type="http://schemas.openxmlformats.org/officeDocument/2006/relationships/hyperlink" Target="https://www.niagaracollege.ca/" TargetMode="External"/><Relationship Id="rId38" Type="http://schemas.openxmlformats.org/officeDocument/2006/relationships/hyperlink" Target="https://greatdividetrail.com/" TargetMode="External"/><Relationship Id="rId46" Type="http://schemas.openxmlformats.org/officeDocument/2006/relationships/hyperlink" Target="https://yd.com/" TargetMode="External"/><Relationship Id="rId59" Type="http://schemas.openxmlformats.org/officeDocument/2006/relationships/hyperlink" Target="https://www.natureconservancy.ca/en/" TargetMode="External"/><Relationship Id="rId67" Type="http://schemas.openxmlformats.org/officeDocument/2006/relationships/printerSettings" Target="../printerSettings/printerSettings1.bin"/><Relationship Id="rId20" Type="http://schemas.openxmlformats.org/officeDocument/2006/relationships/hyperlink" Target="https://www.utoronto.ca/" TargetMode="External"/><Relationship Id="rId41" Type="http://schemas.openxmlformats.org/officeDocument/2006/relationships/hyperlink" Target="https://www.conservationhalton.ca/" TargetMode="External"/><Relationship Id="rId54" Type="http://schemas.openxmlformats.org/officeDocument/2006/relationships/hyperlink" Target="https://www.ontario.ca/page/workplace-hazardous-materials-information-system-whmis" TargetMode="External"/><Relationship Id="rId62" Type="http://schemas.openxmlformats.org/officeDocument/2006/relationships/hyperlink" Target="https://www.swimdrinkfish.ca/" TargetMode="External"/><Relationship Id="rId1" Type="http://schemas.openxmlformats.org/officeDocument/2006/relationships/hyperlink" Target="https://www.umanitoba.ca/" TargetMode="External"/><Relationship Id="rId6" Type="http://schemas.openxmlformats.org/officeDocument/2006/relationships/hyperlink" Target="https://www.canadianriversinstitute.com/" TargetMode="External"/><Relationship Id="rId15" Type="http://schemas.openxmlformats.org/officeDocument/2006/relationships/hyperlink" Target="https://www.utoronto.ca/" TargetMode="External"/><Relationship Id="rId23" Type="http://schemas.openxmlformats.org/officeDocument/2006/relationships/hyperlink" Target="https://earthboundtrees.ca/" TargetMode="External"/><Relationship Id="rId28" Type="http://schemas.openxmlformats.org/officeDocument/2006/relationships/hyperlink" Target="https://www.boaterexam.com/canada/?msclkid=c38695208a721a0b7cbcf41f3cea9982" TargetMode="External"/><Relationship Id="rId36" Type="http://schemas.openxmlformats.org/officeDocument/2006/relationships/hyperlink" Target="https://livinglakescanada.ca/" TargetMode="External"/><Relationship Id="rId49" Type="http://schemas.openxmlformats.org/officeDocument/2006/relationships/hyperlink" Target="http://www.crowsnestconservation.ca/" TargetMode="External"/><Relationship Id="rId57" Type="http://schemas.openxmlformats.org/officeDocument/2006/relationships/hyperlink" Target="http://www.wwfc.ca/" TargetMode="External"/><Relationship Id="rId10" Type="http://schemas.openxmlformats.org/officeDocument/2006/relationships/hyperlink" Target="https://www.utoronto.ca/" TargetMode="External"/><Relationship Id="rId31" Type="http://schemas.openxmlformats.org/officeDocument/2006/relationships/hyperlink" Target="https://www.nserc-crsng.gc.ca/Students-Etudiants/UG-PC/USRA-BRPC_eng.asp" TargetMode="External"/><Relationship Id="rId44" Type="http://schemas.openxmlformats.org/officeDocument/2006/relationships/hyperlink" Target="https://laurentian.ca/" TargetMode="External"/><Relationship Id="rId52" Type="http://schemas.openxmlformats.org/officeDocument/2006/relationships/hyperlink" Target="https://www.ontario.ca/page/get-g-drivers-licence-new-drivers" TargetMode="External"/><Relationship Id="rId60" Type="http://schemas.openxmlformats.org/officeDocument/2006/relationships/hyperlink" Target="https://chapter.ser.org/westerncanada/" TargetMode="External"/><Relationship Id="rId65" Type="http://schemas.openxmlformats.org/officeDocument/2006/relationships/hyperlink" Target="https://www.utoronto.ca/" TargetMode="External"/><Relationship Id="rId4" Type="http://schemas.openxmlformats.org/officeDocument/2006/relationships/hyperlink" Target="https://www.aspb.ab.ca/" TargetMode="External"/><Relationship Id="rId9" Type="http://schemas.openxmlformats.org/officeDocument/2006/relationships/hyperlink" Target="https://www.niagaracollege.ca/" TargetMode="External"/><Relationship Id="rId13" Type="http://schemas.openxmlformats.org/officeDocument/2006/relationships/hyperlink" Target="https://www.utoronto.ca/" TargetMode="External"/><Relationship Id="rId18" Type="http://schemas.openxmlformats.org/officeDocument/2006/relationships/hyperlink" Target="https://www.utoronto.ca/" TargetMode="External"/><Relationship Id="rId39" Type="http://schemas.openxmlformats.org/officeDocument/2006/relationships/hyperlink" Target="https://www.ser.org/"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michael.brien-moran@umanitoba.ca" TargetMode="External"/><Relationship Id="rId13" Type="http://schemas.openxmlformats.org/officeDocument/2006/relationships/hyperlink" Target="mailto:kathy.graham@umanitoba.ca" TargetMode="External"/><Relationship Id="rId3" Type="http://schemas.openxmlformats.org/officeDocument/2006/relationships/hyperlink" Target="mailto:employment@edidynamics.com" TargetMode="External"/><Relationship Id="rId7" Type="http://schemas.openxmlformats.org/officeDocument/2006/relationships/hyperlink" Target="mailto:info@oldmanwatershed.ca" TargetMode="External"/><Relationship Id="rId12" Type="http://schemas.openxmlformats.org/officeDocument/2006/relationships/hyperlink" Target="mailto:kathy.graham@umanitoba.ca" TargetMode="External"/><Relationship Id="rId17" Type="http://schemas.openxmlformats.org/officeDocument/2006/relationships/table" Target="../tables/table2.xml"/><Relationship Id="rId2" Type="http://schemas.openxmlformats.org/officeDocument/2006/relationships/hyperlink" Target="mailto:careers@aecalberta.com" TargetMode="External"/><Relationship Id="rId16" Type="http://schemas.openxmlformats.org/officeDocument/2006/relationships/printerSettings" Target="../printerSettings/printerSettings2.bin"/><Relationship Id="rId1" Type="http://schemas.openxmlformats.org/officeDocument/2006/relationships/hyperlink" Target="mailto:info@woodlandsnorth.co" TargetMode="External"/><Relationship Id="rId6" Type="http://schemas.openxmlformats.org/officeDocument/2006/relationships/hyperlink" Target="mailto:samantha.knight@natureconservancy.ca" TargetMode="External"/><Relationship Id="rId11" Type="http://schemas.openxmlformats.org/officeDocument/2006/relationships/hyperlink" Target="mailto:sgreen1@ualberta.ca" TargetMode="External"/><Relationship Id="rId5" Type="http://schemas.openxmlformats.org/officeDocument/2006/relationships/hyperlink" Target="mailto:jennifer.stackhouse@galianoconservancy.ca" TargetMode="External"/><Relationship Id="rId15" Type="http://schemas.openxmlformats.org/officeDocument/2006/relationships/hyperlink" Target="mailto:gelnyowreconciliationtrail@gmail.com" TargetMode="External"/><Relationship Id="rId10" Type="http://schemas.openxmlformats.org/officeDocument/2006/relationships/hyperlink" Target="mailto:info@hertiagesask.ca" TargetMode="External"/><Relationship Id="rId4" Type="http://schemas.openxmlformats.org/officeDocument/2006/relationships/hyperlink" Target="mailto:katherine.stewart@usask.ca" TargetMode="External"/><Relationship Id="rId9" Type="http://schemas.openxmlformats.org/officeDocument/2006/relationships/hyperlink" Target="mailto:chelsey.mcdougall@umanitoba.ca" TargetMode="External"/><Relationship Id="rId14" Type="http://schemas.openxmlformats.org/officeDocument/2006/relationships/hyperlink" Target="mailto:carol.johnston@umanitoba.ca"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benjamin.gilbert@utoronto.ca" TargetMode="External"/><Relationship Id="rId2" Type="http://schemas.openxmlformats.org/officeDocument/2006/relationships/hyperlink" Target="mailto:msmith@niagaracollege.ca" TargetMode="External"/><Relationship Id="rId1" Type="http://schemas.openxmlformats.org/officeDocument/2006/relationships/hyperlink" Target="mailto:tony.mccue@natureconservancy.ca" TargetMode="External"/><Relationship Id="rId6" Type="http://schemas.openxmlformats.org/officeDocument/2006/relationships/table" Target="../tables/table4.xml"/><Relationship Id="rId5" Type="http://schemas.openxmlformats.org/officeDocument/2006/relationships/printerSettings" Target="../printerSettings/printerSettings4.bin"/><Relationship Id="rId4" Type="http://schemas.openxmlformats.org/officeDocument/2006/relationships/hyperlink" Target="mailto:nicola.koper@umanitoba.c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1E3D5-6E55-490E-8BC2-FDE92C6153D9}">
  <dimension ref="A1:AS74"/>
  <sheetViews>
    <sheetView showGridLines="0" tabSelected="1" topLeftCell="A3" zoomScale="85" zoomScaleNormal="85" workbookViewId="0">
      <pane xSplit="3" topLeftCell="R1" activePane="topRight" state="frozen"/>
      <selection pane="topRight" activeCell="V7" sqref="V7"/>
    </sheetView>
  </sheetViews>
  <sheetFormatPr defaultColWidth="0" defaultRowHeight="14.4" x14ac:dyDescent="0.3"/>
  <cols>
    <col min="1" max="1" width="22.33203125" style="5" customWidth="1"/>
    <col min="2" max="2" width="12.44140625" style="5" bestFit="1" customWidth="1"/>
    <col min="3" max="3" width="27.109375" customWidth="1"/>
    <col min="4" max="4" width="13.109375" bestFit="1" customWidth="1"/>
    <col min="5" max="5" width="7" style="2" bestFit="1" customWidth="1"/>
    <col min="6" max="6" width="12.33203125" style="2" bestFit="1" customWidth="1"/>
    <col min="7" max="7" width="10.88671875" style="2" bestFit="1" customWidth="1"/>
    <col min="8" max="8" width="16" style="2" bestFit="1" customWidth="1"/>
    <col min="9" max="9" width="7.109375" bestFit="1" customWidth="1"/>
    <col min="10" max="10" width="7.109375" style="5" bestFit="1" customWidth="1"/>
    <col min="11" max="11" width="12.88671875" style="4" hidden="1" customWidth="1"/>
    <col min="12" max="12" width="11.33203125" style="3" hidden="1" customWidth="1"/>
    <col min="13" max="13" width="12.33203125" style="6" hidden="1" customWidth="1"/>
    <col min="14" max="14" width="11" style="1" hidden="1" customWidth="1"/>
    <col min="15" max="15" width="4.88671875" style="1" bestFit="1" customWidth="1"/>
    <col min="16" max="16" width="11.5546875" style="1" bestFit="1" customWidth="1"/>
    <col min="17" max="18" width="11.33203125" style="1" bestFit="1" customWidth="1"/>
    <col min="19" max="19" width="37.88671875" style="7" customWidth="1"/>
    <col min="20" max="20" width="37.88671875" style="1" customWidth="1"/>
    <col min="21" max="21" width="37.88671875" style="45" customWidth="1"/>
    <col min="22" max="23" width="37.88671875" style="7" customWidth="1"/>
    <col min="24" max="24" width="19.33203125" style="7" bestFit="1" customWidth="1"/>
    <col min="25" max="25" width="10.5546875" style="7" bestFit="1" customWidth="1"/>
    <col min="26" max="26" width="37.109375" style="2" bestFit="1" customWidth="1"/>
    <col min="27" max="27" width="15.6640625" style="2" bestFit="1" customWidth="1"/>
    <col min="28" max="28" width="10.5546875" style="2" bestFit="1" customWidth="1"/>
    <col min="29" max="29" width="22.109375" style="2" customWidth="1"/>
    <col min="30" max="30" width="13.88671875" style="2" bestFit="1" customWidth="1"/>
    <col min="31" max="31" width="10.5546875" bestFit="1" customWidth="1"/>
    <col min="32" max="32" width="10.44140625" style="2" bestFit="1" customWidth="1"/>
    <col min="33" max="35" width="18.5546875" style="2" customWidth="1"/>
    <col min="36" max="37" width="18.5546875" customWidth="1"/>
    <col min="38" max="38" width="18.5546875" style="2" customWidth="1"/>
    <col min="39" max="39" width="26.6640625" customWidth="1"/>
    <col min="40" max="40" width="25" style="2" hidden="1" customWidth="1"/>
    <col min="41" max="41" width="8.6640625" style="2" hidden="1" customWidth="1"/>
    <col min="42" max="42" width="27.88671875" style="2" hidden="1" customWidth="1"/>
    <col min="43" max="43" width="21.44140625" style="2" hidden="1" customWidth="1"/>
    <col min="44" max="44" width="8.33203125" style="2" hidden="1" customWidth="1"/>
    <col min="45" max="45" width="26.109375" style="2" hidden="1" customWidth="1"/>
    <col min="46" max="16384" width="8.6640625" style="2" hidden="1"/>
  </cols>
  <sheetData>
    <row r="1" spans="1:39" ht="17.7" customHeight="1" x14ac:dyDescent="0.3">
      <c r="A1" s="9" t="s">
        <v>3</v>
      </c>
      <c r="B1" s="10" t="s">
        <v>24</v>
      </c>
      <c r="C1" s="9" t="s">
        <v>83</v>
      </c>
      <c r="D1" s="10" t="s">
        <v>25</v>
      </c>
      <c r="E1" s="8" t="s">
        <v>471</v>
      </c>
      <c r="F1" s="8" t="s">
        <v>155</v>
      </c>
      <c r="G1" s="8" t="s">
        <v>0</v>
      </c>
      <c r="H1" s="8" t="s">
        <v>98</v>
      </c>
      <c r="I1" s="11" t="s">
        <v>1</v>
      </c>
      <c r="J1" s="11" t="s">
        <v>2</v>
      </c>
      <c r="K1" s="11" t="s">
        <v>464</v>
      </c>
      <c r="L1" s="11" t="s">
        <v>465</v>
      </c>
      <c r="M1" s="11" t="s">
        <v>466</v>
      </c>
      <c r="N1" s="11" t="s">
        <v>467</v>
      </c>
      <c r="O1" s="12" t="s">
        <v>161</v>
      </c>
      <c r="P1" s="13" t="s">
        <v>162</v>
      </c>
      <c r="Q1" s="8" t="s">
        <v>54</v>
      </c>
      <c r="R1" s="8" t="s">
        <v>53</v>
      </c>
      <c r="S1" s="8" t="s">
        <v>4</v>
      </c>
      <c r="T1" s="8" t="s">
        <v>169</v>
      </c>
      <c r="U1" s="8" t="s">
        <v>164</v>
      </c>
      <c r="V1" s="8" t="s">
        <v>165</v>
      </c>
      <c r="W1" s="8" t="s">
        <v>10</v>
      </c>
      <c r="X1" s="8" t="s">
        <v>627</v>
      </c>
      <c r="Y1" s="8" t="s">
        <v>634</v>
      </c>
      <c r="Z1" s="8" t="s">
        <v>628</v>
      </c>
      <c r="AA1" s="8" t="s">
        <v>629</v>
      </c>
      <c r="AB1" s="8" t="s">
        <v>711</v>
      </c>
      <c r="AC1" s="8" t="s">
        <v>630</v>
      </c>
      <c r="AD1" s="8" t="s">
        <v>631</v>
      </c>
      <c r="AE1" s="8" t="s">
        <v>710</v>
      </c>
      <c r="AF1" s="8" t="s">
        <v>632</v>
      </c>
      <c r="AG1" s="8" t="s">
        <v>637</v>
      </c>
      <c r="AH1" s="8" t="s">
        <v>638</v>
      </c>
      <c r="AI1" s="8" t="s">
        <v>639</v>
      </c>
      <c r="AJ1" s="8" t="s">
        <v>640</v>
      </c>
      <c r="AK1" s="8" t="s">
        <v>641</v>
      </c>
      <c r="AL1" s="8" t="s">
        <v>642</v>
      </c>
      <c r="AM1" s="9" t="s">
        <v>624</v>
      </c>
    </row>
    <row r="2" spans="1:39" ht="39.6" x14ac:dyDescent="0.3">
      <c r="A2" s="40" t="s">
        <v>435</v>
      </c>
      <c r="B2" s="41" t="s">
        <v>436</v>
      </c>
      <c r="C2" s="40" t="s">
        <v>438</v>
      </c>
      <c r="D2" s="51" t="s">
        <v>439</v>
      </c>
      <c r="E2" s="39" t="s">
        <v>472</v>
      </c>
      <c r="F2" s="39" t="s">
        <v>154</v>
      </c>
      <c r="G2" s="39" t="s">
        <v>5</v>
      </c>
      <c r="H2" s="50" t="s">
        <v>386</v>
      </c>
      <c r="I2" s="47">
        <v>44075</v>
      </c>
      <c r="J2" s="47">
        <v>44681</v>
      </c>
      <c r="K2" s="48">
        <f>MONTH(cv.table[[#This Row],[Start]])</f>
        <v>9</v>
      </c>
      <c r="L2" s="48">
        <f>YEAR(cv.table[[#This Row],[Start]])</f>
        <v>2020</v>
      </c>
      <c r="M2" s="48">
        <f>MONTH(cv.table[[#This Row],[End]])</f>
        <v>4</v>
      </c>
      <c r="N2" s="48">
        <f>YEAR(cv.table[[#This Row],[End]])</f>
        <v>2022</v>
      </c>
      <c r="O2" s="42">
        <f>IF((P2="Days"),((J2-I2+1)),IF(P2="Months",((J2-I2)/30),((J2-I2)/365)))</f>
        <v>1.6602739726027398</v>
      </c>
      <c r="P2" s="39" t="s">
        <v>31</v>
      </c>
      <c r="Q2" s="39" t="s">
        <v>440</v>
      </c>
      <c r="R2" s="39" t="s">
        <v>441</v>
      </c>
      <c r="S2" s="39" t="s">
        <v>691</v>
      </c>
      <c r="T2" s="39"/>
      <c r="U2" s="39"/>
      <c r="V2" s="50" t="s">
        <v>495</v>
      </c>
      <c r="W2" s="50"/>
      <c r="X2" s="39"/>
      <c r="Y2" s="39"/>
      <c r="Z2" s="50"/>
      <c r="AA2" s="39"/>
      <c r="AB2" s="39"/>
      <c r="AC2" s="50"/>
      <c r="AD2" s="39"/>
      <c r="AE2" s="39"/>
      <c r="AF2" s="50"/>
      <c r="AG2" s="39"/>
      <c r="AH2" s="50"/>
      <c r="AI2" s="39"/>
      <c r="AJ2" s="50"/>
      <c r="AK2" s="39"/>
      <c r="AL2" s="50"/>
      <c r="AM2" s="52" t="s">
        <v>695</v>
      </c>
    </row>
    <row r="3" spans="1:39" ht="26.4" x14ac:dyDescent="0.3">
      <c r="A3" s="40" t="s">
        <v>6</v>
      </c>
      <c r="B3" s="41" t="s">
        <v>16</v>
      </c>
      <c r="C3" s="40" t="s">
        <v>437</v>
      </c>
      <c r="D3" s="51" t="s">
        <v>19</v>
      </c>
      <c r="E3" s="39" t="s">
        <v>472</v>
      </c>
      <c r="F3" s="39" t="s">
        <v>46</v>
      </c>
      <c r="G3" s="39" t="s">
        <v>5</v>
      </c>
      <c r="H3" s="50" t="s">
        <v>387</v>
      </c>
      <c r="I3" s="47">
        <v>43344</v>
      </c>
      <c r="J3" s="47">
        <v>43586</v>
      </c>
      <c r="K3" s="48">
        <f>MONTH(cv.table[[#This Row],[Start]])</f>
        <v>9</v>
      </c>
      <c r="L3" s="48">
        <f>YEAR(cv.table[[#This Row],[Start]])</f>
        <v>2018</v>
      </c>
      <c r="M3" s="48">
        <f>MONTH(cv.table[[#This Row],[End]])</f>
        <v>5</v>
      </c>
      <c r="N3" s="48">
        <f>YEAR(cv.table[[#This Row],[End]])</f>
        <v>2019</v>
      </c>
      <c r="O3" s="42">
        <f>IF((P3="Days"),((J3-I3+1)),IF(P3="Months",((J3-I3)/30),((J3-I3)/365)))</f>
        <v>8.0666666666666664</v>
      </c>
      <c r="P3" s="39" t="s">
        <v>30</v>
      </c>
      <c r="Q3" s="39" t="s">
        <v>55</v>
      </c>
      <c r="R3" s="39" t="s">
        <v>56</v>
      </c>
      <c r="S3" s="39" t="s">
        <v>490</v>
      </c>
      <c r="T3" s="39" t="s">
        <v>489</v>
      </c>
      <c r="U3" s="39"/>
      <c r="V3" s="50"/>
      <c r="W3" s="50"/>
      <c r="X3" s="39"/>
      <c r="Y3" s="39"/>
      <c r="Z3" s="50"/>
      <c r="AA3" s="39"/>
      <c r="AB3" s="39"/>
      <c r="AC3" s="50"/>
      <c r="AD3" s="39"/>
      <c r="AE3" s="39"/>
      <c r="AF3" s="50"/>
      <c r="AG3" s="39"/>
      <c r="AH3" s="50"/>
      <c r="AI3" s="39"/>
      <c r="AJ3" s="50"/>
      <c r="AK3" s="39"/>
      <c r="AL3" s="50"/>
      <c r="AM3" s="52" t="s">
        <v>650</v>
      </c>
    </row>
    <row r="4" spans="1:39" ht="52.8" x14ac:dyDescent="0.3">
      <c r="A4" s="40" t="s">
        <v>7</v>
      </c>
      <c r="B4" s="41" t="s">
        <v>20</v>
      </c>
      <c r="C4" s="40" t="s">
        <v>8</v>
      </c>
      <c r="D4" s="51" t="s">
        <v>23</v>
      </c>
      <c r="E4" s="39" t="s">
        <v>472</v>
      </c>
      <c r="F4" s="39" t="s">
        <v>154</v>
      </c>
      <c r="G4" s="39" t="s">
        <v>5</v>
      </c>
      <c r="H4" s="50" t="s">
        <v>386</v>
      </c>
      <c r="I4" s="47">
        <v>41518</v>
      </c>
      <c r="J4" s="47">
        <v>42826</v>
      </c>
      <c r="K4" s="48">
        <f>MONTH(cv.table[[#This Row],[Start]])</f>
        <v>9</v>
      </c>
      <c r="L4" s="48">
        <f>YEAR(cv.table[[#This Row],[Start]])</f>
        <v>2013</v>
      </c>
      <c r="M4" s="48">
        <f>MONTH(cv.table[[#This Row],[End]])</f>
        <v>4</v>
      </c>
      <c r="N4" s="48">
        <f>YEAR(cv.table[[#This Row],[End]])</f>
        <v>2017</v>
      </c>
      <c r="O4" s="42">
        <f>IF((P4="Days"),((J4-I4+1)),IF(P4="Months",((J4-I4)/30),((J4-I4)/365)))</f>
        <v>3.5835616438356164</v>
      </c>
      <c r="P4" s="39" t="s">
        <v>31</v>
      </c>
      <c r="Q4" s="39" t="s">
        <v>57</v>
      </c>
      <c r="R4" s="39" t="s">
        <v>56</v>
      </c>
      <c r="S4" s="39" t="s">
        <v>492</v>
      </c>
      <c r="T4" s="39" t="s">
        <v>491</v>
      </c>
      <c r="U4" s="39" t="s">
        <v>494</v>
      </c>
      <c r="V4" s="50" t="s">
        <v>493</v>
      </c>
      <c r="W4" s="50"/>
      <c r="X4" s="39"/>
      <c r="Y4" s="39"/>
      <c r="Z4" s="50"/>
      <c r="AA4" s="39"/>
      <c r="AB4" s="39"/>
      <c r="AC4" s="50"/>
      <c r="AD4" s="39"/>
      <c r="AE4" s="39"/>
      <c r="AF4" s="50"/>
      <c r="AG4" s="39"/>
      <c r="AH4" s="50"/>
      <c r="AI4" s="39"/>
      <c r="AJ4" s="50"/>
      <c r="AK4" s="39"/>
      <c r="AL4" s="50"/>
      <c r="AM4" s="52" t="s">
        <v>649</v>
      </c>
    </row>
    <row r="5" spans="1:39" ht="92.4" x14ac:dyDescent="0.3">
      <c r="A5" s="40" t="s">
        <v>564</v>
      </c>
      <c r="B5" s="41" t="s">
        <v>606</v>
      </c>
      <c r="C5" s="40" t="s">
        <v>744</v>
      </c>
      <c r="D5" s="51" t="s">
        <v>607</v>
      </c>
      <c r="E5" s="39" t="s">
        <v>472</v>
      </c>
      <c r="F5" s="39" t="s">
        <v>154</v>
      </c>
      <c r="G5" s="39" t="s">
        <v>33</v>
      </c>
      <c r="H5" s="50" t="s">
        <v>99</v>
      </c>
      <c r="I5" s="47">
        <v>44207</v>
      </c>
      <c r="J5" s="47">
        <v>44316</v>
      </c>
      <c r="K5" s="48">
        <f>MONTH(cv.table[[#This Row],[Start]])</f>
        <v>1</v>
      </c>
      <c r="L5" s="48">
        <f>YEAR(cv.table[[#This Row],[Start]])</f>
        <v>2021</v>
      </c>
      <c r="M5" s="48">
        <f>MONTH(cv.table[[#This Row],[End]])</f>
        <v>4</v>
      </c>
      <c r="N5" s="48">
        <f>YEAR(cv.table[[#This Row],[End]])</f>
        <v>2021</v>
      </c>
      <c r="O5" s="42">
        <f>IF((P5="Days"),((J5-I5+1)),IF(P5="Months",((J5-I5)/30),((J5-I5)/365)))</f>
        <v>3.6333333333333333</v>
      </c>
      <c r="P5" s="39" t="s">
        <v>30</v>
      </c>
      <c r="Q5" s="39" t="s">
        <v>608</v>
      </c>
      <c r="R5" s="39" t="s">
        <v>87</v>
      </c>
      <c r="S5" s="39" t="s">
        <v>745</v>
      </c>
      <c r="T5" s="39" t="s">
        <v>746</v>
      </c>
      <c r="U5" s="39" t="s">
        <v>742</v>
      </c>
      <c r="V5" s="50" t="s">
        <v>743</v>
      </c>
      <c r="W5" s="50"/>
      <c r="X5" s="39" t="s">
        <v>702</v>
      </c>
      <c r="Y5" s="39" t="s">
        <v>636</v>
      </c>
      <c r="Z5" s="50" t="s">
        <v>703</v>
      </c>
      <c r="AA5" s="39"/>
      <c r="AB5" s="39"/>
      <c r="AC5" s="50"/>
      <c r="AD5" s="39"/>
      <c r="AE5" s="39"/>
      <c r="AF5" s="50"/>
      <c r="AG5" s="39" t="s">
        <v>741</v>
      </c>
      <c r="AH5" s="50" t="s">
        <v>740</v>
      </c>
      <c r="AI5" s="39"/>
      <c r="AJ5" s="50"/>
      <c r="AK5" s="39"/>
      <c r="AL5" s="50"/>
      <c r="AM5" s="52" t="s">
        <v>651</v>
      </c>
    </row>
    <row r="6" spans="1:39" ht="158.4" x14ac:dyDescent="0.3">
      <c r="A6" s="40" t="s">
        <v>47</v>
      </c>
      <c r="B6" s="41" t="s">
        <v>48</v>
      </c>
      <c r="C6" s="40" t="s">
        <v>376</v>
      </c>
      <c r="D6" s="51"/>
      <c r="E6" s="39" t="s">
        <v>472</v>
      </c>
      <c r="F6" s="39" t="s">
        <v>154</v>
      </c>
      <c r="G6" s="39" t="s">
        <v>33</v>
      </c>
      <c r="H6" s="50" t="s">
        <v>100</v>
      </c>
      <c r="I6" s="47">
        <v>43586</v>
      </c>
      <c r="J6" s="47">
        <v>44044</v>
      </c>
      <c r="K6" s="48">
        <f>MONTH(cv.table[[#This Row],[Start]])</f>
        <v>5</v>
      </c>
      <c r="L6" s="48">
        <f>YEAR(cv.table[[#This Row],[Start]])</f>
        <v>2019</v>
      </c>
      <c r="M6" s="48">
        <f>MONTH(cv.table[[#This Row],[End]])</f>
        <v>8</v>
      </c>
      <c r="N6" s="48">
        <f>YEAR(cv.table[[#This Row],[End]])</f>
        <v>2020</v>
      </c>
      <c r="O6" s="42">
        <f>IF((P6="Days"),((J6-I6+1)),IF(P6="Months",((J6-I6)/30),((J6-I6)/365)))</f>
        <v>15.266666666666667</v>
      </c>
      <c r="P6" s="39" t="s">
        <v>30</v>
      </c>
      <c r="Q6" s="39" t="s">
        <v>58</v>
      </c>
      <c r="R6" s="39" t="s">
        <v>52</v>
      </c>
      <c r="S6" s="39" t="s">
        <v>338</v>
      </c>
      <c r="T6" s="39" t="s">
        <v>337</v>
      </c>
      <c r="U6" s="39" t="s">
        <v>694</v>
      </c>
      <c r="V6" s="50" t="s">
        <v>170</v>
      </c>
      <c r="W6" s="50" t="s">
        <v>693</v>
      </c>
      <c r="X6" s="39"/>
      <c r="Y6" s="39"/>
      <c r="Z6" s="50"/>
      <c r="AA6" s="39"/>
      <c r="AB6" s="39"/>
      <c r="AC6" s="50"/>
      <c r="AD6" s="39"/>
      <c r="AE6" s="39"/>
      <c r="AF6" s="50"/>
      <c r="AG6" s="39"/>
      <c r="AH6" s="50"/>
      <c r="AI6" s="39"/>
      <c r="AJ6" s="50"/>
      <c r="AK6" s="39"/>
      <c r="AL6" s="50"/>
      <c r="AM6" s="52" t="s">
        <v>652</v>
      </c>
    </row>
    <row r="7" spans="1:39" ht="79.2" x14ac:dyDescent="0.3">
      <c r="A7" s="40" t="s">
        <v>66</v>
      </c>
      <c r="B7" s="41"/>
      <c r="C7" s="40" t="s">
        <v>63</v>
      </c>
      <c r="D7" s="51"/>
      <c r="E7" s="39" t="s">
        <v>472</v>
      </c>
      <c r="F7" s="39" t="s">
        <v>101</v>
      </c>
      <c r="G7" s="39" t="s">
        <v>33</v>
      </c>
      <c r="H7" s="50" t="s">
        <v>100</v>
      </c>
      <c r="I7" s="47">
        <v>43282</v>
      </c>
      <c r="J7" s="47">
        <v>43344</v>
      </c>
      <c r="K7" s="48">
        <f>MONTH(cv.table[[#This Row],[Start]])</f>
        <v>7</v>
      </c>
      <c r="L7" s="48">
        <f>YEAR(cv.table[[#This Row],[Start]])</f>
        <v>2018</v>
      </c>
      <c r="M7" s="48">
        <f>MONTH(cv.table[[#This Row],[End]])</f>
        <v>9</v>
      </c>
      <c r="N7" s="48">
        <f>YEAR(cv.table[[#This Row],[End]])</f>
        <v>2018</v>
      </c>
      <c r="O7" s="42">
        <f>IF((P7="Days"),((J7-I7+1)),IF(P7="Months",((J7-I7)/30),((J7-I7)/365)))</f>
        <v>2.0666666666666669</v>
      </c>
      <c r="P7" s="39" t="s">
        <v>30</v>
      </c>
      <c r="Q7" s="39" t="s">
        <v>64</v>
      </c>
      <c r="R7" s="39" t="s">
        <v>56</v>
      </c>
      <c r="S7" s="39" t="s">
        <v>379</v>
      </c>
      <c r="T7" s="39" t="s">
        <v>378</v>
      </c>
      <c r="U7" s="39" t="s">
        <v>747</v>
      </c>
      <c r="V7" s="50" t="s">
        <v>563</v>
      </c>
      <c r="W7" s="50"/>
      <c r="X7" s="39"/>
      <c r="Y7" s="39"/>
      <c r="Z7" s="50"/>
      <c r="AA7" s="39"/>
      <c r="AB7" s="39"/>
      <c r="AC7" s="50"/>
      <c r="AD7" s="39"/>
      <c r="AE7" s="39"/>
      <c r="AF7" s="50"/>
      <c r="AG7" s="39"/>
      <c r="AH7" s="50"/>
      <c r="AI7" s="39"/>
      <c r="AJ7" s="50"/>
      <c r="AK7" s="39"/>
      <c r="AL7" s="50"/>
      <c r="AM7" s="52" t="s">
        <v>656</v>
      </c>
    </row>
    <row r="8" spans="1:39" ht="145.19999999999999" x14ac:dyDescent="0.3">
      <c r="A8" s="40" t="s">
        <v>50</v>
      </c>
      <c r="B8" s="41"/>
      <c r="C8" s="40" t="s">
        <v>65</v>
      </c>
      <c r="D8" s="51"/>
      <c r="E8" s="39" t="s">
        <v>472</v>
      </c>
      <c r="F8" s="39" t="s">
        <v>46</v>
      </c>
      <c r="G8" s="39" t="s">
        <v>33</v>
      </c>
      <c r="H8" s="50" t="s">
        <v>100</v>
      </c>
      <c r="I8" s="47">
        <v>43221</v>
      </c>
      <c r="J8" s="47">
        <v>43282</v>
      </c>
      <c r="K8" s="48">
        <f>MONTH(cv.table[[#This Row],[Start]])</f>
        <v>5</v>
      </c>
      <c r="L8" s="48">
        <f>YEAR(cv.table[[#This Row],[Start]])</f>
        <v>2018</v>
      </c>
      <c r="M8" s="48">
        <f>MONTH(cv.table[[#This Row],[End]])</f>
        <v>7</v>
      </c>
      <c r="N8" s="48">
        <f>YEAR(cv.table[[#This Row],[End]])</f>
        <v>2018</v>
      </c>
      <c r="O8" s="42">
        <f>IF((P8="Days"),((J8-I8+1)),IF(P8="Months",((J8-I8)/30),((J8-I8)/365)))</f>
        <v>2.0333333333333332</v>
      </c>
      <c r="P8" s="39" t="s">
        <v>30</v>
      </c>
      <c r="Q8" s="39" t="s">
        <v>64</v>
      </c>
      <c r="R8" s="39" t="s">
        <v>56</v>
      </c>
      <c r="S8" s="39" t="s">
        <v>507</v>
      </c>
      <c r="T8" s="39" t="s">
        <v>167</v>
      </c>
      <c r="U8" s="39" t="s">
        <v>168</v>
      </c>
      <c r="V8" s="50"/>
      <c r="W8" s="50"/>
      <c r="X8" s="39"/>
      <c r="Y8" s="39"/>
      <c r="Z8" s="50"/>
      <c r="AA8" s="39"/>
      <c r="AB8" s="39"/>
      <c r="AC8" s="50"/>
      <c r="AD8" s="39"/>
      <c r="AE8" s="39"/>
      <c r="AF8" s="50"/>
      <c r="AG8" s="39"/>
      <c r="AH8" s="50"/>
      <c r="AI8" s="39"/>
      <c r="AJ8" s="50"/>
      <c r="AK8" s="39"/>
      <c r="AL8" s="50"/>
      <c r="AM8" s="52" t="s">
        <v>655</v>
      </c>
    </row>
    <row r="9" spans="1:39" ht="52.8" x14ac:dyDescent="0.3">
      <c r="A9" s="40" t="s">
        <v>67</v>
      </c>
      <c r="B9" s="41"/>
      <c r="C9" s="40" t="s">
        <v>68</v>
      </c>
      <c r="D9" s="51"/>
      <c r="E9" s="39" t="s">
        <v>472</v>
      </c>
      <c r="F9" s="39" t="s">
        <v>101</v>
      </c>
      <c r="G9" s="39" t="s">
        <v>33</v>
      </c>
      <c r="H9" s="50" t="s">
        <v>99</v>
      </c>
      <c r="I9" s="47">
        <v>42979</v>
      </c>
      <c r="J9" s="47">
        <v>43221</v>
      </c>
      <c r="K9" s="48">
        <f>MONTH(cv.table[[#This Row],[Start]])</f>
        <v>9</v>
      </c>
      <c r="L9" s="48">
        <f>YEAR(cv.table[[#This Row],[Start]])</f>
        <v>2017</v>
      </c>
      <c r="M9" s="48">
        <f>MONTH(cv.table[[#This Row],[End]])</f>
        <v>5</v>
      </c>
      <c r="N9" s="48">
        <f>YEAR(cv.table[[#This Row],[End]])</f>
        <v>2018</v>
      </c>
      <c r="O9" s="42">
        <f>IF((P9="Days"),((J9-I9+1)),IF(P9="Months",((J9-I9)/30),((J9-I9)/365)))</f>
        <v>8.0666666666666664</v>
      </c>
      <c r="P9" s="39" t="s">
        <v>30</v>
      </c>
      <c r="Q9" s="39" t="s">
        <v>57</v>
      </c>
      <c r="R9" s="39" t="s">
        <v>56</v>
      </c>
      <c r="S9" s="39" t="s">
        <v>447</v>
      </c>
      <c r="T9" s="39" t="s">
        <v>448</v>
      </c>
      <c r="U9" s="39" t="s">
        <v>449</v>
      </c>
      <c r="V9" s="50"/>
      <c r="W9" s="50"/>
      <c r="X9" s="39"/>
      <c r="Y9" s="39"/>
      <c r="Z9" s="50"/>
      <c r="AA9" s="39"/>
      <c r="AB9" s="39"/>
      <c r="AC9" s="50"/>
      <c r="AD9" s="39"/>
      <c r="AE9" s="39"/>
      <c r="AF9" s="50"/>
      <c r="AG9" s="39"/>
      <c r="AH9" s="50"/>
      <c r="AI9" s="39"/>
      <c r="AJ9" s="50"/>
      <c r="AK9" s="39"/>
      <c r="AL9" s="50"/>
      <c r="AM9" s="40"/>
    </row>
    <row r="10" spans="1:39" ht="39.6" x14ac:dyDescent="0.3">
      <c r="A10" s="40" t="s">
        <v>7</v>
      </c>
      <c r="B10" s="41" t="s">
        <v>20</v>
      </c>
      <c r="C10" s="40" t="s">
        <v>69</v>
      </c>
      <c r="D10" s="51"/>
      <c r="E10" s="39" t="s">
        <v>472</v>
      </c>
      <c r="F10" s="39" t="s">
        <v>70</v>
      </c>
      <c r="G10" s="39" t="s">
        <v>33</v>
      </c>
      <c r="H10" s="50" t="s">
        <v>99</v>
      </c>
      <c r="I10" s="47">
        <v>42644</v>
      </c>
      <c r="J10" s="47">
        <v>42887</v>
      </c>
      <c r="K10" s="48">
        <f>MONTH(cv.table[[#This Row],[Start]])</f>
        <v>10</v>
      </c>
      <c r="L10" s="48">
        <f>YEAR(cv.table[[#This Row],[Start]])</f>
        <v>2016</v>
      </c>
      <c r="M10" s="48">
        <f>MONTH(cv.table[[#This Row],[End]])</f>
        <v>6</v>
      </c>
      <c r="N10" s="48">
        <f>YEAR(cv.table[[#This Row],[End]])</f>
        <v>2017</v>
      </c>
      <c r="O10" s="42">
        <f>IF((P10="Days"),((J10-I10+1)),IF(P10="Months",((J10-I10)/30),((J10-I10)/365)))</f>
        <v>8.1</v>
      </c>
      <c r="P10" s="39" t="s">
        <v>30</v>
      </c>
      <c r="Q10" s="39" t="s">
        <v>57</v>
      </c>
      <c r="R10" s="39" t="s">
        <v>56</v>
      </c>
      <c r="S10" s="39" t="s">
        <v>496</v>
      </c>
      <c r="T10" s="39" t="s">
        <v>497</v>
      </c>
      <c r="U10" s="39" t="s">
        <v>498</v>
      </c>
      <c r="V10" s="50"/>
      <c r="W10" s="50"/>
      <c r="X10" s="39"/>
      <c r="Y10" s="39"/>
      <c r="Z10" s="50"/>
      <c r="AA10" s="39"/>
      <c r="AB10" s="39"/>
      <c r="AC10" s="50"/>
      <c r="AD10" s="39"/>
      <c r="AE10" s="39"/>
      <c r="AF10" s="50"/>
      <c r="AG10" s="39"/>
      <c r="AH10" s="50"/>
      <c r="AI10" s="39"/>
      <c r="AJ10" s="50"/>
      <c r="AK10" s="39"/>
      <c r="AL10" s="50"/>
      <c r="AM10" s="52" t="s">
        <v>649</v>
      </c>
    </row>
    <row r="11" spans="1:39" ht="52.8" x14ac:dyDescent="0.3">
      <c r="A11" s="40" t="s">
        <v>7</v>
      </c>
      <c r="B11" s="41" t="s">
        <v>20</v>
      </c>
      <c r="C11" s="40" t="s">
        <v>486</v>
      </c>
      <c r="D11" s="51"/>
      <c r="E11" s="39" t="s">
        <v>472</v>
      </c>
      <c r="F11" s="39" t="s">
        <v>154</v>
      </c>
      <c r="G11" s="39" t="s">
        <v>33</v>
      </c>
      <c r="H11" s="50" t="s">
        <v>100</v>
      </c>
      <c r="I11" s="47">
        <v>42125</v>
      </c>
      <c r="J11" s="47">
        <v>43101</v>
      </c>
      <c r="K11" s="48">
        <f>MONTH(cv.table[[#This Row],[Start]])</f>
        <v>5</v>
      </c>
      <c r="L11" s="48">
        <f>YEAR(cv.table[[#This Row],[Start]])</f>
        <v>2015</v>
      </c>
      <c r="M11" s="48">
        <f>MONTH(cv.table[[#This Row],[End]])</f>
        <v>1</v>
      </c>
      <c r="N11" s="48">
        <f>YEAR(cv.table[[#This Row],[End]])</f>
        <v>2018</v>
      </c>
      <c r="O11" s="42">
        <f>IF((P11="Days"),((J11-I11+1)),IF(P11="Months",((J11-I11)/30),((J11-I11)/365)))</f>
        <v>2.6739726027397261</v>
      </c>
      <c r="P11" s="39" t="s">
        <v>31</v>
      </c>
      <c r="Q11" s="39" t="s">
        <v>57</v>
      </c>
      <c r="R11" s="39" t="s">
        <v>56</v>
      </c>
      <c r="S11" s="39" t="s">
        <v>483</v>
      </c>
      <c r="T11" s="39" t="s">
        <v>484</v>
      </c>
      <c r="U11" s="39" t="s">
        <v>482</v>
      </c>
      <c r="V11" s="50" t="s">
        <v>485</v>
      </c>
      <c r="W11" s="50"/>
      <c r="X11" s="39"/>
      <c r="Y11" s="39"/>
      <c r="Z11" s="50"/>
      <c r="AA11" s="39"/>
      <c r="AB11" s="39"/>
      <c r="AC11" s="50"/>
      <c r="AD11" s="39"/>
      <c r="AE11" s="39"/>
      <c r="AF11" s="50"/>
      <c r="AG11" s="39"/>
      <c r="AH11" s="50"/>
      <c r="AI11" s="39"/>
      <c r="AJ11" s="50"/>
      <c r="AK11" s="39"/>
      <c r="AL11" s="50"/>
      <c r="AM11" s="52" t="s">
        <v>649</v>
      </c>
    </row>
    <row r="12" spans="1:39" ht="79.2" x14ac:dyDescent="0.3">
      <c r="A12" s="40" t="s">
        <v>71</v>
      </c>
      <c r="B12" s="41" t="s">
        <v>80</v>
      </c>
      <c r="C12" s="40" t="s">
        <v>72</v>
      </c>
      <c r="D12" s="51"/>
      <c r="E12" s="39" t="s">
        <v>472</v>
      </c>
      <c r="F12" s="39" t="s">
        <v>626</v>
      </c>
      <c r="G12" s="39" t="s">
        <v>33</v>
      </c>
      <c r="H12" s="50" t="s">
        <v>100</v>
      </c>
      <c r="I12" s="47">
        <v>41275</v>
      </c>
      <c r="J12" s="47">
        <v>42614</v>
      </c>
      <c r="K12" s="48">
        <f>MONTH(cv.table[[#This Row],[Start]])</f>
        <v>1</v>
      </c>
      <c r="L12" s="48">
        <f>YEAR(cv.table[[#This Row],[Start]])</f>
        <v>2013</v>
      </c>
      <c r="M12" s="48">
        <f>MONTH(cv.table[[#This Row],[End]])</f>
        <v>9</v>
      </c>
      <c r="N12" s="48">
        <f>YEAR(cv.table[[#This Row],[End]])</f>
        <v>2016</v>
      </c>
      <c r="O12" s="42">
        <f>IF((P12="Days"),((J12-I12+1)),IF(P12="Months",((J12-I12)/30),((J12-I12)/365)))</f>
        <v>3.6684931506849314</v>
      </c>
      <c r="P12" s="39" t="s">
        <v>31</v>
      </c>
      <c r="Q12" s="39" t="s">
        <v>59</v>
      </c>
      <c r="R12" s="39" t="s">
        <v>56</v>
      </c>
      <c r="S12" s="39" t="s">
        <v>476</v>
      </c>
      <c r="T12" s="39" t="s">
        <v>477</v>
      </c>
      <c r="U12" s="39"/>
      <c r="V12" s="50" t="s">
        <v>478</v>
      </c>
      <c r="W12" s="50" t="s">
        <v>113</v>
      </c>
      <c r="X12" s="39"/>
      <c r="Y12" s="39"/>
      <c r="Z12" s="50"/>
      <c r="AA12" s="39"/>
      <c r="AB12" s="39"/>
      <c r="AC12" s="50"/>
      <c r="AD12" s="39"/>
      <c r="AE12" s="39"/>
      <c r="AF12" s="50"/>
      <c r="AG12" s="39"/>
      <c r="AH12" s="50"/>
      <c r="AI12" s="39"/>
      <c r="AJ12" s="50"/>
      <c r="AK12" s="39"/>
      <c r="AL12" s="50"/>
      <c r="AM12" s="40"/>
    </row>
    <row r="13" spans="1:39" ht="39.6" x14ac:dyDescent="0.3">
      <c r="A13" s="40" t="s">
        <v>75</v>
      </c>
      <c r="B13" s="41"/>
      <c r="C13" s="40" t="s">
        <v>76</v>
      </c>
      <c r="D13" s="51"/>
      <c r="E13" s="39" t="s">
        <v>472</v>
      </c>
      <c r="F13" s="39" t="s">
        <v>70</v>
      </c>
      <c r="G13" s="39" t="s">
        <v>33</v>
      </c>
      <c r="H13" s="50" t="s">
        <v>99</v>
      </c>
      <c r="I13" s="47">
        <v>39083</v>
      </c>
      <c r="J13" s="47">
        <v>40544</v>
      </c>
      <c r="K13" s="48">
        <f>MONTH(cv.table[[#This Row],[Start]])</f>
        <v>1</v>
      </c>
      <c r="L13" s="48">
        <f>YEAR(cv.table[[#This Row],[Start]])</f>
        <v>2007</v>
      </c>
      <c r="M13" s="48">
        <f>MONTH(cv.table[[#This Row],[End]])</f>
        <v>1</v>
      </c>
      <c r="N13" s="48">
        <f>YEAR(cv.table[[#This Row],[End]])</f>
        <v>2011</v>
      </c>
      <c r="O13" s="42">
        <f>IF((P13="Days"),((J13-I13+1)),IF(P13="Months",((J13-I13)/30),((J13-I13)/365)))</f>
        <v>4.0027397260273974</v>
      </c>
      <c r="P13" s="39" t="s">
        <v>31</v>
      </c>
      <c r="Q13" s="39" t="s">
        <v>77</v>
      </c>
      <c r="R13" s="39" t="s">
        <v>56</v>
      </c>
      <c r="S13" s="39" t="s">
        <v>381</v>
      </c>
      <c r="T13" s="39" t="s">
        <v>487</v>
      </c>
      <c r="U13" s="39" t="s">
        <v>488</v>
      </c>
      <c r="V13" s="50"/>
      <c r="W13" s="50"/>
      <c r="X13" s="39"/>
      <c r="Y13" s="39"/>
      <c r="Z13" s="50"/>
      <c r="AA13" s="39"/>
      <c r="AB13" s="39"/>
      <c r="AC13" s="50"/>
      <c r="AD13" s="39"/>
      <c r="AE13" s="39"/>
      <c r="AF13" s="50"/>
      <c r="AG13" s="39"/>
      <c r="AH13" s="50"/>
      <c r="AI13" s="39"/>
      <c r="AJ13" s="50"/>
      <c r="AK13" s="39"/>
      <c r="AL13" s="50"/>
      <c r="AM13" s="40"/>
    </row>
    <row r="14" spans="1:39" ht="52.8" x14ac:dyDescent="0.3">
      <c r="A14" s="40" t="s">
        <v>369</v>
      </c>
      <c r="B14" s="41" t="s">
        <v>370</v>
      </c>
      <c r="C14" s="40" t="s">
        <v>371</v>
      </c>
      <c r="D14" s="51"/>
      <c r="E14" s="39" t="s">
        <v>472</v>
      </c>
      <c r="F14" s="39" t="s">
        <v>626</v>
      </c>
      <c r="G14" s="39" t="s">
        <v>15</v>
      </c>
      <c r="H14" s="50" t="s">
        <v>44</v>
      </c>
      <c r="I14" s="47">
        <v>43952</v>
      </c>
      <c r="J14" s="47">
        <v>43983</v>
      </c>
      <c r="K14" s="48">
        <f>MONTH(cv.table[[#This Row],[Start]])</f>
        <v>5</v>
      </c>
      <c r="L14" s="48">
        <f>YEAR(cv.table[[#This Row],[Start]])</f>
        <v>2020</v>
      </c>
      <c r="M14" s="48">
        <f>MONTH(cv.table[[#This Row],[End]])</f>
        <v>6</v>
      </c>
      <c r="N14" s="48">
        <f>YEAR(cv.table[[#This Row],[End]])</f>
        <v>2020</v>
      </c>
      <c r="O14" s="42">
        <f>IF((P14="Days"),((J14-I14+1)),IF(P14="Months",((J14-I14)/30),((J14-I14)/365)))</f>
        <v>1.0333333333333334</v>
      </c>
      <c r="P14" s="39" t="s">
        <v>30</v>
      </c>
      <c r="Q14" s="39" t="s">
        <v>58</v>
      </c>
      <c r="R14" s="39" t="s">
        <v>52</v>
      </c>
      <c r="S14" s="39" t="s">
        <v>433</v>
      </c>
      <c r="T14" s="39" t="s">
        <v>434</v>
      </c>
      <c r="U14" s="39"/>
      <c r="V14" s="50" t="s">
        <v>375</v>
      </c>
      <c r="W14" s="50"/>
      <c r="X14" s="39"/>
      <c r="Y14" s="39"/>
      <c r="Z14" s="50"/>
      <c r="AA14" s="39"/>
      <c r="AB14" s="39"/>
      <c r="AC14" s="50"/>
      <c r="AD14" s="39"/>
      <c r="AE14" s="39"/>
      <c r="AF14" s="50"/>
      <c r="AG14" s="39"/>
      <c r="AH14" s="50"/>
      <c r="AI14" s="39"/>
      <c r="AJ14" s="50"/>
      <c r="AK14" s="39"/>
      <c r="AL14" s="50"/>
      <c r="AM14" s="52" t="s">
        <v>667</v>
      </c>
    </row>
    <row r="15" spans="1:39" ht="26.4" x14ac:dyDescent="0.3">
      <c r="A15" s="40" t="s">
        <v>361</v>
      </c>
      <c r="B15" s="41" t="s">
        <v>362</v>
      </c>
      <c r="C15" s="40" t="s">
        <v>365</v>
      </c>
      <c r="D15" s="51"/>
      <c r="E15" s="39" t="s">
        <v>472</v>
      </c>
      <c r="F15" s="39" t="s">
        <v>154</v>
      </c>
      <c r="G15" s="39" t="s">
        <v>15</v>
      </c>
      <c r="H15" s="50" t="s">
        <v>173</v>
      </c>
      <c r="I15" s="47">
        <v>43862</v>
      </c>
      <c r="J15" s="47">
        <f ca="1">NOW()</f>
        <v>44453.584295023145</v>
      </c>
      <c r="K15" s="48">
        <f>MONTH(cv.table[[#This Row],[Start]])</f>
        <v>2</v>
      </c>
      <c r="L15" s="48">
        <f>YEAR(cv.table[[#This Row],[Start]])</f>
        <v>2020</v>
      </c>
      <c r="M15" s="48">
        <f ca="1">MONTH(cv.table[[#This Row],[End]])</f>
        <v>9</v>
      </c>
      <c r="N15" s="48">
        <f ca="1">YEAR(cv.table[[#This Row],[End]])</f>
        <v>2021</v>
      </c>
      <c r="O15" s="42">
        <f ca="1">IF((P15="Days"),((J15-I15+1)),IF(P15="Months",((J15-I15)/30),((J15-I15)/365)))</f>
        <v>19.719476500771513</v>
      </c>
      <c r="P15" s="39" t="s">
        <v>30</v>
      </c>
      <c r="Q15" s="39" t="s">
        <v>58</v>
      </c>
      <c r="R15" s="39" t="s">
        <v>52</v>
      </c>
      <c r="S15" s="39" t="s">
        <v>427</v>
      </c>
      <c r="T15" s="39" t="s">
        <v>428</v>
      </c>
      <c r="U15" s="39"/>
      <c r="V15" s="50"/>
      <c r="W15" s="50"/>
      <c r="X15" s="39"/>
      <c r="Y15" s="39"/>
      <c r="Z15" s="50"/>
      <c r="AA15" s="39"/>
      <c r="AB15" s="39"/>
      <c r="AC15" s="50"/>
      <c r="AD15" s="39"/>
      <c r="AE15" s="39"/>
      <c r="AF15" s="50"/>
      <c r="AG15" s="39"/>
      <c r="AH15" s="50"/>
      <c r="AI15" s="39"/>
      <c r="AJ15" s="50"/>
      <c r="AK15" s="39"/>
      <c r="AL15" s="50"/>
      <c r="AM15" s="52" t="s">
        <v>689</v>
      </c>
    </row>
    <row r="16" spans="1:39" ht="39.6" x14ac:dyDescent="0.3">
      <c r="A16" s="40" t="s">
        <v>363</v>
      </c>
      <c r="B16" s="41" t="s">
        <v>364</v>
      </c>
      <c r="C16" s="40" t="s">
        <v>366</v>
      </c>
      <c r="D16" s="51"/>
      <c r="E16" s="39" t="s">
        <v>472</v>
      </c>
      <c r="F16" s="39" t="s">
        <v>385</v>
      </c>
      <c r="G16" s="39" t="s">
        <v>15</v>
      </c>
      <c r="H16" s="50" t="s">
        <v>388</v>
      </c>
      <c r="I16" s="47">
        <v>43862</v>
      </c>
      <c r="J16" s="47">
        <v>43922</v>
      </c>
      <c r="K16" s="48">
        <f>MONTH(cv.table[[#This Row],[Start]])</f>
        <v>2</v>
      </c>
      <c r="L16" s="48">
        <f>YEAR(cv.table[[#This Row],[Start]])</f>
        <v>2020</v>
      </c>
      <c r="M16" s="48">
        <f>MONTH(cv.table[[#This Row],[End]])</f>
        <v>4</v>
      </c>
      <c r="N16" s="48">
        <f>YEAR(cv.table[[#This Row],[End]])</f>
        <v>2020</v>
      </c>
      <c r="O16" s="42">
        <f>IF((P16="Days"),((J16-I16+1)),IF(P16="Months",((J16-I16)/30),((J16-I16)/365)))</f>
        <v>2</v>
      </c>
      <c r="P16" s="39" t="s">
        <v>30</v>
      </c>
      <c r="Q16" s="39" t="s">
        <v>58</v>
      </c>
      <c r="R16" s="39" t="s">
        <v>52</v>
      </c>
      <c r="S16" s="39" t="s">
        <v>528</v>
      </c>
      <c r="T16" s="39"/>
      <c r="U16" s="39"/>
      <c r="V16" s="50"/>
      <c r="W16" s="50"/>
      <c r="X16" s="39"/>
      <c r="Y16" s="39"/>
      <c r="Z16" s="50"/>
      <c r="AA16" s="39"/>
      <c r="AB16" s="39"/>
      <c r="AC16" s="50"/>
      <c r="AD16" s="39"/>
      <c r="AE16" s="39"/>
      <c r="AF16" s="50"/>
      <c r="AG16" s="39"/>
      <c r="AH16" s="50"/>
      <c r="AI16" s="39"/>
      <c r="AJ16" s="50"/>
      <c r="AK16" s="39"/>
      <c r="AL16" s="50"/>
      <c r="AM16" s="52" t="s">
        <v>643</v>
      </c>
    </row>
    <row r="17" spans="1:39" ht="39.6" x14ac:dyDescent="0.3">
      <c r="A17" s="40" t="s">
        <v>89</v>
      </c>
      <c r="B17" s="41" t="s">
        <v>90</v>
      </c>
      <c r="C17" s="40" t="s">
        <v>91</v>
      </c>
      <c r="D17" s="51" t="s">
        <v>92</v>
      </c>
      <c r="E17" s="39" t="s">
        <v>472</v>
      </c>
      <c r="F17" s="39" t="s">
        <v>46</v>
      </c>
      <c r="G17" s="39" t="s">
        <v>15</v>
      </c>
      <c r="H17" s="50" t="s">
        <v>44</v>
      </c>
      <c r="I17" s="47">
        <v>43730</v>
      </c>
      <c r="J17" s="47">
        <v>43734</v>
      </c>
      <c r="K17" s="48">
        <f>MONTH(cv.table[[#This Row],[Start]])</f>
        <v>9</v>
      </c>
      <c r="L17" s="48">
        <f>YEAR(cv.table[[#This Row],[Start]])</f>
        <v>2019</v>
      </c>
      <c r="M17" s="48">
        <f>MONTH(cv.table[[#This Row],[End]])</f>
        <v>9</v>
      </c>
      <c r="N17" s="48">
        <f>YEAR(cv.table[[#This Row],[End]])</f>
        <v>2019</v>
      </c>
      <c r="O17" s="42">
        <f>IF((P17="Days"),((J17-I17+1)),IF(P17="Months",((J17-I17)/30),((J17-I17)/365)))</f>
        <v>5</v>
      </c>
      <c r="P17" s="39" t="s">
        <v>32</v>
      </c>
      <c r="Q17" s="39" t="s">
        <v>93</v>
      </c>
      <c r="R17" s="39" t="s">
        <v>61</v>
      </c>
      <c r="S17" s="39" t="s">
        <v>475</v>
      </c>
      <c r="T17" s="39"/>
      <c r="U17" s="39" t="s">
        <v>368</v>
      </c>
      <c r="V17" s="50"/>
      <c r="W17" s="50"/>
      <c r="X17" s="39"/>
      <c r="Y17" s="39"/>
      <c r="Z17" s="50"/>
      <c r="AA17" s="39"/>
      <c r="AB17" s="39"/>
      <c r="AC17" s="50"/>
      <c r="AD17" s="39"/>
      <c r="AE17" s="39"/>
      <c r="AF17" s="50"/>
      <c r="AG17" s="39"/>
      <c r="AH17" s="50"/>
      <c r="AI17" s="39"/>
      <c r="AJ17" s="50"/>
      <c r="AK17" s="39"/>
      <c r="AL17" s="50"/>
      <c r="AM17" s="52" t="s">
        <v>669</v>
      </c>
    </row>
    <row r="18" spans="1:39" ht="52.8" x14ac:dyDescent="0.3">
      <c r="A18" s="40" t="s">
        <v>11</v>
      </c>
      <c r="B18" s="41" t="s">
        <v>17</v>
      </c>
      <c r="C18" s="40" t="s">
        <v>41</v>
      </c>
      <c r="D18" s="51" t="s">
        <v>621</v>
      </c>
      <c r="E18" s="39" t="s">
        <v>472</v>
      </c>
      <c r="F18" s="39" t="s">
        <v>46</v>
      </c>
      <c r="G18" s="39" t="s">
        <v>15</v>
      </c>
      <c r="H18" s="50" t="s">
        <v>389</v>
      </c>
      <c r="I18" s="47">
        <v>43729</v>
      </c>
      <c r="J18" s="47">
        <f ca="1">NOW()</f>
        <v>44453.584295023145</v>
      </c>
      <c r="K18" s="48">
        <f>MONTH(cv.table[[#This Row],[Start]])</f>
        <v>9</v>
      </c>
      <c r="L18" s="48">
        <f>YEAR(cv.table[[#This Row],[Start]])</f>
        <v>2019</v>
      </c>
      <c r="M18" s="48">
        <f ca="1">MONTH(cv.table[[#This Row],[End]])</f>
        <v>9</v>
      </c>
      <c r="N18" s="48">
        <f ca="1">YEAR(cv.table[[#This Row],[End]])</f>
        <v>2021</v>
      </c>
      <c r="O18" s="42">
        <f ca="1">IF((P18="Days"),((J18-I18+1)),IF(P18="Months",((J18-I18)/30),((J18-I18)/365)))</f>
        <v>24.152809834104847</v>
      </c>
      <c r="P18" s="39" t="s">
        <v>30</v>
      </c>
      <c r="Q18" s="39"/>
      <c r="R18" s="39" t="s">
        <v>733</v>
      </c>
      <c r="S18" s="39" t="s">
        <v>517</v>
      </c>
      <c r="T18" s="39" t="s">
        <v>518</v>
      </c>
      <c r="U18" s="39"/>
      <c r="V18" s="50"/>
      <c r="W18" s="50"/>
      <c r="X18" s="39"/>
      <c r="Y18" s="39"/>
      <c r="Z18" s="50"/>
      <c r="AA18" s="39"/>
      <c r="AB18" s="39"/>
      <c r="AC18" s="50"/>
      <c r="AD18" s="39"/>
      <c r="AE18" s="39"/>
      <c r="AF18" s="50"/>
      <c r="AG18" s="39"/>
      <c r="AH18" s="50"/>
      <c r="AI18" s="39"/>
      <c r="AJ18" s="50"/>
      <c r="AK18" s="39"/>
      <c r="AL18" s="50"/>
      <c r="AM18" s="52" t="s">
        <v>670</v>
      </c>
    </row>
    <row r="19" spans="1:39" ht="66" x14ac:dyDescent="0.3">
      <c r="A19" s="40" t="s">
        <v>26</v>
      </c>
      <c r="B19" s="41" t="s">
        <v>27</v>
      </c>
      <c r="C19" s="40" t="s">
        <v>28</v>
      </c>
      <c r="D19" s="51" t="s">
        <v>29</v>
      </c>
      <c r="E19" s="39" t="s">
        <v>472</v>
      </c>
      <c r="F19" s="39" t="s">
        <v>46</v>
      </c>
      <c r="G19" s="39" t="s">
        <v>15</v>
      </c>
      <c r="H19" s="50" t="s">
        <v>388</v>
      </c>
      <c r="I19" s="47">
        <v>43647</v>
      </c>
      <c r="J19" s="47">
        <v>43983</v>
      </c>
      <c r="K19" s="48">
        <f>MONTH(cv.table[[#This Row],[Start]])</f>
        <v>7</v>
      </c>
      <c r="L19" s="48">
        <f>YEAR(cv.table[[#This Row],[Start]])</f>
        <v>2019</v>
      </c>
      <c r="M19" s="48">
        <f>MONTH(cv.table[[#This Row],[End]])</f>
        <v>6</v>
      </c>
      <c r="N19" s="48">
        <f>YEAR(cv.table[[#This Row],[End]])</f>
        <v>2020</v>
      </c>
      <c r="O19" s="42">
        <f>IF((P19="Days"),((J19-I19+1)),IF(P19="Months",((J19-I19)/30),((J19-I19)/365)))</f>
        <v>11.2</v>
      </c>
      <c r="P19" s="39" t="s">
        <v>30</v>
      </c>
      <c r="Q19" s="39" t="s">
        <v>60</v>
      </c>
      <c r="R19" s="39" t="s">
        <v>52</v>
      </c>
      <c r="S19" s="39" t="s">
        <v>432</v>
      </c>
      <c r="T19" s="39" t="s">
        <v>431</v>
      </c>
      <c r="U19" s="39"/>
      <c r="V19" s="50"/>
      <c r="W19" s="50"/>
      <c r="X19" s="39"/>
      <c r="Y19" s="39"/>
      <c r="Z19" s="50"/>
      <c r="AA19" s="39"/>
      <c r="AB19" s="39"/>
      <c r="AC19" s="50"/>
      <c r="AD19" s="39"/>
      <c r="AE19" s="39"/>
      <c r="AF19" s="50"/>
      <c r="AG19" s="39"/>
      <c r="AH19" s="50"/>
      <c r="AI19" s="39"/>
      <c r="AJ19" s="50"/>
      <c r="AK19" s="39"/>
      <c r="AL19" s="50"/>
      <c r="AM19" s="52" t="s">
        <v>671</v>
      </c>
    </row>
    <row r="20" spans="1:39" ht="39.6" x14ac:dyDescent="0.3">
      <c r="A20" s="40" t="s">
        <v>34</v>
      </c>
      <c r="B20" s="41"/>
      <c r="C20" s="40" t="s">
        <v>35</v>
      </c>
      <c r="D20" s="51"/>
      <c r="E20" s="39" t="s">
        <v>472</v>
      </c>
      <c r="F20" s="39" t="s">
        <v>626</v>
      </c>
      <c r="G20" s="39" t="s">
        <v>15</v>
      </c>
      <c r="H20" s="50" t="s">
        <v>44</v>
      </c>
      <c r="I20" s="47">
        <v>43617</v>
      </c>
      <c r="J20" s="47">
        <v>43623</v>
      </c>
      <c r="K20" s="48">
        <f>MONTH(cv.table[[#This Row],[Start]])</f>
        <v>6</v>
      </c>
      <c r="L20" s="48">
        <f>YEAR(cv.table[[#This Row],[Start]])</f>
        <v>2019</v>
      </c>
      <c r="M20" s="48">
        <f>MONTH(cv.table[[#This Row],[End]])</f>
        <v>6</v>
      </c>
      <c r="N20" s="48">
        <f>YEAR(cv.table[[#This Row],[End]])</f>
        <v>2019</v>
      </c>
      <c r="O20" s="42">
        <f>IF((P20="Days"),((J20-I20+1)),IF(P20="Months",((J20-I20)/30),((J20-I20)/365)))</f>
        <v>7</v>
      </c>
      <c r="P20" s="39" t="s">
        <v>32</v>
      </c>
      <c r="Q20" s="39" t="s">
        <v>97</v>
      </c>
      <c r="R20" s="39" t="s">
        <v>52</v>
      </c>
      <c r="S20" s="39" t="s">
        <v>503</v>
      </c>
      <c r="T20" s="39" t="s">
        <v>504</v>
      </c>
      <c r="U20" s="39"/>
      <c r="V20" s="50" t="s">
        <v>502</v>
      </c>
      <c r="W20" s="50"/>
      <c r="X20" s="39"/>
      <c r="Y20" s="39"/>
      <c r="Z20" s="50"/>
      <c r="AA20" s="39"/>
      <c r="AB20" s="39"/>
      <c r="AC20" s="50"/>
      <c r="AD20" s="39"/>
      <c r="AE20" s="39"/>
      <c r="AF20" s="50"/>
      <c r="AG20" s="39"/>
      <c r="AH20" s="50"/>
      <c r="AI20" s="39"/>
      <c r="AJ20" s="50"/>
      <c r="AK20" s="39"/>
      <c r="AL20" s="50"/>
      <c r="AM20" s="52" t="s">
        <v>668</v>
      </c>
    </row>
    <row r="21" spans="1:39" ht="39.6" x14ac:dyDescent="0.3">
      <c r="A21" s="40" t="s">
        <v>94</v>
      </c>
      <c r="B21" s="41" t="s">
        <v>95</v>
      </c>
      <c r="C21" s="40" t="s">
        <v>96</v>
      </c>
      <c r="D21" s="51"/>
      <c r="E21" s="39" t="s">
        <v>472</v>
      </c>
      <c r="F21" s="39" t="s">
        <v>46</v>
      </c>
      <c r="G21" s="39" t="s">
        <v>15</v>
      </c>
      <c r="H21" s="50" t="s">
        <v>45</v>
      </c>
      <c r="I21" s="47">
        <v>43586</v>
      </c>
      <c r="J21" s="47">
        <v>43709</v>
      </c>
      <c r="K21" s="48">
        <f>MONTH(cv.table[[#This Row],[Start]])</f>
        <v>5</v>
      </c>
      <c r="L21" s="48">
        <f>YEAR(cv.table[[#This Row],[Start]])</f>
        <v>2019</v>
      </c>
      <c r="M21" s="48">
        <f>MONTH(cv.table[[#This Row],[End]])</f>
        <v>9</v>
      </c>
      <c r="N21" s="48">
        <f>YEAR(cv.table[[#This Row],[End]])</f>
        <v>2019</v>
      </c>
      <c r="O21" s="42">
        <f>IF((P21="Days"),((J21-I21+1)),IF(P21="Months",((J21-I21)/30),((J21-I21)/365)))</f>
        <v>4.0999999999999996</v>
      </c>
      <c r="P21" s="39" t="s">
        <v>30</v>
      </c>
      <c r="Q21" s="39" t="s">
        <v>97</v>
      </c>
      <c r="R21" s="39" t="s">
        <v>52</v>
      </c>
      <c r="S21" s="39" t="s">
        <v>505</v>
      </c>
      <c r="T21" s="39" t="s">
        <v>506</v>
      </c>
      <c r="U21" s="39"/>
      <c r="V21" s="50"/>
      <c r="W21" s="50"/>
      <c r="X21" s="39"/>
      <c r="Y21" s="39"/>
      <c r="Z21" s="50"/>
      <c r="AA21" s="39"/>
      <c r="AB21" s="39"/>
      <c r="AC21" s="50"/>
      <c r="AD21" s="39"/>
      <c r="AE21" s="39"/>
      <c r="AF21" s="50"/>
      <c r="AG21" s="39"/>
      <c r="AH21" s="50"/>
      <c r="AI21" s="39"/>
      <c r="AJ21" s="50"/>
      <c r="AK21" s="39"/>
      <c r="AL21" s="50"/>
      <c r="AM21" s="52" t="s">
        <v>673</v>
      </c>
    </row>
    <row r="22" spans="1:39" ht="66" x14ac:dyDescent="0.3">
      <c r="A22" s="40" t="s">
        <v>11</v>
      </c>
      <c r="B22" s="41" t="s">
        <v>17</v>
      </c>
      <c r="C22" s="40" t="s">
        <v>42</v>
      </c>
      <c r="D22" s="51" t="s">
        <v>43</v>
      </c>
      <c r="E22" s="39" t="s">
        <v>472</v>
      </c>
      <c r="F22" s="39" t="s">
        <v>46</v>
      </c>
      <c r="G22" s="39" t="s">
        <v>15</v>
      </c>
      <c r="H22" s="50" t="s">
        <v>389</v>
      </c>
      <c r="I22" s="47">
        <v>43344</v>
      </c>
      <c r="J22" s="47">
        <v>43586</v>
      </c>
      <c r="K22" s="48">
        <f>MONTH(cv.table[[#This Row],[Start]])</f>
        <v>9</v>
      </c>
      <c r="L22" s="48">
        <f>YEAR(cv.table[[#This Row],[Start]])</f>
        <v>2018</v>
      </c>
      <c r="M22" s="48">
        <f>MONTH(cv.table[[#This Row],[End]])</f>
        <v>5</v>
      </c>
      <c r="N22" s="48">
        <f>YEAR(cv.table[[#This Row],[End]])</f>
        <v>2019</v>
      </c>
      <c r="O22" s="42">
        <f>IF((P22="Days"),((J22-I22+1)),IF(P22="Months",((J22-I22)/30),((J22-I22)/365)))</f>
        <v>8.0666666666666664</v>
      </c>
      <c r="P22" s="39" t="s">
        <v>30</v>
      </c>
      <c r="Q22" s="39" t="s">
        <v>55</v>
      </c>
      <c r="R22" s="39" t="s">
        <v>56</v>
      </c>
      <c r="S22" s="39" t="s">
        <v>166</v>
      </c>
      <c r="T22" s="39" t="s">
        <v>429</v>
      </c>
      <c r="U22" s="39" t="s">
        <v>430</v>
      </c>
      <c r="V22" s="50"/>
      <c r="W22" s="50" t="s">
        <v>470</v>
      </c>
      <c r="X22" s="39"/>
      <c r="Y22" s="39"/>
      <c r="Z22" s="50"/>
      <c r="AA22" s="39"/>
      <c r="AB22" s="39"/>
      <c r="AC22" s="50"/>
      <c r="AD22" s="39"/>
      <c r="AE22" s="39"/>
      <c r="AF22" s="50"/>
      <c r="AG22" s="39"/>
      <c r="AH22" s="50"/>
      <c r="AI22" s="39"/>
      <c r="AJ22" s="50"/>
      <c r="AK22" s="39"/>
      <c r="AL22" s="50"/>
      <c r="AM22" s="52" t="s">
        <v>672</v>
      </c>
    </row>
    <row r="23" spans="1:39" ht="39.6" x14ac:dyDescent="0.3">
      <c r="A23" s="40" t="s">
        <v>675</v>
      </c>
      <c r="B23" s="41" t="s">
        <v>421</v>
      </c>
      <c r="C23" s="40" t="s">
        <v>422</v>
      </c>
      <c r="D23" s="51"/>
      <c r="E23" s="39" t="s">
        <v>472</v>
      </c>
      <c r="F23" s="39" t="s">
        <v>46</v>
      </c>
      <c r="G23" s="39" t="s">
        <v>15</v>
      </c>
      <c r="H23" s="50" t="s">
        <v>45</v>
      </c>
      <c r="I23" s="47">
        <v>43344</v>
      </c>
      <c r="J23" s="47">
        <v>43569</v>
      </c>
      <c r="K23" s="48">
        <f>MONTH(cv.table[[#This Row],[Start]])</f>
        <v>9</v>
      </c>
      <c r="L23" s="48">
        <f>YEAR(cv.table[[#This Row],[Start]])</f>
        <v>2018</v>
      </c>
      <c r="M23" s="48">
        <f>MONTH(cv.table[[#This Row],[End]])</f>
        <v>4</v>
      </c>
      <c r="N23" s="48">
        <f>YEAR(cv.table[[#This Row],[End]])</f>
        <v>2019</v>
      </c>
      <c r="O23" s="42">
        <f>IF((P23="Days"),((J23-I23+1)),IF(P23="Months",((J23-I23)/30),((J23-I23)/365)))</f>
        <v>0.61643835616438358</v>
      </c>
      <c r="P23" s="39" t="s">
        <v>31</v>
      </c>
      <c r="Q23" s="39" t="s">
        <v>423</v>
      </c>
      <c r="R23" s="39" t="s">
        <v>56</v>
      </c>
      <c r="S23" s="44" t="s">
        <v>424</v>
      </c>
      <c r="T23" s="39" t="s">
        <v>426</v>
      </c>
      <c r="U23" s="39" t="s">
        <v>425</v>
      </c>
      <c r="V23" s="50"/>
      <c r="W23" s="50"/>
      <c r="X23" s="39"/>
      <c r="Y23" s="39"/>
      <c r="Z23" s="50"/>
      <c r="AA23" s="39"/>
      <c r="AB23" s="39"/>
      <c r="AC23" s="50"/>
      <c r="AD23" s="39"/>
      <c r="AE23" s="39"/>
      <c r="AF23" s="50"/>
      <c r="AG23" s="39"/>
      <c r="AH23" s="50"/>
      <c r="AI23" s="39"/>
      <c r="AJ23" s="50"/>
      <c r="AK23" s="39"/>
      <c r="AL23" s="50"/>
      <c r="AM23" s="52" t="s">
        <v>674</v>
      </c>
    </row>
    <row r="24" spans="1:39" ht="39.6" x14ac:dyDescent="0.3">
      <c r="A24" s="40" t="s">
        <v>103</v>
      </c>
      <c r="B24" s="41"/>
      <c r="C24" s="40" t="s">
        <v>102</v>
      </c>
      <c r="D24" s="51"/>
      <c r="E24" s="39" t="s">
        <v>472</v>
      </c>
      <c r="F24" s="39" t="s">
        <v>101</v>
      </c>
      <c r="G24" s="39" t="s">
        <v>15</v>
      </c>
      <c r="H24" s="50" t="s">
        <v>45</v>
      </c>
      <c r="I24" s="47">
        <v>42401</v>
      </c>
      <c r="J24" s="47">
        <v>42826</v>
      </c>
      <c r="K24" s="48">
        <f>MONTH(cv.table[[#This Row],[Start]])</f>
        <v>2</v>
      </c>
      <c r="L24" s="48">
        <f>YEAR(cv.table[[#This Row],[Start]])</f>
        <v>2016</v>
      </c>
      <c r="M24" s="48">
        <f>MONTH(cv.table[[#This Row],[End]])</f>
        <v>4</v>
      </c>
      <c r="N24" s="48">
        <f>YEAR(cv.table[[#This Row],[End]])</f>
        <v>2017</v>
      </c>
      <c r="O24" s="42">
        <f>IF((P24="Days"),((J24-I24+1)),IF(P24="Months",((J24-I24)/30),((J24-I24)/365)))</f>
        <v>1.1643835616438356</v>
      </c>
      <c r="P24" s="39" t="s">
        <v>31</v>
      </c>
      <c r="Q24" s="39" t="s">
        <v>57</v>
      </c>
      <c r="R24" s="39" t="s">
        <v>56</v>
      </c>
      <c r="S24" s="39" t="s">
        <v>468</v>
      </c>
      <c r="T24" s="39" t="s">
        <v>469</v>
      </c>
      <c r="U24" s="39"/>
      <c r="V24" s="50"/>
      <c r="W24" s="50"/>
      <c r="X24" s="39"/>
      <c r="Y24" s="39"/>
      <c r="Z24" s="50"/>
      <c r="AA24" s="39"/>
      <c r="AB24" s="39"/>
      <c r="AC24" s="50"/>
      <c r="AD24" s="39"/>
      <c r="AE24" s="39"/>
      <c r="AF24" s="50"/>
      <c r="AG24" s="39"/>
      <c r="AH24" s="50"/>
      <c r="AI24" s="39"/>
      <c r="AJ24" s="50"/>
      <c r="AK24" s="39"/>
      <c r="AL24" s="50"/>
      <c r="AM24" s="52" t="s">
        <v>676</v>
      </c>
    </row>
    <row r="25" spans="1:39" ht="39.6" x14ac:dyDescent="0.3">
      <c r="A25" s="40" t="s">
        <v>7</v>
      </c>
      <c r="B25" s="41" t="s">
        <v>20</v>
      </c>
      <c r="C25" s="40" t="s">
        <v>653</v>
      </c>
      <c r="D25" s="51"/>
      <c r="E25" s="39" t="s">
        <v>472</v>
      </c>
      <c r="F25" s="39" t="s">
        <v>154</v>
      </c>
      <c r="G25" s="39" t="s">
        <v>15</v>
      </c>
      <c r="H25" s="50" t="s">
        <v>173</v>
      </c>
      <c r="I25" s="47">
        <v>41883</v>
      </c>
      <c r="J25" s="47">
        <v>42125</v>
      </c>
      <c r="K25" s="48">
        <f>MONTH(cv.table[[#This Row],[Start]])</f>
        <v>9</v>
      </c>
      <c r="L25" s="48">
        <f>YEAR(cv.table[[#This Row],[Start]])</f>
        <v>2014</v>
      </c>
      <c r="M25" s="48">
        <f>MONTH(cv.table[[#This Row],[End]])</f>
        <v>5</v>
      </c>
      <c r="N25" s="48">
        <f>YEAR(cv.table[[#This Row],[End]])</f>
        <v>2015</v>
      </c>
      <c r="O25" s="42">
        <f>IF((P25="Days"),((J25-I25+1)),IF(P25="Months",((J25-I25)/30),((J25-I25)/365)))</f>
        <v>8.0666666666666664</v>
      </c>
      <c r="P25" s="39" t="s">
        <v>30</v>
      </c>
      <c r="Q25" s="39" t="s">
        <v>57</v>
      </c>
      <c r="R25" s="39" t="s">
        <v>56</v>
      </c>
      <c r="S25" s="39" t="s">
        <v>509</v>
      </c>
      <c r="T25" s="39"/>
      <c r="U25" s="39"/>
      <c r="V25" s="50"/>
      <c r="W25" s="50"/>
      <c r="X25" s="39"/>
      <c r="Y25" s="39"/>
      <c r="Z25" s="50"/>
      <c r="AA25" s="39"/>
      <c r="AB25" s="39"/>
      <c r="AC25" s="50"/>
      <c r="AD25" s="39"/>
      <c r="AE25" s="39"/>
      <c r="AF25" s="50"/>
      <c r="AG25" s="39"/>
      <c r="AH25" s="50"/>
      <c r="AI25" s="39"/>
      <c r="AJ25" s="50"/>
      <c r="AK25" s="39"/>
      <c r="AL25" s="50"/>
      <c r="AM25" s="52" t="s">
        <v>649</v>
      </c>
    </row>
    <row r="26" spans="1:39" ht="52.8" x14ac:dyDescent="0.3">
      <c r="A26" s="40" t="s">
        <v>104</v>
      </c>
      <c r="B26" s="41" t="s">
        <v>105</v>
      </c>
      <c r="C26" s="40" t="s">
        <v>106</v>
      </c>
      <c r="D26" s="51"/>
      <c r="E26" s="39" t="s">
        <v>472</v>
      </c>
      <c r="F26" s="39" t="s">
        <v>46</v>
      </c>
      <c r="G26" s="39" t="s">
        <v>384</v>
      </c>
      <c r="H26" s="50" t="s">
        <v>88</v>
      </c>
      <c r="I26" s="47">
        <v>43548</v>
      </c>
      <c r="J26" s="47">
        <v>43548</v>
      </c>
      <c r="K26" s="48">
        <f>MONTH(cv.table[[#This Row],[Start]])</f>
        <v>3</v>
      </c>
      <c r="L26" s="48">
        <f>YEAR(cv.table[[#This Row],[Start]])</f>
        <v>2019</v>
      </c>
      <c r="M26" s="48">
        <f>MONTH(cv.table[[#This Row],[End]])</f>
        <v>3</v>
      </c>
      <c r="N26" s="48">
        <f>YEAR(cv.table[[#This Row],[End]])</f>
        <v>2019</v>
      </c>
      <c r="O26" s="42">
        <f>IF((P26="Days"),((J26-I26+1)),IF(P26="Months",((J26-I26)/30),((J26-I26)/365)))</f>
        <v>1</v>
      </c>
      <c r="P26" s="39" t="s">
        <v>32</v>
      </c>
      <c r="Q26" s="39" t="s">
        <v>57</v>
      </c>
      <c r="R26" s="39" t="s">
        <v>56</v>
      </c>
      <c r="S26" s="39" t="s">
        <v>501</v>
      </c>
      <c r="T26" s="39"/>
      <c r="U26" s="39"/>
      <c r="V26" s="50" t="s">
        <v>500</v>
      </c>
      <c r="W26" s="50"/>
      <c r="X26" s="39"/>
      <c r="Y26" s="39"/>
      <c r="Z26" s="50"/>
      <c r="AA26" s="39"/>
      <c r="AB26" s="39"/>
      <c r="AC26" s="50"/>
      <c r="AD26" s="39"/>
      <c r="AE26" s="39"/>
      <c r="AF26" s="50"/>
      <c r="AG26" s="39"/>
      <c r="AH26" s="50"/>
      <c r="AI26" s="39"/>
      <c r="AJ26" s="50"/>
      <c r="AK26" s="39"/>
      <c r="AL26" s="50"/>
      <c r="AM26" s="52" t="s">
        <v>677</v>
      </c>
    </row>
    <row r="27" spans="1:39" ht="26.4" x14ac:dyDescent="0.3">
      <c r="A27" s="40" t="s">
        <v>7</v>
      </c>
      <c r="B27" s="41" t="s">
        <v>20</v>
      </c>
      <c r="C27" s="40" t="s">
        <v>163</v>
      </c>
      <c r="D27" s="51"/>
      <c r="E27" s="39" t="s">
        <v>472</v>
      </c>
      <c r="F27" s="39" t="s">
        <v>46</v>
      </c>
      <c r="G27" s="39" t="s">
        <v>384</v>
      </c>
      <c r="H27" s="50" t="s">
        <v>107</v>
      </c>
      <c r="I27" s="47">
        <v>42795</v>
      </c>
      <c r="J27" s="47">
        <v>42795</v>
      </c>
      <c r="K27" s="48">
        <f>MONTH(cv.table[[#This Row],[Start]])</f>
        <v>3</v>
      </c>
      <c r="L27" s="48">
        <f>YEAR(cv.table[[#This Row],[Start]])</f>
        <v>2017</v>
      </c>
      <c r="M27" s="48">
        <f>MONTH(cv.table[[#This Row],[End]])</f>
        <v>3</v>
      </c>
      <c r="N27" s="48">
        <f>YEAR(cv.table[[#This Row],[End]])</f>
        <v>2017</v>
      </c>
      <c r="O27" s="42">
        <f>IF((P27="Days"),((J27-I27+1)),IF(P27="Months",((J27-I27)/30),((J27-I27)/365)))</f>
        <v>1</v>
      </c>
      <c r="P27" s="39" t="s">
        <v>32</v>
      </c>
      <c r="Q27" s="39" t="s">
        <v>57</v>
      </c>
      <c r="R27" s="39" t="s">
        <v>56</v>
      </c>
      <c r="S27" s="39" t="s">
        <v>112</v>
      </c>
      <c r="T27" s="39"/>
      <c r="U27" s="39"/>
      <c r="V27" s="50"/>
      <c r="W27" s="50"/>
      <c r="X27" s="39"/>
      <c r="Y27" s="39"/>
      <c r="Z27" s="50"/>
      <c r="AA27" s="39"/>
      <c r="AB27" s="39"/>
      <c r="AC27" s="50"/>
      <c r="AD27" s="39"/>
      <c r="AE27" s="39"/>
      <c r="AF27" s="50"/>
      <c r="AG27" s="39"/>
      <c r="AH27" s="50"/>
      <c r="AI27" s="39"/>
      <c r="AJ27" s="50"/>
      <c r="AK27" s="39"/>
      <c r="AL27" s="50"/>
      <c r="AM27" s="52" t="s">
        <v>649</v>
      </c>
    </row>
    <row r="28" spans="1:39" ht="26.4" x14ac:dyDescent="0.3">
      <c r="A28" s="40" t="s">
        <v>7</v>
      </c>
      <c r="B28" s="41" t="s">
        <v>20</v>
      </c>
      <c r="C28" s="40" t="s">
        <v>163</v>
      </c>
      <c r="D28" s="51"/>
      <c r="E28" s="39" t="s">
        <v>472</v>
      </c>
      <c r="F28" s="39" t="s">
        <v>46</v>
      </c>
      <c r="G28" s="39" t="s">
        <v>384</v>
      </c>
      <c r="H28" s="50" t="s">
        <v>107</v>
      </c>
      <c r="I28" s="47">
        <v>42513</v>
      </c>
      <c r="J28" s="47">
        <v>42513</v>
      </c>
      <c r="K28" s="48">
        <f>MONTH(cv.table[[#This Row],[Start]])</f>
        <v>5</v>
      </c>
      <c r="L28" s="48">
        <f>YEAR(cv.table[[#This Row],[Start]])</f>
        <v>2016</v>
      </c>
      <c r="M28" s="48">
        <f>MONTH(cv.table[[#This Row],[End]])</f>
        <v>5</v>
      </c>
      <c r="N28" s="48">
        <f>YEAR(cv.table[[#This Row],[End]])</f>
        <v>2016</v>
      </c>
      <c r="O28" s="42">
        <f>IF((P28="Days"),((J28-I28+1)),IF(P28="Months",((J28-I28)/30),((J28-I28)/365)))</f>
        <v>1</v>
      </c>
      <c r="P28" s="39" t="s">
        <v>32</v>
      </c>
      <c r="Q28" s="39" t="s">
        <v>57</v>
      </c>
      <c r="R28" s="39" t="s">
        <v>56</v>
      </c>
      <c r="S28" s="39" t="s">
        <v>111</v>
      </c>
      <c r="T28" s="39"/>
      <c r="U28" s="39"/>
      <c r="V28" s="50"/>
      <c r="W28" s="50"/>
      <c r="X28" s="39"/>
      <c r="Y28" s="39"/>
      <c r="Z28" s="50"/>
      <c r="AA28" s="39"/>
      <c r="AB28" s="39"/>
      <c r="AC28" s="50"/>
      <c r="AD28" s="39"/>
      <c r="AE28" s="39"/>
      <c r="AF28" s="50"/>
      <c r="AG28" s="39"/>
      <c r="AH28" s="50"/>
      <c r="AI28" s="39"/>
      <c r="AJ28" s="50"/>
      <c r="AK28" s="39"/>
      <c r="AL28" s="50"/>
      <c r="AM28" s="52" t="s">
        <v>649</v>
      </c>
    </row>
    <row r="29" spans="1:39" ht="26.4" x14ac:dyDescent="0.3">
      <c r="A29" s="40" t="s">
        <v>108</v>
      </c>
      <c r="B29" s="41" t="s">
        <v>109</v>
      </c>
      <c r="C29" s="40" t="s">
        <v>110</v>
      </c>
      <c r="D29" s="51"/>
      <c r="E29" s="39" t="s">
        <v>472</v>
      </c>
      <c r="F29" s="39" t="s">
        <v>46</v>
      </c>
      <c r="G29" s="39" t="s">
        <v>384</v>
      </c>
      <c r="H29" s="50" t="s">
        <v>107</v>
      </c>
      <c r="I29" s="47">
        <v>42491</v>
      </c>
      <c r="J29" s="47">
        <v>42493</v>
      </c>
      <c r="K29" s="48">
        <f>MONTH(cv.table[[#This Row],[Start]])</f>
        <v>5</v>
      </c>
      <c r="L29" s="48">
        <f>YEAR(cv.table[[#This Row],[Start]])</f>
        <v>2016</v>
      </c>
      <c r="M29" s="48">
        <f>MONTH(cv.table[[#This Row],[End]])</f>
        <v>5</v>
      </c>
      <c r="N29" s="48">
        <f>YEAR(cv.table[[#This Row],[End]])</f>
        <v>2016</v>
      </c>
      <c r="O29" s="42">
        <f>IF((P29="Days"),((J29-I29+1)),IF(P29="Months",((J29-I29)/30),((J29-I29)/365)))</f>
        <v>3</v>
      </c>
      <c r="P29" s="39" t="s">
        <v>32</v>
      </c>
      <c r="Q29" s="39" t="s">
        <v>57</v>
      </c>
      <c r="R29" s="39" t="s">
        <v>56</v>
      </c>
      <c r="S29" s="39" t="s">
        <v>111</v>
      </c>
      <c r="T29" s="39"/>
      <c r="U29" s="39"/>
      <c r="V29" s="50"/>
      <c r="W29" s="50"/>
      <c r="X29" s="39"/>
      <c r="Y29" s="39"/>
      <c r="Z29" s="50"/>
      <c r="AA29" s="39"/>
      <c r="AB29" s="39"/>
      <c r="AC29" s="50"/>
      <c r="AD29" s="39"/>
      <c r="AE29" s="39"/>
      <c r="AF29" s="50"/>
      <c r="AG29" s="39"/>
      <c r="AH29" s="50"/>
      <c r="AI29" s="39"/>
      <c r="AJ29" s="50"/>
      <c r="AK29" s="39"/>
      <c r="AL29" s="50"/>
      <c r="AM29" s="52" t="s">
        <v>661</v>
      </c>
    </row>
    <row r="30" spans="1:39" ht="26.4" x14ac:dyDescent="0.3">
      <c r="A30" s="40" t="s">
        <v>13</v>
      </c>
      <c r="B30" s="41" t="s">
        <v>18</v>
      </c>
      <c r="C30" s="40" t="s">
        <v>14</v>
      </c>
      <c r="D30" s="51" t="s">
        <v>21</v>
      </c>
      <c r="E30" s="39" t="s">
        <v>472</v>
      </c>
      <c r="F30" s="39" t="s">
        <v>39</v>
      </c>
      <c r="G30" s="39" t="s">
        <v>9</v>
      </c>
      <c r="H30" s="50" t="s">
        <v>51</v>
      </c>
      <c r="I30" s="47">
        <v>43952</v>
      </c>
      <c r="J30" s="47">
        <f ca="1">NOW()</f>
        <v>44453.584295023145</v>
      </c>
      <c r="K30" s="48">
        <f>MONTH(cv.table[[#This Row],[Start]])</f>
        <v>5</v>
      </c>
      <c r="L30" s="48">
        <f>YEAR(cv.table[[#This Row],[Start]])</f>
        <v>2020</v>
      </c>
      <c r="M30" s="48">
        <f ca="1">MONTH(cv.table[[#This Row],[End]])</f>
        <v>9</v>
      </c>
      <c r="N30" s="48">
        <f ca="1">YEAR(cv.table[[#This Row],[End]])</f>
        <v>2021</v>
      </c>
      <c r="O30" s="42">
        <f ca="1">IF((P30="Days"),((J30-I30+1)),IF(P30="Months",((J30-I30)/30),((J30-I30)/365)))</f>
        <v>16.719476500771513</v>
      </c>
      <c r="P30" s="39" t="s">
        <v>30</v>
      </c>
      <c r="Q30" s="39"/>
      <c r="R30" s="39" t="s">
        <v>52</v>
      </c>
      <c r="S30" s="39"/>
      <c r="T30" s="39"/>
      <c r="U30" s="39"/>
      <c r="V30" s="50"/>
      <c r="W30" s="50" t="s">
        <v>372</v>
      </c>
      <c r="X30" s="39"/>
      <c r="Y30" s="39"/>
      <c r="Z30" s="50"/>
      <c r="AA30" s="39"/>
      <c r="AB30" s="39"/>
      <c r="AC30" s="50"/>
      <c r="AD30" s="39"/>
      <c r="AE30" s="39"/>
      <c r="AF30" s="50"/>
      <c r="AG30" s="39"/>
      <c r="AH30" s="50"/>
      <c r="AI30" s="39"/>
      <c r="AJ30" s="50"/>
      <c r="AK30" s="39"/>
      <c r="AL30" s="50"/>
      <c r="AM30" s="52" t="s">
        <v>645</v>
      </c>
    </row>
    <row r="31" spans="1:39" ht="26.4" x14ac:dyDescent="0.3">
      <c r="A31" s="40" t="s">
        <v>11</v>
      </c>
      <c r="B31" s="41" t="s">
        <v>17</v>
      </c>
      <c r="C31" s="40" t="s">
        <v>339</v>
      </c>
      <c r="D31" s="51" t="s">
        <v>22</v>
      </c>
      <c r="E31" s="39" t="s">
        <v>472</v>
      </c>
      <c r="F31" s="39" t="s">
        <v>39</v>
      </c>
      <c r="G31" s="39" t="s">
        <v>9</v>
      </c>
      <c r="H31" s="50" t="s">
        <v>51</v>
      </c>
      <c r="I31" s="47">
        <v>43556</v>
      </c>
      <c r="J31" s="47">
        <f ca="1">NOW()</f>
        <v>44453.584295023145</v>
      </c>
      <c r="K31" s="48">
        <f>MONTH(cv.table[[#This Row],[Start]])</f>
        <v>4</v>
      </c>
      <c r="L31" s="48">
        <f>YEAR(cv.table[[#This Row],[Start]])</f>
        <v>2019</v>
      </c>
      <c r="M31" s="48">
        <f ca="1">MONTH(cv.table[[#This Row],[End]])</f>
        <v>9</v>
      </c>
      <c r="N31" s="48">
        <f ca="1">YEAR(cv.table[[#This Row],[End]])</f>
        <v>2021</v>
      </c>
      <c r="O31" s="42">
        <f ca="1">IF((P31="Days"),((J31-I31+1)),IF(P31="Months",((J31-I31)/30),((J31-I31)/365)))</f>
        <v>2.4591350548579327</v>
      </c>
      <c r="P31" s="39" t="s">
        <v>31</v>
      </c>
      <c r="Q31" s="39"/>
      <c r="R31" s="39" t="s">
        <v>140</v>
      </c>
      <c r="S31" s="39"/>
      <c r="T31" s="39"/>
      <c r="U31" s="39"/>
      <c r="V31" s="50"/>
      <c r="W31" s="50" t="s">
        <v>12</v>
      </c>
      <c r="X31" s="39"/>
      <c r="Y31" s="39"/>
      <c r="Z31" s="50"/>
      <c r="AA31" s="39"/>
      <c r="AB31" s="39"/>
      <c r="AC31" s="50"/>
      <c r="AD31" s="39"/>
      <c r="AE31" s="39"/>
      <c r="AF31" s="50"/>
      <c r="AG31" s="39"/>
      <c r="AH31" s="50"/>
      <c r="AI31" s="39"/>
      <c r="AJ31" s="50"/>
      <c r="AK31" s="39"/>
      <c r="AL31" s="50"/>
      <c r="AM31" s="52" t="s">
        <v>662</v>
      </c>
    </row>
    <row r="32" spans="1:39" ht="26.4" x14ac:dyDescent="0.3">
      <c r="A32" s="40" t="s">
        <v>647</v>
      </c>
      <c r="B32" s="41"/>
      <c r="C32" s="40" t="s">
        <v>115</v>
      </c>
      <c r="D32" s="51" t="s">
        <v>116</v>
      </c>
      <c r="E32" s="39" t="s">
        <v>472</v>
      </c>
      <c r="F32" s="39" t="s">
        <v>46</v>
      </c>
      <c r="G32" s="39" t="s">
        <v>383</v>
      </c>
      <c r="H32" s="50" t="s">
        <v>114</v>
      </c>
      <c r="I32" s="47">
        <v>43734</v>
      </c>
      <c r="J32" s="47">
        <f ca="1">NOW()</f>
        <v>44453.584295023145</v>
      </c>
      <c r="K32" s="48">
        <f>MONTH(cv.table[[#This Row],[Start]])</f>
        <v>9</v>
      </c>
      <c r="L32" s="48">
        <f>YEAR(cv.table[[#This Row],[Start]])</f>
        <v>2019</v>
      </c>
      <c r="M32" s="48">
        <f ca="1">MONTH(cv.table[[#This Row],[End]])</f>
        <v>9</v>
      </c>
      <c r="N32" s="48">
        <f ca="1">YEAR(cv.table[[#This Row],[End]])</f>
        <v>2021</v>
      </c>
      <c r="O32" s="42">
        <f ca="1">IF((P32="Days"),((J32-I32+1)),IF(P32="Months",((J32-I32)/30),((J32-I32)/365)))</f>
        <v>23.986143167438179</v>
      </c>
      <c r="P32" s="39" t="s">
        <v>30</v>
      </c>
      <c r="Q32" s="39"/>
      <c r="R32" s="39" t="s">
        <v>140</v>
      </c>
      <c r="S32" s="39" t="s">
        <v>527</v>
      </c>
      <c r="T32" s="39"/>
      <c r="U32" s="39"/>
      <c r="V32" s="50"/>
      <c r="W32" s="50"/>
      <c r="X32" s="39"/>
      <c r="Y32" s="39"/>
      <c r="Z32" s="50"/>
      <c r="AA32" s="39"/>
      <c r="AB32" s="39"/>
      <c r="AC32" s="50"/>
      <c r="AD32" s="39"/>
      <c r="AE32" s="39"/>
      <c r="AF32" s="50"/>
      <c r="AG32" s="39"/>
      <c r="AH32" s="50"/>
      <c r="AI32" s="39"/>
      <c r="AJ32" s="50"/>
      <c r="AK32" s="39"/>
      <c r="AL32" s="50"/>
      <c r="AM32" s="52" t="s">
        <v>648</v>
      </c>
    </row>
    <row r="33" spans="1:39" ht="39.6" x14ac:dyDescent="0.3">
      <c r="A33" s="40" t="s">
        <v>119</v>
      </c>
      <c r="B33" s="41"/>
      <c r="C33" s="40" t="s">
        <v>479</v>
      </c>
      <c r="D33" s="51" t="s">
        <v>124</v>
      </c>
      <c r="E33" s="39" t="s">
        <v>472</v>
      </c>
      <c r="F33" s="39" t="s">
        <v>82</v>
      </c>
      <c r="G33" s="39" t="s">
        <v>383</v>
      </c>
      <c r="H33" s="50" t="s">
        <v>114</v>
      </c>
      <c r="I33" s="47">
        <v>43466</v>
      </c>
      <c r="J33" s="47">
        <f ca="1">NOW()</f>
        <v>44453.584295023145</v>
      </c>
      <c r="K33" s="48">
        <f>MONTH(cv.table[[#This Row],[Start]])</f>
        <v>1</v>
      </c>
      <c r="L33" s="48">
        <f>YEAR(cv.table[[#This Row],[Start]])</f>
        <v>2019</v>
      </c>
      <c r="M33" s="48">
        <f ca="1">MONTH(cv.table[[#This Row],[End]])</f>
        <v>9</v>
      </c>
      <c r="N33" s="48">
        <f ca="1">YEAR(cv.table[[#This Row],[End]])</f>
        <v>2021</v>
      </c>
      <c r="O33" s="42">
        <f ca="1">IF((P33="Days"),((J33-I33+1)),IF(P33="Months",((J33-I33)/30),((J33-I33)/365)))</f>
        <v>32.919476500771516</v>
      </c>
      <c r="P33" s="39" t="s">
        <v>30</v>
      </c>
      <c r="Q33" s="39"/>
      <c r="R33" s="39" t="s">
        <v>140</v>
      </c>
      <c r="S33" s="39" t="s">
        <v>526</v>
      </c>
      <c r="T33" s="39"/>
      <c r="U33" s="39"/>
      <c r="V33" s="50"/>
      <c r="W33" s="50"/>
      <c r="X33" s="39"/>
      <c r="Y33" s="39"/>
      <c r="Z33" s="50"/>
      <c r="AA33" s="39"/>
      <c r="AB33" s="39"/>
      <c r="AC33" s="50"/>
      <c r="AD33" s="39"/>
      <c r="AE33" s="39"/>
      <c r="AF33" s="50"/>
      <c r="AG33" s="39"/>
      <c r="AH33" s="50"/>
      <c r="AI33" s="39"/>
      <c r="AJ33" s="50"/>
      <c r="AK33" s="39"/>
      <c r="AL33" s="50"/>
      <c r="AM33" s="52" t="s">
        <v>663</v>
      </c>
    </row>
    <row r="34" spans="1:39" ht="39.6" x14ac:dyDescent="0.3">
      <c r="A34" s="40" t="s">
        <v>120</v>
      </c>
      <c r="B34" s="41" t="s">
        <v>121</v>
      </c>
      <c r="C34" s="40" t="s">
        <v>122</v>
      </c>
      <c r="D34" s="51" t="s">
        <v>123</v>
      </c>
      <c r="E34" s="39" t="s">
        <v>472</v>
      </c>
      <c r="F34" s="39" t="s">
        <v>46</v>
      </c>
      <c r="G34" s="39" t="s">
        <v>383</v>
      </c>
      <c r="H34" s="50" t="s">
        <v>114</v>
      </c>
      <c r="I34" s="47">
        <v>43435</v>
      </c>
      <c r="J34" s="47">
        <f ca="1">NOW()</f>
        <v>44453.584295023145</v>
      </c>
      <c r="K34" s="48">
        <f>MONTH(cv.table[[#This Row],[Start]])</f>
        <v>12</v>
      </c>
      <c r="L34" s="48">
        <f>YEAR(cv.table[[#This Row],[Start]])</f>
        <v>2018</v>
      </c>
      <c r="M34" s="48">
        <f ca="1">MONTH(cv.table[[#This Row],[End]])</f>
        <v>9</v>
      </c>
      <c r="N34" s="48">
        <f ca="1">YEAR(cv.table[[#This Row],[End]])</f>
        <v>2021</v>
      </c>
      <c r="O34" s="42">
        <f ca="1">IF((P34="Days"),((J34-I34+1)),IF(P34="Months",((J34-I34)/30),((J34-I34)/365)))</f>
        <v>33.952809834104848</v>
      </c>
      <c r="P34" s="39" t="s">
        <v>30</v>
      </c>
      <c r="Q34" s="39"/>
      <c r="R34" s="39" t="s">
        <v>56</v>
      </c>
      <c r="S34" s="39" t="s">
        <v>523</v>
      </c>
      <c r="T34" s="39"/>
      <c r="U34" s="39"/>
      <c r="V34" s="50"/>
      <c r="W34" s="50"/>
      <c r="X34" s="39"/>
      <c r="Y34" s="39"/>
      <c r="Z34" s="50"/>
      <c r="AA34" s="39"/>
      <c r="AB34" s="39"/>
      <c r="AC34" s="50"/>
      <c r="AD34" s="39"/>
      <c r="AE34" s="39"/>
      <c r="AF34" s="50"/>
      <c r="AG34" s="39"/>
      <c r="AH34" s="50"/>
      <c r="AI34" s="39"/>
      <c r="AJ34" s="50"/>
      <c r="AK34" s="39"/>
      <c r="AL34" s="50"/>
      <c r="AM34" s="52" t="s">
        <v>660</v>
      </c>
    </row>
    <row r="35" spans="1:39" ht="26.4" x14ac:dyDescent="0.3">
      <c r="A35" s="40" t="s">
        <v>130</v>
      </c>
      <c r="B35" s="41"/>
      <c r="C35" s="40" t="s">
        <v>131</v>
      </c>
      <c r="D35" s="51" t="s">
        <v>132</v>
      </c>
      <c r="E35" s="39" t="s">
        <v>472</v>
      </c>
      <c r="F35" s="39" t="s">
        <v>82</v>
      </c>
      <c r="G35" s="39" t="s">
        <v>383</v>
      </c>
      <c r="H35" s="50" t="s">
        <v>145</v>
      </c>
      <c r="I35" s="47">
        <v>43374</v>
      </c>
      <c r="J35" s="47">
        <f ca="1">NOW()</f>
        <v>44453.584295023145</v>
      </c>
      <c r="K35" s="48">
        <f>MONTH(cv.table[[#This Row],[Start]])</f>
        <v>10</v>
      </c>
      <c r="L35" s="48">
        <f>YEAR(cv.table[[#This Row],[Start]])</f>
        <v>2018</v>
      </c>
      <c r="M35" s="48">
        <f ca="1">MONTH(cv.table[[#This Row],[End]])</f>
        <v>9</v>
      </c>
      <c r="N35" s="48">
        <f ca="1">YEAR(cv.table[[#This Row],[End]])</f>
        <v>2021</v>
      </c>
      <c r="O35" s="42">
        <f ca="1">IF((P35="Days"),((J35-I35+1)),IF(P35="Months",((J35-I35)/30),((J35-I35)/365)))</f>
        <v>35.986143167438179</v>
      </c>
      <c r="P35" s="39" t="s">
        <v>30</v>
      </c>
      <c r="Q35" s="39"/>
      <c r="R35" s="39" t="s">
        <v>140</v>
      </c>
      <c r="S35" s="39" t="s">
        <v>525</v>
      </c>
      <c r="T35" s="39"/>
      <c r="U35" s="39"/>
      <c r="V35" s="50"/>
      <c r="W35" s="50"/>
      <c r="X35" s="39"/>
      <c r="Y35" s="39"/>
      <c r="Z35" s="50"/>
      <c r="AA35" s="39"/>
      <c r="AB35" s="39"/>
      <c r="AC35" s="50"/>
      <c r="AD35" s="39"/>
      <c r="AE35" s="39"/>
      <c r="AF35" s="50"/>
      <c r="AG35" s="39"/>
      <c r="AH35" s="50"/>
      <c r="AI35" s="39"/>
      <c r="AJ35" s="50"/>
      <c r="AK35" s="39"/>
      <c r="AL35" s="50"/>
      <c r="AM35" s="52" t="s">
        <v>664</v>
      </c>
    </row>
    <row r="36" spans="1:39" ht="26.4" x14ac:dyDescent="0.3">
      <c r="A36" s="40" t="s">
        <v>128</v>
      </c>
      <c r="B36" s="41" t="s">
        <v>377</v>
      </c>
      <c r="C36" s="40" t="s">
        <v>129</v>
      </c>
      <c r="D36" s="51"/>
      <c r="E36" s="39" t="s">
        <v>472</v>
      </c>
      <c r="F36" s="39" t="s">
        <v>46</v>
      </c>
      <c r="G36" s="39" t="s">
        <v>383</v>
      </c>
      <c r="H36" s="50" t="s">
        <v>114</v>
      </c>
      <c r="I36" s="47">
        <v>43374</v>
      </c>
      <c r="J36" s="47">
        <f ca="1">NOW()</f>
        <v>44453.584295023145</v>
      </c>
      <c r="K36" s="48">
        <f>MONTH(cv.table[[#This Row],[Start]])</f>
        <v>10</v>
      </c>
      <c r="L36" s="48">
        <f>YEAR(cv.table[[#This Row],[Start]])</f>
        <v>2018</v>
      </c>
      <c r="M36" s="48">
        <f ca="1">MONTH(cv.table[[#This Row],[End]])</f>
        <v>9</v>
      </c>
      <c r="N36" s="48">
        <f ca="1">YEAR(cv.table[[#This Row],[End]])</f>
        <v>2021</v>
      </c>
      <c r="O36" s="42">
        <f ca="1">IF((P36="Days"),((J36-I36+1)),IF(P36="Months",((J36-I36)/30),((J36-I36)/365)))</f>
        <v>35.986143167438179</v>
      </c>
      <c r="P36" s="39" t="s">
        <v>30</v>
      </c>
      <c r="Q36" s="39"/>
      <c r="R36" s="39" t="s">
        <v>140</v>
      </c>
      <c r="S36" s="39" t="s">
        <v>524</v>
      </c>
      <c r="T36" s="39"/>
      <c r="U36" s="39"/>
      <c r="V36" s="50"/>
      <c r="W36" s="50"/>
      <c r="X36" s="39"/>
      <c r="Y36" s="39"/>
      <c r="Z36" s="50"/>
      <c r="AA36" s="39"/>
      <c r="AB36" s="39"/>
      <c r="AC36" s="50"/>
      <c r="AD36" s="39"/>
      <c r="AE36" s="39"/>
      <c r="AF36" s="50"/>
      <c r="AG36" s="39"/>
      <c r="AH36" s="50"/>
      <c r="AI36" s="39"/>
      <c r="AJ36" s="50"/>
      <c r="AK36" s="39"/>
      <c r="AL36" s="50"/>
      <c r="AM36" s="52" t="s">
        <v>646</v>
      </c>
    </row>
    <row r="37" spans="1:39" ht="39.6" x14ac:dyDescent="0.3">
      <c r="A37" s="40" t="s">
        <v>47</v>
      </c>
      <c r="B37" s="41" t="s">
        <v>48</v>
      </c>
      <c r="C37" s="40" t="s">
        <v>442</v>
      </c>
      <c r="D37" s="51" t="s">
        <v>443</v>
      </c>
      <c r="E37" s="39" t="s">
        <v>472</v>
      </c>
      <c r="F37" s="39" t="s">
        <v>154</v>
      </c>
      <c r="G37" s="39" t="s">
        <v>382</v>
      </c>
      <c r="H37" s="50" t="s">
        <v>390</v>
      </c>
      <c r="I37" s="47">
        <v>44075</v>
      </c>
      <c r="J37" s="47">
        <v>44681</v>
      </c>
      <c r="K37" s="48">
        <f>MONTH(cv.table[[#This Row],[Start]])</f>
        <v>9</v>
      </c>
      <c r="L37" s="48">
        <f>YEAR(cv.table[[#This Row],[Start]])</f>
        <v>2020</v>
      </c>
      <c r="M37" s="48">
        <f>MONTH(cv.table[[#This Row],[End]])</f>
        <v>4</v>
      </c>
      <c r="N37" s="48">
        <f>YEAR(cv.table[[#This Row],[End]])</f>
        <v>2022</v>
      </c>
      <c r="O37" s="42">
        <f>IF((P37="Days"),((J37-I37+1)),IF(P37="Months",((J37-I37)/30),((J37-I37)/365)))</f>
        <v>1.6602739726027398</v>
      </c>
      <c r="P37" s="39" t="s">
        <v>31</v>
      </c>
      <c r="Q37" s="39" t="s">
        <v>440</v>
      </c>
      <c r="R37" s="39" t="s">
        <v>441</v>
      </c>
      <c r="S37" s="39" t="s">
        <v>508</v>
      </c>
      <c r="T37" s="39"/>
      <c r="U37" s="39"/>
      <c r="V37" s="50"/>
      <c r="W37" s="50"/>
      <c r="X37" s="39"/>
      <c r="Y37" s="39"/>
      <c r="Z37" s="50"/>
      <c r="AA37" s="39"/>
      <c r="AB37" s="39"/>
      <c r="AC37" s="50"/>
      <c r="AD37" s="39"/>
      <c r="AE37" s="39"/>
      <c r="AF37" s="50"/>
      <c r="AG37" s="39"/>
      <c r="AH37" s="50"/>
      <c r="AI37" s="39"/>
      <c r="AJ37" s="50"/>
      <c r="AK37" s="39"/>
      <c r="AL37" s="50"/>
      <c r="AM37" s="52" t="s">
        <v>652</v>
      </c>
    </row>
    <row r="38" spans="1:39" ht="39.6" x14ac:dyDescent="0.3">
      <c r="A38" s="40" t="s">
        <v>66</v>
      </c>
      <c r="B38" s="41"/>
      <c r="C38" s="40" t="s">
        <v>617</v>
      </c>
      <c r="D38" s="51"/>
      <c r="E38" s="39" t="s">
        <v>472</v>
      </c>
      <c r="F38" s="39" t="s">
        <v>101</v>
      </c>
      <c r="G38" s="39" t="s">
        <v>382</v>
      </c>
      <c r="H38" s="50" t="s">
        <v>391</v>
      </c>
      <c r="I38" s="47">
        <v>43221</v>
      </c>
      <c r="J38" s="47">
        <v>43343</v>
      </c>
      <c r="K38" s="48">
        <f>MONTH(cv.table[[#This Row],[Start]])</f>
        <v>5</v>
      </c>
      <c r="L38" s="48">
        <f>YEAR(cv.table[[#This Row],[Start]])</f>
        <v>2018</v>
      </c>
      <c r="M38" s="48">
        <f>MONTH(cv.table[[#This Row],[End]])</f>
        <v>8</v>
      </c>
      <c r="N38" s="48">
        <f>YEAR(cv.table[[#This Row],[End]])</f>
        <v>2018</v>
      </c>
      <c r="O38" s="42">
        <f>IF((P38="Days"),((J38-I38+1)),IF(P38="Months",((J38-I38)/30),((J38-I38)/365)))</f>
        <v>4.0666666666666664</v>
      </c>
      <c r="P38" s="39" t="s">
        <v>30</v>
      </c>
      <c r="Q38" s="39" t="s">
        <v>64</v>
      </c>
      <c r="R38" s="39" t="s">
        <v>56</v>
      </c>
      <c r="S38" s="39" t="s">
        <v>618</v>
      </c>
      <c r="T38" s="39"/>
      <c r="U38" s="39"/>
      <c r="V38" s="50"/>
      <c r="W38" s="50"/>
      <c r="X38" s="39"/>
      <c r="Y38" s="39"/>
      <c r="Z38" s="50"/>
      <c r="AA38" s="39"/>
      <c r="AB38" s="39"/>
      <c r="AC38" s="50"/>
      <c r="AD38" s="39"/>
      <c r="AE38" s="39"/>
      <c r="AF38" s="50"/>
      <c r="AG38" s="39"/>
      <c r="AH38" s="50"/>
      <c r="AI38" s="39"/>
      <c r="AJ38" s="50"/>
      <c r="AK38" s="39"/>
      <c r="AL38" s="50"/>
      <c r="AM38" s="52" t="s">
        <v>656</v>
      </c>
    </row>
    <row r="39" spans="1:39" ht="52.8" x14ac:dyDescent="0.3">
      <c r="A39" s="40" t="s">
        <v>612</v>
      </c>
      <c r="B39" s="41" t="s">
        <v>613</v>
      </c>
      <c r="C39" s="40" t="s">
        <v>611</v>
      </c>
      <c r="D39" s="51" t="s">
        <v>610</v>
      </c>
      <c r="E39" s="39" t="s">
        <v>472</v>
      </c>
      <c r="F39" s="39" t="s">
        <v>154</v>
      </c>
      <c r="G39" s="39" t="s">
        <v>382</v>
      </c>
      <c r="H39" s="50" t="s">
        <v>390</v>
      </c>
      <c r="I39" s="47">
        <v>42856</v>
      </c>
      <c r="J39" s="47">
        <v>42979</v>
      </c>
      <c r="K39" s="48">
        <f>MONTH(cv.table[[#This Row],[Start]])</f>
        <v>5</v>
      </c>
      <c r="L39" s="48">
        <f>YEAR(cv.table[[#This Row],[Start]])</f>
        <v>2017</v>
      </c>
      <c r="M39" s="48">
        <f>MONTH(cv.table[[#This Row],[End]])</f>
        <v>9</v>
      </c>
      <c r="N39" s="48">
        <f>YEAR(cv.table[[#This Row],[End]])</f>
        <v>2017</v>
      </c>
      <c r="O39" s="42">
        <f>IF((P39="Days"),((J39-I39+1)),IF(P39="Months",((J39-I39)/30),((J39-I39)/365)))</f>
        <v>4.0999999999999996</v>
      </c>
      <c r="P39" s="39" t="s">
        <v>30</v>
      </c>
      <c r="Q39" s="39" t="s">
        <v>160</v>
      </c>
      <c r="R39" s="39" t="s">
        <v>56</v>
      </c>
      <c r="S39" s="39" t="s">
        <v>615</v>
      </c>
      <c r="T39" s="39"/>
      <c r="U39" s="39"/>
      <c r="V39" s="50"/>
      <c r="W39" s="50"/>
      <c r="X39" s="39"/>
      <c r="Y39" s="39"/>
      <c r="Z39" s="50"/>
      <c r="AA39" s="39"/>
      <c r="AB39" s="39"/>
      <c r="AC39" s="50"/>
      <c r="AD39" s="39"/>
      <c r="AE39" s="39"/>
      <c r="AF39" s="50"/>
      <c r="AG39" s="39"/>
      <c r="AH39" s="50"/>
      <c r="AI39" s="39"/>
      <c r="AJ39" s="50"/>
      <c r="AK39" s="39"/>
      <c r="AL39" s="50"/>
      <c r="AM39" s="52" t="s">
        <v>665</v>
      </c>
    </row>
    <row r="40" spans="1:39" ht="52.8" x14ac:dyDescent="0.3">
      <c r="A40" s="40" t="s">
        <v>614</v>
      </c>
      <c r="B40" s="41" t="s">
        <v>609</v>
      </c>
      <c r="C40" s="40" t="s">
        <v>611</v>
      </c>
      <c r="D40" s="51" t="s">
        <v>610</v>
      </c>
      <c r="E40" s="39" t="s">
        <v>472</v>
      </c>
      <c r="F40" s="39" t="s">
        <v>154</v>
      </c>
      <c r="G40" s="39" t="s">
        <v>382</v>
      </c>
      <c r="H40" s="50" t="s">
        <v>390</v>
      </c>
      <c r="I40" s="47">
        <v>42491</v>
      </c>
      <c r="J40" s="47">
        <v>42614</v>
      </c>
      <c r="K40" s="48">
        <f>MONTH(cv.table[[#This Row],[Start]])</f>
        <v>5</v>
      </c>
      <c r="L40" s="48">
        <f>YEAR(cv.table[[#This Row],[Start]])</f>
        <v>2016</v>
      </c>
      <c r="M40" s="48">
        <f>MONTH(cv.table[[#This Row],[End]])</f>
        <v>9</v>
      </c>
      <c r="N40" s="48">
        <f>YEAR(cv.table[[#This Row],[End]])</f>
        <v>2016</v>
      </c>
      <c r="O40" s="42">
        <f>IF((P40="Days"),((J40-I40+1)),IF(P40="Months",((J40-I40)/30),((J40-I40)/365)))</f>
        <v>4.0999999999999996</v>
      </c>
      <c r="P40" s="39" t="s">
        <v>30</v>
      </c>
      <c r="Q40" s="39" t="s">
        <v>57</v>
      </c>
      <c r="R40" s="39" t="s">
        <v>56</v>
      </c>
      <c r="S40" s="39" t="s">
        <v>616</v>
      </c>
      <c r="T40" s="39"/>
      <c r="U40" s="39"/>
      <c r="V40" s="50"/>
      <c r="W40" s="50"/>
      <c r="X40" s="39"/>
      <c r="Y40" s="39"/>
      <c r="Z40" s="50"/>
      <c r="AA40" s="39"/>
      <c r="AB40" s="39"/>
      <c r="AC40" s="50"/>
      <c r="AD40" s="39"/>
      <c r="AE40" s="39"/>
      <c r="AF40" s="50"/>
      <c r="AG40" s="39"/>
      <c r="AH40" s="50"/>
      <c r="AI40" s="39"/>
      <c r="AJ40" s="50"/>
      <c r="AK40" s="39"/>
      <c r="AL40" s="50"/>
      <c r="AM40" s="52" t="s">
        <v>666</v>
      </c>
    </row>
    <row r="41" spans="1:39" ht="66" x14ac:dyDescent="0.3">
      <c r="A41" s="40" t="s">
        <v>435</v>
      </c>
      <c r="B41" s="41" t="s">
        <v>436</v>
      </c>
      <c r="C41" s="40" t="s">
        <v>731</v>
      </c>
      <c r="D41" s="51" t="s">
        <v>443</v>
      </c>
      <c r="E41" s="39" t="s">
        <v>472</v>
      </c>
      <c r="F41" s="39" t="s">
        <v>154</v>
      </c>
      <c r="G41" s="39" t="s">
        <v>625</v>
      </c>
      <c r="H41" s="50" t="s">
        <v>396</v>
      </c>
      <c r="I41" s="47">
        <v>44013</v>
      </c>
      <c r="J41" s="47">
        <f ca="1">NOW()</f>
        <v>44453.584295023145</v>
      </c>
      <c r="K41" s="48">
        <f>MONTH(cv.table[[#This Row],[Start]])</f>
        <v>7</v>
      </c>
      <c r="L41" s="48">
        <f>YEAR(cv.table[[#This Row],[Start]])</f>
        <v>2020</v>
      </c>
      <c r="M41" s="48">
        <f ca="1">MONTH(cv.table[[#This Row],[End]])</f>
        <v>9</v>
      </c>
      <c r="N41" s="48">
        <f ca="1">YEAR(cv.table[[#This Row],[End]])</f>
        <v>2021</v>
      </c>
      <c r="O41" s="42">
        <f ca="1">IF((P41="Days"),((J41-I41+1)),IF(P41="Months",((J41-I41)/30),((J41-I41)/365)))</f>
        <v>14.68614316743818</v>
      </c>
      <c r="P41" s="39" t="s">
        <v>30</v>
      </c>
      <c r="Q41" s="39" t="s">
        <v>58</v>
      </c>
      <c r="R41" s="39" t="s">
        <v>52</v>
      </c>
      <c r="S41" s="39" t="s">
        <v>732</v>
      </c>
      <c r="T41" s="39"/>
      <c r="U41" s="39"/>
      <c r="V41" s="50"/>
      <c r="W41" s="50"/>
      <c r="X41" s="39"/>
      <c r="Y41" s="39"/>
      <c r="Z41" s="50"/>
      <c r="AA41" s="39"/>
      <c r="AB41" s="39"/>
      <c r="AC41" s="50"/>
      <c r="AD41" s="39"/>
      <c r="AE41" s="39"/>
      <c r="AF41" s="50"/>
      <c r="AG41" s="39"/>
      <c r="AH41" s="50"/>
      <c r="AI41" s="39"/>
      <c r="AJ41" s="50"/>
      <c r="AK41" s="39"/>
      <c r="AL41" s="50"/>
      <c r="AM41" s="52"/>
    </row>
    <row r="42" spans="1:39" ht="26.4" x14ac:dyDescent="0.3">
      <c r="A42" s="40" t="s">
        <v>11</v>
      </c>
      <c r="B42" s="41" t="s">
        <v>17</v>
      </c>
      <c r="C42" s="40" t="s">
        <v>697</v>
      </c>
      <c r="D42" s="51"/>
      <c r="E42" s="39" t="s">
        <v>472</v>
      </c>
      <c r="F42" s="39" t="s">
        <v>154</v>
      </c>
      <c r="G42" s="39" t="s">
        <v>625</v>
      </c>
      <c r="H42" s="50" t="s">
        <v>696</v>
      </c>
      <c r="I42" s="47">
        <v>43862</v>
      </c>
      <c r="J42" s="47">
        <f ca="1">NOW()</f>
        <v>44453.584295023145</v>
      </c>
      <c r="K42" s="48">
        <f>MONTH(cv.table[[#This Row],[Start]])</f>
        <v>2</v>
      </c>
      <c r="L42" s="48">
        <f>YEAR(cv.table[[#This Row],[Start]])</f>
        <v>2020</v>
      </c>
      <c r="M42" s="48">
        <f ca="1">MONTH(cv.table[[#This Row],[End]])</f>
        <v>9</v>
      </c>
      <c r="N42" s="48">
        <f ca="1">YEAR(cv.table[[#This Row],[End]])</f>
        <v>2021</v>
      </c>
      <c r="O42" s="42">
        <f ca="1">IF((P42="Days"),((J42-I42+1)),IF(P42="Months",((J42-I42)/30),((J42-I42)/365)))</f>
        <v>19.719476500771513</v>
      </c>
      <c r="P42" s="39" t="s">
        <v>30</v>
      </c>
      <c r="Q42" s="39"/>
      <c r="R42" s="39" t="s">
        <v>733</v>
      </c>
      <c r="S42" s="39"/>
      <c r="T42" s="39"/>
      <c r="U42" s="39"/>
      <c r="V42" s="50"/>
      <c r="W42" s="50"/>
      <c r="X42" s="39"/>
      <c r="Y42" s="39"/>
      <c r="Z42" s="50"/>
      <c r="AA42" s="39"/>
      <c r="AB42" s="39"/>
      <c r="AC42" s="50"/>
      <c r="AD42" s="39"/>
      <c r="AE42" s="39"/>
      <c r="AF42" s="50"/>
      <c r="AG42" s="39"/>
      <c r="AH42" s="50"/>
      <c r="AI42" s="39"/>
      <c r="AJ42" s="50"/>
      <c r="AK42" s="39"/>
      <c r="AL42" s="50"/>
      <c r="AM42" s="52" t="s">
        <v>670</v>
      </c>
    </row>
    <row r="43" spans="1:39" ht="92.4" x14ac:dyDescent="0.3">
      <c r="A43" s="40" t="s">
        <v>47</v>
      </c>
      <c r="B43" s="41" t="s">
        <v>48</v>
      </c>
      <c r="C43" s="40" t="s">
        <v>692</v>
      </c>
      <c r="D43" s="51" t="s">
        <v>418</v>
      </c>
      <c r="E43" s="39" t="s">
        <v>472</v>
      </c>
      <c r="F43" s="39" t="s">
        <v>46</v>
      </c>
      <c r="G43" s="39" t="s">
        <v>625</v>
      </c>
      <c r="H43" s="50" t="s">
        <v>33</v>
      </c>
      <c r="I43" s="47">
        <v>43831</v>
      </c>
      <c r="J43" s="47">
        <v>44012</v>
      </c>
      <c r="K43" s="48">
        <f>MONTH(cv.table[[#This Row],[Start]])</f>
        <v>1</v>
      </c>
      <c r="L43" s="48">
        <f>YEAR(cv.table[[#This Row],[Start]])</f>
        <v>2020</v>
      </c>
      <c r="M43" s="48">
        <f>MONTH(cv.table[[#This Row],[End]])</f>
        <v>6</v>
      </c>
      <c r="N43" s="48">
        <f>YEAR(cv.table[[#This Row],[End]])</f>
        <v>2020</v>
      </c>
      <c r="O43" s="42">
        <f>IF((P43="Days"),((J43-I43+1)),IF(P43="Months",((J43-I43)/30),((J43-I43)/365)))</f>
        <v>6.0333333333333332</v>
      </c>
      <c r="P43" s="39" t="s">
        <v>30</v>
      </c>
      <c r="Q43" s="39" t="s">
        <v>59</v>
      </c>
      <c r="R43" s="39" t="s">
        <v>52</v>
      </c>
      <c r="S43" s="39" t="s">
        <v>419</v>
      </c>
      <c r="T43" s="39" t="s">
        <v>417</v>
      </c>
      <c r="U43" s="39" t="s">
        <v>420</v>
      </c>
      <c r="V43" s="50" t="s">
        <v>529</v>
      </c>
      <c r="W43" s="50"/>
      <c r="X43" s="39" t="s">
        <v>706</v>
      </c>
      <c r="Y43" s="39" t="s">
        <v>636</v>
      </c>
      <c r="Z43" s="50" t="s">
        <v>707</v>
      </c>
      <c r="AA43" s="39"/>
      <c r="AB43" s="39"/>
      <c r="AC43" s="50"/>
      <c r="AD43" s="39"/>
      <c r="AE43" s="39"/>
      <c r="AF43" s="50"/>
      <c r="AG43" s="39" t="s">
        <v>705</v>
      </c>
      <c r="AH43" s="50" t="s">
        <v>704</v>
      </c>
      <c r="AI43" s="39"/>
      <c r="AJ43" s="50"/>
      <c r="AK43" s="39"/>
      <c r="AL43" s="50"/>
      <c r="AM43" s="52" t="s">
        <v>652</v>
      </c>
    </row>
    <row r="44" spans="1:39" ht="39.6" x14ac:dyDescent="0.3">
      <c r="A44" s="40" t="s">
        <v>658</v>
      </c>
      <c r="B44" s="41"/>
      <c r="C44" s="40" t="s">
        <v>716</v>
      </c>
      <c r="D44" s="51"/>
      <c r="E44" s="39" t="s">
        <v>472</v>
      </c>
      <c r="F44" s="39" t="s">
        <v>46</v>
      </c>
      <c r="G44" s="39" t="s">
        <v>625</v>
      </c>
      <c r="H44" s="50" t="s">
        <v>392</v>
      </c>
      <c r="I44" s="47">
        <v>43709</v>
      </c>
      <c r="J44" s="47">
        <v>43983</v>
      </c>
      <c r="K44" s="48">
        <f>MONTH(cv.table[[#This Row],[Start]])</f>
        <v>9</v>
      </c>
      <c r="L44" s="48">
        <f>YEAR(cv.table[[#This Row],[Start]])</f>
        <v>2019</v>
      </c>
      <c r="M44" s="48">
        <f>MONTH(cv.table[[#This Row],[End]])</f>
        <v>6</v>
      </c>
      <c r="N44" s="48">
        <f>YEAR(cv.table[[#This Row],[End]])</f>
        <v>2020</v>
      </c>
      <c r="O44" s="42">
        <f>IF((P44="Days"),((J44-I44+1)),IF(P44="Months",((J44-I44)/30),((J44-I44)/365)))</f>
        <v>9.1333333333333329</v>
      </c>
      <c r="P44" s="39" t="s">
        <v>30</v>
      </c>
      <c r="Q44" s="39" t="s">
        <v>62</v>
      </c>
      <c r="R44" s="39" t="s">
        <v>61</v>
      </c>
      <c r="S44" s="39" t="s">
        <v>511</v>
      </c>
      <c r="T44" s="39"/>
      <c r="U44" s="39"/>
      <c r="V44" s="50"/>
      <c r="W44" s="50"/>
      <c r="X44" s="39" t="s">
        <v>657</v>
      </c>
      <c r="Y44" s="39" t="s">
        <v>636</v>
      </c>
      <c r="Z44" s="50" t="s">
        <v>659</v>
      </c>
      <c r="AA44" s="39"/>
      <c r="AB44" s="39"/>
      <c r="AC44" s="50"/>
      <c r="AD44" s="39"/>
      <c r="AE44" s="39"/>
      <c r="AF44" s="50"/>
      <c r="AG44" s="39"/>
      <c r="AH44" s="50"/>
      <c r="AI44" s="39"/>
      <c r="AJ44" s="50"/>
      <c r="AK44" s="39"/>
      <c r="AL44" s="50"/>
      <c r="AM44" s="40"/>
    </row>
    <row r="45" spans="1:39" ht="39.6" x14ac:dyDescent="0.3">
      <c r="A45" s="40" t="s">
        <v>6</v>
      </c>
      <c r="B45" s="41" t="s">
        <v>16</v>
      </c>
      <c r="C45" s="40" t="s">
        <v>739</v>
      </c>
      <c r="D45" s="51"/>
      <c r="E45" s="39" t="s">
        <v>472</v>
      </c>
      <c r="F45" s="39" t="s">
        <v>154</v>
      </c>
      <c r="G45" s="39" t="s">
        <v>625</v>
      </c>
      <c r="H45" s="50" t="s">
        <v>396</v>
      </c>
      <c r="I45" s="47">
        <v>43344</v>
      </c>
      <c r="J45" s="47">
        <v>43586</v>
      </c>
      <c r="K45" s="48">
        <f>MONTH(cv.table[[#This Row],[Start]])</f>
        <v>9</v>
      </c>
      <c r="L45" s="48">
        <f>YEAR(cv.table[[#This Row],[Start]])</f>
        <v>2018</v>
      </c>
      <c r="M45" s="48">
        <f>MONTH(cv.table[[#This Row],[End]])</f>
        <v>5</v>
      </c>
      <c r="N45" s="48">
        <f>YEAR(cv.table[[#This Row],[End]])</f>
        <v>2019</v>
      </c>
      <c r="O45" s="42">
        <f>IF((P45="Days"),((J45-I45+1)),IF(P45="Months",((J45-I45)/30),((J45-I45)/365)))</f>
        <v>8.0666666666666664</v>
      </c>
      <c r="P45" s="39" t="s">
        <v>30</v>
      </c>
      <c r="Q45" s="39" t="s">
        <v>55</v>
      </c>
      <c r="R45" s="39" t="s">
        <v>56</v>
      </c>
      <c r="S45" s="39" t="s">
        <v>512</v>
      </c>
      <c r="T45" s="39"/>
      <c r="U45" s="39"/>
      <c r="V45" s="50"/>
      <c r="W45" s="50"/>
      <c r="X45" s="39"/>
      <c r="Y45" s="39"/>
      <c r="Z45" s="50"/>
      <c r="AA45" s="39"/>
      <c r="AB45" s="39"/>
      <c r="AC45" s="50"/>
      <c r="AD45" s="39"/>
      <c r="AE45" s="39"/>
      <c r="AF45" s="50"/>
      <c r="AG45" s="39"/>
      <c r="AH45" s="50"/>
      <c r="AI45" s="39"/>
      <c r="AJ45" s="50"/>
      <c r="AK45" s="39"/>
      <c r="AL45" s="50"/>
      <c r="AM45" s="52" t="s">
        <v>650</v>
      </c>
    </row>
    <row r="46" spans="1:39" ht="52.8" x14ac:dyDescent="0.3">
      <c r="A46" s="40" t="s">
        <v>6</v>
      </c>
      <c r="B46" s="41" t="s">
        <v>16</v>
      </c>
      <c r="C46" s="40" t="s">
        <v>513</v>
      </c>
      <c r="D46" s="51"/>
      <c r="E46" s="39" t="s">
        <v>472</v>
      </c>
      <c r="F46" s="39" t="s">
        <v>154</v>
      </c>
      <c r="G46" s="39" t="s">
        <v>625</v>
      </c>
      <c r="H46" s="50" t="s">
        <v>396</v>
      </c>
      <c r="I46" s="47">
        <v>43344</v>
      </c>
      <c r="J46" s="47">
        <v>43586</v>
      </c>
      <c r="K46" s="48">
        <f>MONTH(cv.table[[#This Row],[Start]])</f>
        <v>9</v>
      </c>
      <c r="L46" s="48">
        <f>YEAR(cv.table[[#This Row],[Start]])</f>
        <v>2018</v>
      </c>
      <c r="M46" s="48">
        <f>MONTH(cv.table[[#This Row],[End]])</f>
        <v>5</v>
      </c>
      <c r="N46" s="48">
        <f>YEAR(cv.table[[#This Row],[End]])</f>
        <v>2019</v>
      </c>
      <c r="O46" s="42">
        <f>IF((P46="Days"),((J46-I46+1)),IF(P46="Months",((J46-I46)/30),((J46-I46)/365)))</f>
        <v>8.0666666666666664</v>
      </c>
      <c r="P46" s="39" t="s">
        <v>30</v>
      </c>
      <c r="Q46" s="39" t="s">
        <v>55</v>
      </c>
      <c r="R46" s="39" t="s">
        <v>56</v>
      </c>
      <c r="S46" s="39" t="s">
        <v>514</v>
      </c>
      <c r="T46" s="39"/>
      <c r="U46" s="39"/>
      <c r="V46" s="50"/>
      <c r="W46" s="50"/>
      <c r="X46" s="39"/>
      <c r="Y46" s="39"/>
      <c r="Z46" s="50"/>
      <c r="AA46" s="39"/>
      <c r="AB46" s="39"/>
      <c r="AC46" s="50"/>
      <c r="AD46" s="39"/>
      <c r="AE46" s="39"/>
      <c r="AF46" s="50"/>
      <c r="AG46" s="39"/>
      <c r="AH46" s="50"/>
      <c r="AI46" s="39"/>
      <c r="AJ46" s="50"/>
      <c r="AK46" s="39"/>
      <c r="AL46" s="50"/>
      <c r="AM46" s="52" t="s">
        <v>650</v>
      </c>
    </row>
    <row r="47" spans="1:39" ht="92.4" x14ac:dyDescent="0.3">
      <c r="A47" s="40" t="s">
        <v>7</v>
      </c>
      <c r="B47" s="41" t="s">
        <v>20</v>
      </c>
      <c r="C47" s="40" t="s">
        <v>714</v>
      </c>
      <c r="D47" s="51" t="s">
        <v>158</v>
      </c>
      <c r="E47" s="39" t="s">
        <v>472</v>
      </c>
      <c r="F47" s="39" t="s">
        <v>154</v>
      </c>
      <c r="G47" s="39" t="s">
        <v>625</v>
      </c>
      <c r="H47" s="50" t="s">
        <v>396</v>
      </c>
      <c r="I47" s="47">
        <v>42614</v>
      </c>
      <c r="J47" s="47">
        <v>42979</v>
      </c>
      <c r="K47" s="48">
        <f>MONTH(cv.table[[#This Row],[Start]])</f>
        <v>9</v>
      </c>
      <c r="L47" s="48">
        <f>YEAR(cv.table[[#This Row],[Start]])</f>
        <v>2016</v>
      </c>
      <c r="M47" s="48">
        <f>MONTH(cv.table[[#This Row],[End]])</f>
        <v>9</v>
      </c>
      <c r="N47" s="48">
        <f>YEAR(cv.table[[#This Row],[End]])</f>
        <v>2017</v>
      </c>
      <c r="O47" s="42">
        <f>IF((P47="Days"),((J47-I47+1)),IF(P47="Months",((J47-I47)/30),((J47-I47)/365)))</f>
        <v>1</v>
      </c>
      <c r="P47" s="39" t="s">
        <v>31</v>
      </c>
      <c r="Q47" s="39" t="s">
        <v>57</v>
      </c>
      <c r="R47" s="39" t="s">
        <v>56</v>
      </c>
      <c r="S47" s="39" t="s">
        <v>735</v>
      </c>
      <c r="T47" s="39" t="s">
        <v>737</v>
      </c>
      <c r="U47" s="39"/>
      <c r="V47" s="50" t="s">
        <v>722</v>
      </c>
      <c r="W47" s="50"/>
      <c r="X47" s="39" t="s">
        <v>709</v>
      </c>
      <c r="Y47" s="39" t="s">
        <v>636</v>
      </c>
      <c r="Z47" s="50" t="s">
        <v>708</v>
      </c>
      <c r="AA47" s="39" t="s">
        <v>712</v>
      </c>
      <c r="AB47" s="39" t="s">
        <v>636</v>
      </c>
      <c r="AC47" s="50" t="s">
        <v>713</v>
      </c>
      <c r="AD47" s="39" t="s">
        <v>633</v>
      </c>
      <c r="AE47" s="39" t="s">
        <v>635</v>
      </c>
      <c r="AF47" s="50" t="s">
        <v>708</v>
      </c>
      <c r="AG47" s="53" t="s">
        <v>724</v>
      </c>
      <c r="AH47" s="50" t="s">
        <v>717</v>
      </c>
      <c r="AI47" s="39"/>
      <c r="AJ47" s="50"/>
      <c r="AK47" s="39"/>
      <c r="AL47" s="50"/>
      <c r="AM47" s="52" t="s">
        <v>649</v>
      </c>
    </row>
    <row r="48" spans="1:39" ht="26.4" x14ac:dyDescent="0.3">
      <c r="A48" s="40" t="s">
        <v>530</v>
      </c>
      <c r="B48" s="41"/>
      <c r="C48" s="40" t="s">
        <v>715</v>
      </c>
      <c r="D48" s="51" t="s">
        <v>141</v>
      </c>
      <c r="E48" s="39" t="s">
        <v>472</v>
      </c>
      <c r="F48" s="39" t="s">
        <v>154</v>
      </c>
      <c r="G48" s="39" t="s">
        <v>625</v>
      </c>
      <c r="H48" s="50" t="s">
        <v>396</v>
      </c>
      <c r="I48" s="47">
        <v>42592</v>
      </c>
      <c r="J48" s="47">
        <v>42605</v>
      </c>
      <c r="K48" s="48">
        <f>MONTH(cv.table[[#This Row],[Start]])</f>
        <v>8</v>
      </c>
      <c r="L48" s="48">
        <f>YEAR(cv.table[[#This Row],[Start]])</f>
        <v>2016</v>
      </c>
      <c r="M48" s="48">
        <f>MONTH(cv.table[[#This Row],[End]])</f>
        <v>8</v>
      </c>
      <c r="N48" s="48">
        <f>YEAR(cv.table[[#This Row],[End]])</f>
        <v>2016</v>
      </c>
      <c r="O48" s="42">
        <f>IF((P48="Days"),((J48-I48+1)),IF(P48="Months",((J48-I48)/30),((J48-I48)/365)))</f>
        <v>14</v>
      </c>
      <c r="P48" s="39" t="s">
        <v>32</v>
      </c>
      <c r="Q48" s="39" t="s">
        <v>142</v>
      </c>
      <c r="R48" s="39" t="s">
        <v>56</v>
      </c>
      <c r="S48" s="39"/>
      <c r="T48" s="39"/>
      <c r="U48" s="39"/>
      <c r="V48" s="50"/>
      <c r="W48" s="50"/>
      <c r="X48" s="39"/>
      <c r="Y48" s="39"/>
      <c r="Z48" s="50"/>
      <c r="AA48" s="39"/>
      <c r="AB48" s="39"/>
      <c r="AC48" s="50"/>
      <c r="AD48" s="39"/>
      <c r="AE48" s="39"/>
      <c r="AF48" s="50"/>
      <c r="AG48" s="39"/>
      <c r="AH48" s="50"/>
      <c r="AI48" s="39"/>
      <c r="AJ48" s="50"/>
      <c r="AK48" s="39"/>
      <c r="AL48" s="50"/>
      <c r="AM48" s="52" t="s">
        <v>678</v>
      </c>
    </row>
    <row r="49" spans="1:39" ht="79.2" x14ac:dyDescent="0.3">
      <c r="A49" s="40" t="s">
        <v>7</v>
      </c>
      <c r="B49" s="41" t="s">
        <v>20</v>
      </c>
      <c r="C49" s="40" t="s">
        <v>719</v>
      </c>
      <c r="D49" s="51" t="s">
        <v>153</v>
      </c>
      <c r="E49" s="39" t="s">
        <v>472</v>
      </c>
      <c r="F49" s="39" t="s">
        <v>154</v>
      </c>
      <c r="G49" s="39" t="s">
        <v>625</v>
      </c>
      <c r="H49" s="50" t="s">
        <v>396</v>
      </c>
      <c r="I49" s="47">
        <v>42156</v>
      </c>
      <c r="J49" s="47">
        <v>42614</v>
      </c>
      <c r="K49" s="48">
        <f>MONTH(cv.table[[#This Row],[Start]])</f>
        <v>6</v>
      </c>
      <c r="L49" s="48">
        <f>YEAR(cv.table[[#This Row],[Start]])</f>
        <v>2015</v>
      </c>
      <c r="M49" s="48">
        <f>MONTH(cv.table[[#This Row],[End]])</f>
        <v>9</v>
      </c>
      <c r="N49" s="48">
        <f>YEAR(cv.table[[#This Row],[End]])</f>
        <v>2016</v>
      </c>
      <c r="O49" s="42">
        <f>IF((P49="Days"),((J49-I49+1)),IF(P49="Months",((J49-I49)/30),((J49-I49)/365)))</f>
        <v>1.2547945205479452</v>
      </c>
      <c r="P49" s="39" t="s">
        <v>31</v>
      </c>
      <c r="Q49" s="39" t="s">
        <v>57</v>
      </c>
      <c r="R49" s="39" t="s">
        <v>56</v>
      </c>
      <c r="S49" s="39" t="s">
        <v>734</v>
      </c>
      <c r="T49" s="39" t="s">
        <v>736</v>
      </c>
      <c r="U49" s="39" t="s">
        <v>738</v>
      </c>
      <c r="V49" s="50" t="s">
        <v>721</v>
      </c>
      <c r="W49" s="50"/>
      <c r="X49" s="39" t="s">
        <v>726</v>
      </c>
      <c r="Y49" s="39" t="s">
        <v>636</v>
      </c>
      <c r="Z49" s="50" t="s">
        <v>727</v>
      </c>
      <c r="AA49" s="39" t="s">
        <v>725</v>
      </c>
      <c r="AB49" s="39" t="s">
        <v>636</v>
      </c>
      <c r="AC49" s="50" t="s">
        <v>713</v>
      </c>
      <c r="AD49" s="39"/>
      <c r="AE49" s="39"/>
      <c r="AF49" s="50"/>
      <c r="AG49" s="53" t="s">
        <v>723</v>
      </c>
      <c r="AH49" s="50" t="s">
        <v>720</v>
      </c>
      <c r="AI49" s="54" t="s">
        <v>730</v>
      </c>
      <c r="AJ49" s="50" t="s">
        <v>729</v>
      </c>
      <c r="AK49" s="39" t="s">
        <v>728</v>
      </c>
      <c r="AL49" s="50" t="s">
        <v>728</v>
      </c>
      <c r="AM49" s="52" t="s">
        <v>649</v>
      </c>
    </row>
    <row r="50" spans="1:39" ht="26.4" x14ac:dyDescent="0.3">
      <c r="A50" s="40" t="s">
        <v>7</v>
      </c>
      <c r="B50" s="41" t="s">
        <v>20</v>
      </c>
      <c r="C50" s="40" t="s">
        <v>698</v>
      </c>
      <c r="D50" s="51"/>
      <c r="E50" s="39" t="s">
        <v>472</v>
      </c>
      <c r="F50" s="39" t="s">
        <v>154</v>
      </c>
      <c r="G50" s="39" t="s">
        <v>625</v>
      </c>
      <c r="H50" s="50" t="s">
        <v>396</v>
      </c>
      <c r="I50" s="47"/>
      <c r="J50" s="47"/>
      <c r="K50" s="48">
        <f>MONTH(cv.table[[#This Row],[Start]])</f>
        <v>1</v>
      </c>
      <c r="L50" s="48">
        <f>YEAR(cv.table[[#This Row],[Start]])</f>
        <v>1900</v>
      </c>
      <c r="M50" s="48">
        <f>MONTH(cv.table[[#This Row],[End]])</f>
        <v>1</v>
      </c>
      <c r="N50" s="48">
        <f>YEAR(cv.table[[#This Row],[End]])</f>
        <v>1900</v>
      </c>
      <c r="O50" s="42">
        <f>IF((P50="Days"),((J50-I50+1)),IF(P50="Months",((J50-I50)/30),((J50-I50)/365)))</f>
        <v>0</v>
      </c>
      <c r="P50" s="39"/>
      <c r="Q50" s="39"/>
      <c r="R50" s="39"/>
      <c r="S50" s="39"/>
      <c r="T50" s="39"/>
      <c r="U50" s="39"/>
      <c r="V50" s="50"/>
      <c r="W50" s="50"/>
      <c r="X50" s="39"/>
      <c r="Y50" s="39"/>
      <c r="Z50" s="50"/>
      <c r="AA50" s="39"/>
      <c r="AB50" s="39"/>
      <c r="AC50" s="50"/>
      <c r="AD50" s="39"/>
      <c r="AE50" s="39"/>
      <c r="AF50" s="50"/>
      <c r="AG50" s="39"/>
      <c r="AH50" s="50"/>
      <c r="AI50" s="39"/>
      <c r="AJ50" s="50"/>
      <c r="AK50" s="39"/>
      <c r="AL50" s="50"/>
      <c r="AM50" s="52" t="s">
        <v>649</v>
      </c>
    </row>
    <row r="51" spans="1:39" ht="26.4" x14ac:dyDescent="0.3">
      <c r="A51" s="40" t="s">
        <v>531</v>
      </c>
      <c r="B51" s="41"/>
      <c r="C51" s="40" t="s">
        <v>532</v>
      </c>
      <c r="D51" s="51"/>
      <c r="E51" s="39" t="s">
        <v>473</v>
      </c>
      <c r="F51" s="39" t="s">
        <v>101</v>
      </c>
      <c r="G51" s="39" t="s">
        <v>5</v>
      </c>
      <c r="H51" s="50" t="s">
        <v>133</v>
      </c>
      <c r="I51" s="47">
        <v>44094</v>
      </c>
      <c r="J51" s="47">
        <v>44094</v>
      </c>
      <c r="K51" s="48">
        <f>MONTH(cv.table[[#This Row],[Start]])</f>
        <v>9</v>
      </c>
      <c r="L51" s="48">
        <f>YEAR(cv.table[[#This Row],[Start]])</f>
        <v>2020</v>
      </c>
      <c r="M51" s="48">
        <f>MONTH(cv.table[[#This Row],[End]])</f>
        <v>9</v>
      </c>
      <c r="N51" s="48">
        <f>YEAR(cv.table[[#This Row],[End]])</f>
        <v>2020</v>
      </c>
      <c r="O51" s="42">
        <f>IF((P51="Days"),((J51-I51+1)),IF(P51="Months",((J51-I51)/30),((J51-I51)/365)))</f>
        <v>1</v>
      </c>
      <c r="P51" s="39" t="s">
        <v>32</v>
      </c>
      <c r="Q51" s="39"/>
      <c r="R51" s="39" t="s">
        <v>278</v>
      </c>
      <c r="S51" s="39"/>
      <c r="T51" s="39"/>
      <c r="U51" s="39"/>
      <c r="V51" s="50"/>
      <c r="W51" s="50"/>
      <c r="X51" s="39"/>
      <c r="Y51" s="39"/>
      <c r="Z51" s="50"/>
      <c r="AA51" s="39"/>
      <c r="AB51" s="39"/>
      <c r="AC51" s="50"/>
      <c r="AD51" s="39"/>
      <c r="AE51" s="39"/>
      <c r="AF51" s="50"/>
      <c r="AG51" s="39"/>
      <c r="AH51" s="50"/>
      <c r="AI51" s="39"/>
      <c r="AJ51" s="50"/>
      <c r="AK51" s="39"/>
      <c r="AL51" s="50"/>
      <c r="AM51" s="52" t="s">
        <v>681</v>
      </c>
    </row>
    <row r="52" spans="1:39" ht="39.6" x14ac:dyDescent="0.3">
      <c r="A52" s="40" t="s">
        <v>367</v>
      </c>
      <c r="B52" s="41"/>
      <c r="C52" s="40" t="s">
        <v>340</v>
      </c>
      <c r="D52" s="51"/>
      <c r="E52" s="39" t="s">
        <v>473</v>
      </c>
      <c r="F52" s="39" t="s">
        <v>82</v>
      </c>
      <c r="G52" s="43" t="s">
        <v>5</v>
      </c>
      <c r="H52" s="50" t="s">
        <v>133</v>
      </c>
      <c r="I52" s="47">
        <v>43764</v>
      </c>
      <c r="J52" s="47">
        <v>43764</v>
      </c>
      <c r="K52" s="48">
        <f>MONTH(cv.table[[#This Row],[Start]])</f>
        <v>10</v>
      </c>
      <c r="L52" s="48">
        <f>YEAR(cv.table[[#This Row],[Start]])</f>
        <v>2019</v>
      </c>
      <c r="M52" s="48">
        <f>MONTH(cv.table[[#This Row],[End]])</f>
        <v>10</v>
      </c>
      <c r="N52" s="48">
        <f>YEAR(cv.table[[#This Row],[End]])</f>
        <v>2019</v>
      </c>
      <c r="O52" s="42">
        <f>IF((P52="Days"),((J52-I52+1)),IF(P52="Months",((J52-I52)/30),((J52-I52)/365)))</f>
        <v>1</v>
      </c>
      <c r="P52" s="39" t="s">
        <v>32</v>
      </c>
      <c r="Q52" s="39" t="s">
        <v>58</v>
      </c>
      <c r="R52" s="39" t="s">
        <v>52</v>
      </c>
      <c r="S52" s="39" t="s">
        <v>522</v>
      </c>
      <c r="T52" s="39"/>
      <c r="U52" s="39"/>
      <c r="V52" s="50"/>
      <c r="W52" s="50"/>
      <c r="X52" s="39"/>
      <c r="Y52" s="39"/>
      <c r="Z52" s="50"/>
      <c r="AA52" s="39"/>
      <c r="AB52" s="39"/>
      <c r="AC52" s="50"/>
      <c r="AD52" s="39"/>
      <c r="AE52" s="39"/>
      <c r="AF52" s="50"/>
      <c r="AG52" s="39"/>
      <c r="AH52" s="50"/>
      <c r="AI52" s="39"/>
      <c r="AJ52" s="50"/>
      <c r="AK52" s="39"/>
      <c r="AL52" s="50"/>
      <c r="AM52" s="52" t="s">
        <v>644</v>
      </c>
    </row>
    <row r="53" spans="1:39" ht="39.6" x14ac:dyDescent="0.3">
      <c r="A53" s="40" t="s">
        <v>134</v>
      </c>
      <c r="B53" s="41" t="s">
        <v>135</v>
      </c>
      <c r="C53" s="40" t="s">
        <v>136</v>
      </c>
      <c r="D53" s="51" t="s">
        <v>137</v>
      </c>
      <c r="E53" s="39" t="s">
        <v>473</v>
      </c>
      <c r="F53" s="39" t="s">
        <v>82</v>
      </c>
      <c r="G53" s="39" t="s">
        <v>5</v>
      </c>
      <c r="H53" s="50" t="s">
        <v>133</v>
      </c>
      <c r="I53" s="47">
        <v>43374</v>
      </c>
      <c r="J53" s="47">
        <v>43377</v>
      </c>
      <c r="K53" s="48">
        <f>MONTH(cv.table[[#This Row],[Start]])</f>
        <v>10</v>
      </c>
      <c r="L53" s="48">
        <f>YEAR(cv.table[[#This Row],[Start]])</f>
        <v>2018</v>
      </c>
      <c r="M53" s="48">
        <f>MONTH(cv.table[[#This Row],[End]])</f>
        <v>10</v>
      </c>
      <c r="N53" s="48">
        <f>YEAR(cv.table[[#This Row],[End]])</f>
        <v>2018</v>
      </c>
      <c r="O53" s="42">
        <f>IF((P53="Days"),((J53-I53+1)),IF(P53="Months",((J53-I53)/30),((J53-I53)/365)))</f>
        <v>4</v>
      </c>
      <c r="P53" s="39" t="s">
        <v>32</v>
      </c>
      <c r="Q53" s="39" t="s">
        <v>55</v>
      </c>
      <c r="R53" s="39" t="s">
        <v>56</v>
      </c>
      <c r="S53" s="39" t="s">
        <v>521</v>
      </c>
      <c r="T53" s="39"/>
      <c r="U53" s="39"/>
      <c r="V53" s="50"/>
      <c r="W53" s="50"/>
      <c r="X53" s="39"/>
      <c r="Y53" s="39"/>
      <c r="Z53" s="50"/>
      <c r="AA53" s="39"/>
      <c r="AB53" s="39"/>
      <c r="AC53" s="50"/>
      <c r="AD53" s="39"/>
      <c r="AE53" s="39"/>
      <c r="AF53" s="50"/>
      <c r="AG53" s="39"/>
      <c r="AH53" s="50"/>
      <c r="AI53" s="39"/>
      <c r="AJ53" s="50"/>
      <c r="AK53" s="39"/>
      <c r="AL53" s="50"/>
      <c r="AM53" s="52" t="s">
        <v>690</v>
      </c>
    </row>
    <row r="54" spans="1:39" ht="26.4" x14ac:dyDescent="0.3">
      <c r="A54" s="40" t="s">
        <v>7</v>
      </c>
      <c r="B54" s="41" t="s">
        <v>20</v>
      </c>
      <c r="C54" s="40" t="s">
        <v>151</v>
      </c>
      <c r="D54" s="51"/>
      <c r="E54" s="39" t="s">
        <v>473</v>
      </c>
      <c r="F54" s="39" t="s">
        <v>154</v>
      </c>
      <c r="G54" s="39" t="s">
        <v>5</v>
      </c>
      <c r="H54" s="50" t="s">
        <v>133</v>
      </c>
      <c r="I54" s="47">
        <v>42614</v>
      </c>
      <c r="J54" s="47">
        <v>42856</v>
      </c>
      <c r="K54" s="48">
        <f>MONTH(cv.table[[#This Row],[Start]])</f>
        <v>9</v>
      </c>
      <c r="L54" s="48">
        <f>YEAR(cv.table[[#This Row],[Start]])</f>
        <v>2016</v>
      </c>
      <c r="M54" s="48">
        <f>MONTH(cv.table[[#This Row],[End]])</f>
        <v>5</v>
      </c>
      <c r="N54" s="48">
        <f>YEAR(cv.table[[#This Row],[End]])</f>
        <v>2017</v>
      </c>
      <c r="O54" s="42">
        <f>IF((P54="Days"),((J54-I54+1)),IF(P54="Months",((J54-I54)/30),((J54-I54)/365)))</f>
        <v>8.0666666666666664</v>
      </c>
      <c r="P54" s="39" t="s">
        <v>30</v>
      </c>
      <c r="Q54" s="39" t="s">
        <v>57</v>
      </c>
      <c r="R54" s="39" t="s">
        <v>56</v>
      </c>
      <c r="S54" s="39" t="s">
        <v>112</v>
      </c>
      <c r="T54" s="39"/>
      <c r="U54" s="39"/>
      <c r="V54" s="50"/>
      <c r="W54" s="50"/>
      <c r="X54" s="39"/>
      <c r="Y54" s="39"/>
      <c r="Z54" s="50"/>
      <c r="AA54" s="39"/>
      <c r="AB54" s="39"/>
      <c r="AC54" s="50"/>
      <c r="AD54" s="39"/>
      <c r="AE54" s="39"/>
      <c r="AF54" s="50"/>
      <c r="AG54" s="39"/>
      <c r="AH54" s="50"/>
      <c r="AI54" s="39"/>
      <c r="AJ54" s="50"/>
      <c r="AK54" s="39"/>
      <c r="AL54" s="50"/>
      <c r="AM54" s="52" t="s">
        <v>649</v>
      </c>
    </row>
    <row r="55" spans="1:39" ht="39.6" x14ac:dyDescent="0.3">
      <c r="A55" s="40" t="s">
        <v>530</v>
      </c>
      <c r="B55" s="41"/>
      <c r="C55" s="40" t="s">
        <v>156</v>
      </c>
      <c r="D55" s="51" t="s">
        <v>141</v>
      </c>
      <c r="E55" s="39" t="s">
        <v>473</v>
      </c>
      <c r="F55" s="39" t="s">
        <v>154</v>
      </c>
      <c r="G55" s="39" t="s">
        <v>5</v>
      </c>
      <c r="H55" s="50" t="s">
        <v>133</v>
      </c>
      <c r="I55" s="47">
        <v>42592</v>
      </c>
      <c r="J55" s="47">
        <v>42605</v>
      </c>
      <c r="K55" s="48">
        <f>MONTH(cv.table[[#This Row],[Start]])</f>
        <v>8</v>
      </c>
      <c r="L55" s="48">
        <f>YEAR(cv.table[[#This Row],[Start]])</f>
        <v>2016</v>
      </c>
      <c r="M55" s="48">
        <f>MONTH(cv.table[[#This Row],[End]])</f>
        <v>8</v>
      </c>
      <c r="N55" s="48">
        <f>YEAR(cv.table[[#This Row],[End]])</f>
        <v>2016</v>
      </c>
      <c r="O55" s="42">
        <f>IF((P55="Days"),((J55-I55+1)),IF(P55="Months",((J55-I55)/30),((J55-I55)/365)))</f>
        <v>14</v>
      </c>
      <c r="P55" s="39" t="s">
        <v>32</v>
      </c>
      <c r="Q55" s="39" t="s">
        <v>142</v>
      </c>
      <c r="R55" s="39" t="s">
        <v>56</v>
      </c>
      <c r="S55" s="39"/>
      <c r="T55" s="39"/>
      <c r="U55" s="39"/>
      <c r="V55" s="50"/>
      <c r="W55" s="50"/>
      <c r="X55" s="39"/>
      <c r="Y55" s="39"/>
      <c r="Z55" s="50"/>
      <c r="AA55" s="39"/>
      <c r="AB55" s="39"/>
      <c r="AC55" s="50"/>
      <c r="AD55" s="39"/>
      <c r="AE55" s="39"/>
      <c r="AF55" s="50"/>
      <c r="AG55" s="39"/>
      <c r="AH55" s="50"/>
      <c r="AI55" s="39"/>
      <c r="AJ55" s="50"/>
      <c r="AK55" s="39"/>
      <c r="AL55" s="50"/>
      <c r="AM55" s="52" t="s">
        <v>678</v>
      </c>
    </row>
    <row r="56" spans="1:39" ht="26.4" x14ac:dyDescent="0.3">
      <c r="A56" s="40" t="s">
        <v>143</v>
      </c>
      <c r="B56" s="41"/>
      <c r="C56" s="40" t="s">
        <v>144</v>
      </c>
      <c r="D56" s="51"/>
      <c r="E56" s="39" t="s">
        <v>473</v>
      </c>
      <c r="F56" s="39" t="s">
        <v>82</v>
      </c>
      <c r="G56" s="39" t="s">
        <v>5</v>
      </c>
      <c r="H56" s="50" t="s">
        <v>133</v>
      </c>
      <c r="I56" s="47">
        <v>40603</v>
      </c>
      <c r="J56" s="47">
        <v>40616</v>
      </c>
      <c r="K56" s="48">
        <f>MONTH(cv.table[[#This Row],[Start]])</f>
        <v>3</v>
      </c>
      <c r="L56" s="48">
        <f>YEAR(cv.table[[#This Row],[Start]])</f>
        <v>2011</v>
      </c>
      <c r="M56" s="48">
        <f>MONTH(cv.table[[#This Row],[End]])</f>
        <v>3</v>
      </c>
      <c r="N56" s="48">
        <f>YEAR(cv.table[[#This Row],[End]])</f>
        <v>2011</v>
      </c>
      <c r="O56" s="42">
        <f>IF((P56="Days"),((J56-I56+1)),IF(P56="Months",((J56-I56)/30),((J56-I56)/365)))</f>
        <v>14</v>
      </c>
      <c r="P56" s="39" t="s">
        <v>32</v>
      </c>
      <c r="Q56" s="39" t="s">
        <v>77</v>
      </c>
      <c r="R56" s="39" t="s">
        <v>56</v>
      </c>
      <c r="S56" s="39" t="s">
        <v>380</v>
      </c>
      <c r="T56" s="39"/>
      <c r="U56" s="39"/>
      <c r="V56" s="50"/>
      <c r="W56" s="50"/>
      <c r="X56" s="39"/>
      <c r="Y56" s="39"/>
      <c r="Z56" s="50"/>
      <c r="AA56" s="39"/>
      <c r="AB56" s="39"/>
      <c r="AC56" s="50"/>
      <c r="AD56" s="39"/>
      <c r="AE56" s="39"/>
      <c r="AF56" s="50"/>
      <c r="AG56" s="39"/>
      <c r="AH56" s="50"/>
      <c r="AI56" s="39"/>
      <c r="AJ56" s="50"/>
      <c r="AK56" s="39"/>
      <c r="AL56" s="50"/>
      <c r="AM56" s="52" t="s">
        <v>679</v>
      </c>
    </row>
    <row r="57" spans="1:39" ht="26.4" x14ac:dyDescent="0.3">
      <c r="A57" s="40" t="s">
        <v>341</v>
      </c>
      <c r="B57" s="41" t="s">
        <v>343</v>
      </c>
      <c r="C57" s="40" t="s">
        <v>342</v>
      </c>
      <c r="D57" s="51"/>
      <c r="E57" s="39" t="s">
        <v>473</v>
      </c>
      <c r="F57" s="39" t="s">
        <v>46</v>
      </c>
      <c r="G57" s="43" t="s">
        <v>5</v>
      </c>
      <c r="H57" s="50" t="s">
        <v>133</v>
      </c>
      <c r="I57" s="47"/>
      <c r="J57" s="47"/>
      <c r="K57" s="48">
        <f>MONTH(cv.table[[#This Row],[Start]])</f>
        <v>1</v>
      </c>
      <c r="L57" s="48">
        <f>YEAR(cv.table[[#This Row],[Start]])</f>
        <v>1900</v>
      </c>
      <c r="M57" s="48">
        <f>MONTH(cv.table[[#This Row],[End]])</f>
        <v>1</v>
      </c>
      <c r="N57" s="48">
        <f>YEAR(cv.table[[#This Row],[End]])</f>
        <v>1900</v>
      </c>
      <c r="O57" s="42">
        <f>IF((P57="Days"),((J57-I57+1)),IF(P57="Months",((J57-I57)/30),((J57-I57)/365)))</f>
        <v>0</v>
      </c>
      <c r="P57" s="39"/>
      <c r="Q57" s="39"/>
      <c r="R57" s="39" t="s">
        <v>278</v>
      </c>
      <c r="S57" s="39" t="s">
        <v>344</v>
      </c>
      <c r="T57" s="39"/>
      <c r="U57" s="39"/>
      <c r="V57" s="50"/>
      <c r="W57" s="50"/>
      <c r="X57" s="39"/>
      <c r="Y57" s="39"/>
      <c r="Z57" s="50"/>
      <c r="AA57" s="39"/>
      <c r="AB57" s="39"/>
      <c r="AC57" s="50"/>
      <c r="AD57" s="39"/>
      <c r="AE57" s="39"/>
      <c r="AF57" s="50"/>
      <c r="AG57" s="39"/>
      <c r="AH57" s="50"/>
      <c r="AI57" s="39"/>
      <c r="AJ57" s="50"/>
      <c r="AK57" s="39"/>
      <c r="AL57" s="50"/>
      <c r="AM57" s="52" t="s">
        <v>680</v>
      </c>
    </row>
    <row r="58" spans="1:39" ht="39.6" x14ac:dyDescent="0.3">
      <c r="A58" s="40" t="s">
        <v>6</v>
      </c>
      <c r="B58" s="41" t="s">
        <v>16</v>
      </c>
      <c r="C58" s="40" t="s">
        <v>171</v>
      </c>
      <c r="D58" s="51"/>
      <c r="E58" s="39" t="s">
        <v>473</v>
      </c>
      <c r="F58" s="39" t="s">
        <v>70</v>
      </c>
      <c r="G58" s="39" t="s">
        <v>33</v>
      </c>
      <c r="H58" s="50" t="s">
        <v>99</v>
      </c>
      <c r="I58" s="47">
        <v>43405</v>
      </c>
      <c r="J58" s="47">
        <v>43586</v>
      </c>
      <c r="K58" s="48">
        <f>MONTH(cv.table[[#This Row],[Start]])</f>
        <v>11</v>
      </c>
      <c r="L58" s="48">
        <f>YEAR(cv.table[[#This Row],[Start]])</f>
        <v>2018</v>
      </c>
      <c r="M58" s="48">
        <f>MONTH(cv.table[[#This Row],[End]])</f>
        <v>5</v>
      </c>
      <c r="N58" s="48">
        <f>YEAR(cv.table[[#This Row],[End]])</f>
        <v>2019</v>
      </c>
      <c r="O58" s="42">
        <f>IF((P58="Days"),((J58-I58+1)),IF(P58="Months",((J58-I58)/30),((J58-I58)/365)))</f>
        <v>6.0333333333333332</v>
      </c>
      <c r="P58" s="39" t="s">
        <v>30</v>
      </c>
      <c r="Q58" s="39" t="s">
        <v>55</v>
      </c>
      <c r="R58" s="39" t="s">
        <v>56</v>
      </c>
      <c r="S58" s="39" t="s">
        <v>515</v>
      </c>
      <c r="T58" s="39" t="s">
        <v>516</v>
      </c>
      <c r="U58" s="39"/>
      <c r="V58" s="50"/>
      <c r="W58" s="50"/>
      <c r="X58" s="39"/>
      <c r="Y58" s="39"/>
      <c r="Z58" s="50"/>
      <c r="AA58" s="39"/>
      <c r="AB58" s="39"/>
      <c r="AC58" s="50"/>
      <c r="AD58" s="39"/>
      <c r="AE58" s="39"/>
      <c r="AF58" s="50"/>
      <c r="AG58" s="39"/>
      <c r="AH58" s="50"/>
      <c r="AI58" s="39"/>
      <c r="AJ58" s="50"/>
      <c r="AK58" s="39"/>
      <c r="AL58" s="50"/>
      <c r="AM58" s="52" t="s">
        <v>650</v>
      </c>
    </row>
    <row r="59" spans="1:39" ht="26.4" x14ac:dyDescent="0.3">
      <c r="A59" s="40" t="s">
        <v>7</v>
      </c>
      <c r="B59" s="41" t="s">
        <v>20</v>
      </c>
      <c r="C59" s="40" t="s">
        <v>718</v>
      </c>
      <c r="D59" s="51"/>
      <c r="E59" s="39" t="s">
        <v>473</v>
      </c>
      <c r="F59" s="39" t="s">
        <v>154</v>
      </c>
      <c r="G59" s="39" t="s">
        <v>33</v>
      </c>
      <c r="H59" s="50" t="s">
        <v>100</v>
      </c>
      <c r="I59" s="47">
        <v>42979</v>
      </c>
      <c r="J59" s="47">
        <v>43221</v>
      </c>
      <c r="K59" s="48">
        <f>MONTH(cv.table[[#This Row],[Start]])</f>
        <v>9</v>
      </c>
      <c r="L59" s="48">
        <f>YEAR(cv.table[[#This Row],[Start]])</f>
        <v>2017</v>
      </c>
      <c r="M59" s="48">
        <f>MONTH(cv.table[[#This Row],[End]])</f>
        <v>5</v>
      </c>
      <c r="N59" s="48">
        <f>YEAR(cv.table[[#This Row],[End]])</f>
        <v>2018</v>
      </c>
      <c r="O59" s="42">
        <f>IF((P59="Days"),((J59-I59+1)),IF(P59="Months",((J59-I59)/30),((J59-I59)/365)))</f>
        <v>8.0666666666666664</v>
      </c>
      <c r="P59" s="39" t="s">
        <v>30</v>
      </c>
      <c r="Q59" s="39" t="s">
        <v>57</v>
      </c>
      <c r="R59" s="39" t="s">
        <v>56</v>
      </c>
      <c r="S59" s="39" t="s">
        <v>159</v>
      </c>
      <c r="T59" s="39"/>
      <c r="U59" s="39"/>
      <c r="V59" s="50"/>
      <c r="W59" s="50"/>
      <c r="X59" s="39"/>
      <c r="Y59" s="39"/>
      <c r="Z59" s="50"/>
      <c r="AA59" s="39"/>
      <c r="AB59" s="39"/>
      <c r="AC59" s="50"/>
      <c r="AD59" s="39"/>
      <c r="AE59" s="39"/>
      <c r="AF59" s="50"/>
      <c r="AG59" s="39"/>
      <c r="AH59" s="50"/>
      <c r="AI59" s="39"/>
      <c r="AJ59" s="50"/>
      <c r="AK59" s="39"/>
      <c r="AL59" s="50"/>
      <c r="AM59" s="52" t="s">
        <v>649</v>
      </c>
    </row>
    <row r="60" spans="1:39" ht="39.6" x14ac:dyDescent="0.3">
      <c r="A60" s="40" t="s">
        <v>7</v>
      </c>
      <c r="B60" s="41" t="s">
        <v>20</v>
      </c>
      <c r="C60" s="40" t="s">
        <v>157</v>
      </c>
      <c r="D60" s="51" t="s">
        <v>158</v>
      </c>
      <c r="E60" s="39" t="s">
        <v>473</v>
      </c>
      <c r="F60" s="39" t="s">
        <v>154</v>
      </c>
      <c r="G60" s="39" t="s">
        <v>33</v>
      </c>
      <c r="H60" s="50" t="s">
        <v>100</v>
      </c>
      <c r="I60" s="47">
        <v>42856</v>
      </c>
      <c r="J60" s="47">
        <v>42979</v>
      </c>
      <c r="K60" s="48">
        <f>MONTH(cv.table[[#This Row],[Start]])</f>
        <v>5</v>
      </c>
      <c r="L60" s="48">
        <f>YEAR(cv.table[[#This Row],[Start]])</f>
        <v>2017</v>
      </c>
      <c r="M60" s="48">
        <f>MONTH(cv.table[[#This Row],[End]])</f>
        <v>9</v>
      </c>
      <c r="N60" s="48">
        <f>YEAR(cv.table[[#This Row],[End]])</f>
        <v>2017</v>
      </c>
      <c r="O60" s="42">
        <f>IF((P60="Days"),((J60-I60+1)),IF(P60="Months",((J60-I60)/30),((J60-I60)/365)))</f>
        <v>4.0999999999999996</v>
      </c>
      <c r="P60" s="39" t="s">
        <v>30</v>
      </c>
      <c r="Q60" s="39" t="s">
        <v>160</v>
      </c>
      <c r="R60" s="39" t="s">
        <v>56</v>
      </c>
      <c r="S60" s="39" t="s">
        <v>112</v>
      </c>
      <c r="T60" s="39"/>
      <c r="U60" s="39"/>
      <c r="V60" s="50"/>
      <c r="W60" s="50"/>
      <c r="X60" s="39"/>
      <c r="Y60" s="39"/>
      <c r="Z60" s="50"/>
      <c r="AA60" s="39"/>
      <c r="AB60" s="39"/>
      <c r="AC60" s="50"/>
      <c r="AD60" s="39"/>
      <c r="AE60" s="39"/>
      <c r="AF60" s="50"/>
      <c r="AG60" s="39"/>
      <c r="AH60" s="50"/>
      <c r="AI60" s="39"/>
      <c r="AJ60" s="50"/>
      <c r="AK60" s="39"/>
      <c r="AL60" s="50"/>
      <c r="AM60" s="52" t="s">
        <v>649</v>
      </c>
    </row>
    <row r="61" spans="1:39" ht="52.8" x14ac:dyDescent="0.3">
      <c r="A61" s="40" t="s">
        <v>7</v>
      </c>
      <c r="B61" s="41" t="s">
        <v>20</v>
      </c>
      <c r="C61" s="40" t="s">
        <v>152</v>
      </c>
      <c r="D61" s="51" t="s">
        <v>153</v>
      </c>
      <c r="E61" s="39" t="s">
        <v>473</v>
      </c>
      <c r="F61" s="39" t="s">
        <v>154</v>
      </c>
      <c r="G61" s="39" t="s">
        <v>33</v>
      </c>
      <c r="H61" s="50" t="s">
        <v>100</v>
      </c>
      <c r="I61" s="47">
        <v>42491</v>
      </c>
      <c r="J61" s="47">
        <v>42614</v>
      </c>
      <c r="K61" s="48">
        <f>MONTH(cv.table[[#This Row],[Start]])</f>
        <v>5</v>
      </c>
      <c r="L61" s="48">
        <f>YEAR(cv.table[[#This Row],[Start]])</f>
        <v>2016</v>
      </c>
      <c r="M61" s="48">
        <f>MONTH(cv.table[[#This Row],[End]])</f>
        <v>9</v>
      </c>
      <c r="N61" s="48">
        <f>YEAR(cv.table[[#This Row],[End]])</f>
        <v>2016</v>
      </c>
      <c r="O61" s="42">
        <f>IF((P61="Days"),((J61-I61+1)),IF(P61="Months",((J61-I61)/30),((J61-I61)/365)))</f>
        <v>4.0999999999999996</v>
      </c>
      <c r="P61" s="39" t="s">
        <v>30</v>
      </c>
      <c r="Q61" s="39" t="s">
        <v>57</v>
      </c>
      <c r="R61" s="39" t="s">
        <v>56</v>
      </c>
      <c r="S61" s="39" t="s">
        <v>111</v>
      </c>
      <c r="T61" s="39"/>
      <c r="U61" s="39"/>
      <c r="V61" s="50"/>
      <c r="W61" s="50"/>
      <c r="X61" s="39"/>
      <c r="Y61" s="39"/>
      <c r="Z61" s="50"/>
      <c r="AA61" s="39"/>
      <c r="AB61" s="39"/>
      <c r="AC61" s="50"/>
      <c r="AD61" s="39"/>
      <c r="AE61" s="39"/>
      <c r="AF61" s="50"/>
      <c r="AG61" s="39"/>
      <c r="AH61" s="50"/>
      <c r="AI61" s="39"/>
      <c r="AJ61" s="50"/>
      <c r="AK61" s="39"/>
      <c r="AL61" s="50"/>
      <c r="AM61" s="52" t="s">
        <v>649</v>
      </c>
    </row>
    <row r="62" spans="1:39" x14ac:dyDescent="0.3">
      <c r="A62" s="40" t="s">
        <v>73</v>
      </c>
      <c r="B62" s="41" t="s">
        <v>81</v>
      </c>
      <c r="C62" s="40" t="s">
        <v>74</v>
      </c>
      <c r="D62" s="51"/>
      <c r="E62" s="39" t="s">
        <v>473</v>
      </c>
      <c r="F62" s="39" t="s">
        <v>626</v>
      </c>
      <c r="G62" s="39" t="s">
        <v>33</v>
      </c>
      <c r="H62" s="50" t="s">
        <v>99</v>
      </c>
      <c r="I62" s="47">
        <v>40544</v>
      </c>
      <c r="J62" s="47">
        <v>41275</v>
      </c>
      <c r="K62" s="48">
        <f>MONTH(cv.table[[#This Row],[Start]])</f>
        <v>1</v>
      </c>
      <c r="L62" s="48">
        <f>YEAR(cv.table[[#This Row],[Start]])</f>
        <v>2011</v>
      </c>
      <c r="M62" s="48">
        <f>MONTH(cv.table[[#This Row],[End]])</f>
        <v>1</v>
      </c>
      <c r="N62" s="48">
        <f>YEAR(cv.table[[#This Row],[End]])</f>
        <v>2013</v>
      </c>
      <c r="O62" s="42">
        <f>IF((P62="Days"),((J62-I62+1)),IF(P62="Months",((J62-I62)/30),((J62-I62)/365)))</f>
        <v>2.0027397260273974</v>
      </c>
      <c r="P62" s="39" t="s">
        <v>31</v>
      </c>
      <c r="Q62" s="39" t="s">
        <v>77</v>
      </c>
      <c r="R62" s="39" t="s">
        <v>56</v>
      </c>
      <c r="S62" s="39"/>
      <c r="T62" s="39"/>
      <c r="U62" s="39"/>
      <c r="V62" s="50"/>
      <c r="W62" s="50"/>
      <c r="X62" s="39"/>
      <c r="Y62" s="39"/>
      <c r="Z62" s="50"/>
      <c r="AA62" s="39"/>
      <c r="AB62" s="39"/>
      <c r="AC62" s="50"/>
      <c r="AD62" s="39"/>
      <c r="AE62" s="39"/>
      <c r="AF62" s="50"/>
      <c r="AG62" s="39"/>
      <c r="AH62" s="50"/>
      <c r="AI62" s="39"/>
      <c r="AJ62" s="50"/>
      <c r="AK62" s="39"/>
      <c r="AL62" s="50"/>
      <c r="AM62" s="40"/>
    </row>
    <row r="63" spans="1:39" ht="26.4" x14ac:dyDescent="0.3">
      <c r="A63" s="40" t="s">
        <v>36</v>
      </c>
      <c r="B63" s="41" t="s">
        <v>37</v>
      </c>
      <c r="C63" s="40" t="s">
        <v>38</v>
      </c>
      <c r="D63" s="51"/>
      <c r="E63" s="39" t="s">
        <v>473</v>
      </c>
      <c r="F63" s="39" t="s">
        <v>46</v>
      </c>
      <c r="G63" s="39" t="s">
        <v>15</v>
      </c>
      <c r="H63" s="50" t="s">
        <v>44</v>
      </c>
      <c r="I63" s="47">
        <v>43586</v>
      </c>
      <c r="J63" s="47">
        <v>43586</v>
      </c>
      <c r="K63" s="48">
        <f>MONTH(cv.table[[#This Row],[Start]])</f>
        <v>5</v>
      </c>
      <c r="L63" s="48">
        <f>YEAR(cv.table[[#This Row],[Start]])</f>
        <v>2019</v>
      </c>
      <c r="M63" s="48">
        <f>MONTH(cv.table[[#This Row],[End]])</f>
        <v>5</v>
      </c>
      <c r="N63" s="48">
        <f>YEAR(cv.table[[#This Row],[End]])</f>
        <v>2019</v>
      </c>
      <c r="O63" s="42">
        <f>IF((P63="Days"),((J63-I63+1)),IF(P63="Months",((J63-I63)/30),((J63-I63)/365)))</f>
        <v>1</v>
      </c>
      <c r="P63" s="39" t="s">
        <v>32</v>
      </c>
      <c r="Q63" s="39" t="s">
        <v>60</v>
      </c>
      <c r="R63" s="39" t="s">
        <v>52</v>
      </c>
      <c r="S63" s="39"/>
      <c r="T63" s="39"/>
      <c r="U63" s="39"/>
      <c r="V63" s="50"/>
      <c r="W63" s="50"/>
      <c r="X63" s="39"/>
      <c r="Y63" s="39"/>
      <c r="Z63" s="50"/>
      <c r="AA63" s="39"/>
      <c r="AB63" s="39"/>
      <c r="AC63" s="50"/>
      <c r="AD63" s="39"/>
      <c r="AE63" s="39"/>
      <c r="AF63" s="50"/>
      <c r="AG63" s="39"/>
      <c r="AH63" s="50"/>
      <c r="AI63" s="39"/>
      <c r="AJ63" s="50"/>
      <c r="AK63" s="39"/>
      <c r="AL63" s="50"/>
      <c r="AM63" s="52" t="s">
        <v>682</v>
      </c>
    </row>
    <row r="64" spans="1:39" ht="26.4" x14ac:dyDescent="0.3">
      <c r="A64" s="40" t="s">
        <v>7</v>
      </c>
      <c r="B64" s="41" t="s">
        <v>20</v>
      </c>
      <c r="C64" s="40" t="s">
        <v>654</v>
      </c>
      <c r="D64" s="51"/>
      <c r="E64" s="39" t="s">
        <v>473</v>
      </c>
      <c r="F64" s="39" t="s">
        <v>154</v>
      </c>
      <c r="G64" s="39" t="s">
        <v>15</v>
      </c>
      <c r="H64" s="50" t="s">
        <v>173</v>
      </c>
      <c r="I64" s="47">
        <v>42125</v>
      </c>
      <c r="J64" s="47">
        <v>42248</v>
      </c>
      <c r="K64" s="48">
        <f>MONTH(cv.table[[#This Row],[Start]])</f>
        <v>5</v>
      </c>
      <c r="L64" s="48">
        <f>YEAR(cv.table[[#This Row],[Start]])</f>
        <v>2015</v>
      </c>
      <c r="M64" s="48">
        <f>MONTH(cv.table[[#This Row],[End]])</f>
        <v>9</v>
      </c>
      <c r="N64" s="48">
        <f>YEAR(cv.table[[#This Row],[End]])</f>
        <v>2015</v>
      </c>
      <c r="O64" s="42">
        <f>IF((P64="Days"),((J64-I64+1)),IF(P64="Months",((J64-I64)/30),((J64-I64)/365)))</f>
        <v>4.0999999999999996</v>
      </c>
      <c r="P64" s="39" t="s">
        <v>30</v>
      </c>
      <c r="Q64" s="39" t="s">
        <v>57</v>
      </c>
      <c r="R64" s="39" t="s">
        <v>56</v>
      </c>
      <c r="S64" s="39" t="s">
        <v>111</v>
      </c>
      <c r="T64" s="39"/>
      <c r="U64" s="39"/>
      <c r="V64" s="50"/>
      <c r="W64" s="50"/>
      <c r="X64" s="39"/>
      <c r="Y64" s="39"/>
      <c r="Z64" s="50"/>
      <c r="AA64" s="39"/>
      <c r="AB64" s="39"/>
      <c r="AC64" s="50"/>
      <c r="AD64" s="39"/>
      <c r="AE64" s="39"/>
      <c r="AF64" s="50"/>
      <c r="AG64" s="39"/>
      <c r="AH64" s="50"/>
      <c r="AI64" s="39"/>
      <c r="AJ64" s="50"/>
      <c r="AK64" s="39"/>
      <c r="AL64" s="50"/>
      <c r="AM64" s="52" t="s">
        <v>649</v>
      </c>
    </row>
    <row r="65" spans="1:39" ht="26.4" x14ac:dyDescent="0.3">
      <c r="A65" s="40" t="s">
        <v>11</v>
      </c>
      <c r="B65" s="41" t="s">
        <v>17</v>
      </c>
      <c r="C65" s="40" t="s">
        <v>78</v>
      </c>
      <c r="D65" s="51"/>
      <c r="E65" s="39" t="s">
        <v>473</v>
      </c>
      <c r="F65" s="39" t="s">
        <v>46</v>
      </c>
      <c r="G65" s="39" t="s">
        <v>384</v>
      </c>
      <c r="H65" s="50" t="s">
        <v>79</v>
      </c>
      <c r="I65" s="47">
        <v>43729</v>
      </c>
      <c r="J65" s="47">
        <v>43730</v>
      </c>
      <c r="K65" s="48">
        <f>MONTH(cv.table[[#This Row],[Start]])</f>
        <v>9</v>
      </c>
      <c r="L65" s="48">
        <f>YEAR(cv.table[[#This Row],[Start]])</f>
        <v>2019</v>
      </c>
      <c r="M65" s="48">
        <f>MONTH(cv.table[[#This Row],[End]])</f>
        <v>9</v>
      </c>
      <c r="N65" s="48">
        <f>YEAR(cv.table[[#This Row],[End]])</f>
        <v>2019</v>
      </c>
      <c r="O65" s="42">
        <f>IF((P65="Days"),((J65-I65+1)),IF(P65="Months",((J65-I65)/30),((J65-I65)/365)))</f>
        <v>2</v>
      </c>
      <c r="P65" s="39" t="s">
        <v>32</v>
      </c>
      <c r="Q65" s="39" t="s">
        <v>86</v>
      </c>
      <c r="R65" s="39" t="s">
        <v>87</v>
      </c>
      <c r="S65" s="39"/>
      <c r="T65" s="39"/>
      <c r="U65" s="39"/>
      <c r="V65" s="50"/>
      <c r="W65" s="50"/>
      <c r="X65" s="39"/>
      <c r="Y65" s="39"/>
      <c r="Z65" s="50"/>
      <c r="AA65" s="39"/>
      <c r="AB65" s="39"/>
      <c r="AC65" s="50"/>
      <c r="AD65" s="39"/>
      <c r="AE65" s="39"/>
      <c r="AF65" s="50"/>
      <c r="AG65" s="39"/>
      <c r="AH65" s="50"/>
      <c r="AI65" s="39"/>
      <c r="AJ65" s="50"/>
      <c r="AK65" s="39"/>
      <c r="AL65" s="50"/>
      <c r="AM65" s="52" t="s">
        <v>670</v>
      </c>
    </row>
    <row r="66" spans="1:39" ht="26.4" x14ac:dyDescent="0.3">
      <c r="A66" s="40" t="s">
        <v>84</v>
      </c>
      <c r="B66" s="41" t="s">
        <v>85</v>
      </c>
      <c r="C66" s="40" t="s">
        <v>499</v>
      </c>
      <c r="D66" s="51"/>
      <c r="E66" s="39" t="s">
        <v>473</v>
      </c>
      <c r="F66" s="39" t="s">
        <v>46</v>
      </c>
      <c r="G66" s="39" t="s">
        <v>384</v>
      </c>
      <c r="H66" s="50" t="s">
        <v>79</v>
      </c>
      <c r="I66" s="47">
        <v>43657</v>
      </c>
      <c r="J66" s="47">
        <v>43657</v>
      </c>
      <c r="K66" s="48">
        <f>MONTH(cv.table[[#This Row],[Start]])</f>
        <v>7</v>
      </c>
      <c r="L66" s="48">
        <f>YEAR(cv.table[[#This Row],[Start]])</f>
        <v>2019</v>
      </c>
      <c r="M66" s="48">
        <f>MONTH(cv.table[[#This Row],[End]])</f>
        <v>7</v>
      </c>
      <c r="N66" s="48">
        <f>YEAR(cv.table[[#This Row],[End]])</f>
        <v>2019</v>
      </c>
      <c r="O66" s="42">
        <f>IF((P66="Days"),((J66-I66+1)),IF(P66="Months",((J66-I66)/30),((J66-I66)/365)))</f>
        <v>1</v>
      </c>
      <c r="P66" s="39" t="s">
        <v>32</v>
      </c>
      <c r="Q66" s="39" t="s">
        <v>59</v>
      </c>
      <c r="R66" s="39" t="s">
        <v>52</v>
      </c>
      <c r="S66" s="39" t="s">
        <v>510</v>
      </c>
      <c r="T66" s="39"/>
      <c r="U66" s="39"/>
      <c r="V66" s="50"/>
      <c r="W66" s="50"/>
      <c r="X66" s="39"/>
      <c r="Y66" s="39"/>
      <c r="Z66" s="50"/>
      <c r="AA66" s="39"/>
      <c r="AB66" s="39"/>
      <c r="AC66" s="50"/>
      <c r="AD66" s="39"/>
      <c r="AE66" s="39"/>
      <c r="AF66" s="50"/>
      <c r="AG66" s="39"/>
      <c r="AH66" s="50"/>
      <c r="AI66" s="39"/>
      <c r="AJ66" s="50"/>
      <c r="AK66" s="39"/>
      <c r="AL66" s="50"/>
      <c r="AM66" s="52" t="s">
        <v>683</v>
      </c>
    </row>
    <row r="67" spans="1:39" ht="26.4" x14ac:dyDescent="0.3">
      <c r="A67" s="40" t="s">
        <v>148</v>
      </c>
      <c r="B67" s="41"/>
      <c r="C67" s="40" t="s">
        <v>149</v>
      </c>
      <c r="D67" s="51"/>
      <c r="E67" s="39" t="s">
        <v>473</v>
      </c>
      <c r="F67" s="39" t="s">
        <v>82</v>
      </c>
      <c r="G67" s="39" t="s">
        <v>383</v>
      </c>
      <c r="H67" s="50" t="s">
        <v>145</v>
      </c>
      <c r="I67" s="47">
        <v>43709</v>
      </c>
      <c r="J67" s="47">
        <v>44136</v>
      </c>
      <c r="K67" s="48">
        <f>MONTH(cv.table[[#This Row],[Start]])</f>
        <v>9</v>
      </c>
      <c r="L67" s="48">
        <f>YEAR(cv.table[[#This Row],[Start]])</f>
        <v>2019</v>
      </c>
      <c r="M67" s="48">
        <f>MONTH(cv.table[[#This Row],[End]])</f>
        <v>11</v>
      </c>
      <c r="N67" s="48">
        <f>YEAR(cv.table[[#This Row],[End]])</f>
        <v>2020</v>
      </c>
      <c r="O67" s="42">
        <f>IF((P67="Days"),((J67-I67+1)),IF(P67="Months",((J67-I67)/30),((J67-I67)/365)))</f>
        <v>1.1698630136986301</v>
      </c>
      <c r="P67" s="39" t="s">
        <v>31</v>
      </c>
      <c r="Q67" s="39"/>
      <c r="R67" s="39" t="s">
        <v>52</v>
      </c>
      <c r="S67" s="39" t="s">
        <v>480</v>
      </c>
      <c r="T67" s="39"/>
      <c r="U67" s="39"/>
      <c r="V67" s="50"/>
      <c r="W67" s="50" t="s">
        <v>474</v>
      </c>
      <c r="X67" s="39"/>
      <c r="Y67" s="39"/>
      <c r="Z67" s="50"/>
      <c r="AA67" s="39"/>
      <c r="AB67" s="39"/>
      <c r="AC67" s="50"/>
      <c r="AD67" s="39"/>
      <c r="AE67" s="39"/>
      <c r="AF67" s="50"/>
      <c r="AG67" s="39"/>
      <c r="AH67" s="50"/>
      <c r="AI67" s="39"/>
      <c r="AJ67" s="50"/>
      <c r="AK67" s="39"/>
      <c r="AL67" s="50"/>
      <c r="AM67" s="52" t="s">
        <v>688</v>
      </c>
    </row>
    <row r="68" spans="1:39" ht="118.8" x14ac:dyDescent="0.3">
      <c r="A68" s="40" t="s">
        <v>138</v>
      </c>
      <c r="B68" s="41"/>
      <c r="C68" s="40" t="s">
        <v>117</v>
      </c>
      <c r="D68" s="51" t="s">
        <v>118</v>
      </c>
      <c r="E68" s="39" t="s">
        <v>473</v>
      </c>
      <c r="F68" s="39" t="s">
        <v>82</v>
      </c>
      <c r="G68" s="39" t="s">
        <v>383</v>
      </c>
      <c r="H68" s="50" t="s">
        <v>114</v>
      </c>
      <c r="I68" s="47">
        <v>43586</v>
      </c>
      <c r="J68" s="47">
        <f ca="1">NOW()</f>
        <v>44453.584295023145</v>
      </c>
      <c r="K68" s="48">
        <f>MONTH(cv.table[[#This Row],[Start]])</f>
        <v>5</v>
      </c>
      <c r="L68" s="48">
        <f>YEAR(cv.table[[#This Row],[Start]])</f>
        <v>2019</v>
      </c>
      <c r="M68" s="48">
        <f ca="1">MONTH(cv.table[[#This Row],[End]])</f>
        <v>9</v>
      </c>
      <c r="N68" s="48">
        <f ca="1">YEAR(cv.table[[#This Row],[End]])</f>
        <v>2021</v>
      </c>
      <c r="O68" s="42">
        <f ca="1">IF((P68="Days"),((J68-I68+1)),IF(P68="Months",((J68-I68)/30),((J68-I68)/365)))</f>
        <v>28.919476500771513</v>
      </c>
      <c r="P68" s="39" t="s">
        <v>30</v>
      </c>
      <c r="Q68" s="39"/>
      <c r="R68" s="39" t="s">
        <v>140</v>
      </c>
      <c r="S68" s="39"/>
      <c r="T68" s="39"/>
      <c r="U68" s="39"/>
      <c r="V68" s="50"/>
      <c r="W68" s="50" t="s">
        <v>374</v>
      </c>
      <c r="X68" s="39"/>
      <c r="Y68" s="39"/>
      <c r="Z68" s="50"/>
      <c r="AA68" s="39"/>
      <c r="AB68" s="39"/>
      <c r="AC68" s="50"/>
      <c r="AD68" s="39"/>
      <c r="AE68" s="39"/>
      <c r="AF68" s="50"/>
      <c r="AG68" s="39"/>
      <c r="AH68" s="50"/>
      <c r="AI68" s="39"/>
      <c r="AJ68" s="50"/>
      <c r="AK68" s="39"/>
      <c r="AL68" s="50"/>
      <c r="AM68" s="52" t="s">
        <v>687</v>
      </c>
    </row>
    <row r="69" spans="1:39" ht="26.4" x14ac:dyDescent="0.3">
      <c r="A69" s="40" t="s">
        <v>126</v>
      </c>
      <c r="B69" s="41" t="s">
        <v>125</v>
      </c>
      <c r="C69" s="40" t="s">
        <v>127</v>
      </c>
      <c r="D69" s="51"/>
      <c r="E69" s="39" t="s">
        <v>473</v>
      </c>
      <c r="F69" s="39" t="s">
        <v>46</v>
      </c>
      <c r="G69" s="39" t="s">
        <v>383</v>
      </c>
      <c r="H69" s="50" t="s">
        <v>114</v>
      </c>
      <c r="I69" s="47">
        <v>43374</v>
      </c>
      <c r="J69" s="47">
        <f ca="1">NOW()</f>
        <v>44453.584295023145</v>
      </c>
      <c r="K69" s="48">
        <f>MONTH(cv.table[[#This Row],[Start]])</f>
        <v>10</v>
      </c>
      <c r="L69" s="48">
        <f>YEAR(cv.table[[#This Row],[Start]])</f>
        <v>2018</v>
      </c>
      <c r="M69" s="48">
        <f ca="1">MONTH(cv.table[[#This Row],[End]])</f>
        <v>9</v>
      </c>
      <c r="N69" s="48">
        <f ca="1">YEAR(cv.table[[#This Row],[End]])</f>
        <v>2021</v>
      </c>
      <c r="O69" s="42">
        <f ca="1">IF((P69="Days"),((J69-I69+1)),IF(P69="Months",((J69-I69)/30),((J69-I69)/365)))</f>
        <v>35.986143167438179</v>
      </c>
      <c r="P69" s="39" t="s">
        <v>30</v>
      </c>
      <c r="Q69" s="39"/>
      <c r="R69" s="39" t="s">
        <v>140</v>
      </c>
      <c r="S69" s="39" t="s">
        <v>519</v>
      </c>
      <c r="T69" s="39"/>
      <c r="U69" s="39"/>
      <c r="V69" s="50"/>
      <c r="W69" s="50"/>
      <c r="X69" s="39"/>
      <c r="Y69" s="39"/>
      <c r="Z69" s="50"/>
      <c r="AA69" s="39"/>
      <c r="AB69" s="39"/>
      <c r="AC69" s="50"/>
      <c r="AD69" s="39"/>
      <c r="AE69" s="39"/>
      <c r="AF69" s="50"/>
      <c r="AG69" s="39"/>
      <c r="AH69" s="50"/>
      <c r="AI69" s="39"/>
      <c r="AJ69" s="50"/>
      <c r="AK69" s="39"/>
      <c r="AL69" s="50"/>
      <c r="AM69" s="52" t="s">
        <v>686</v>
      </c>
    </row>
    <row r="70" spans="1:39" ht="39.6" x14ac:dyDescent="0.3">
      <c r="A70" s="40" t="s">
        <v>138</v>
      </c>
      <c r="B70" s="41"/>
      <c r="C70" s="40" t="s">
        <v>139</v>
      </c>
      <c r="D70" s="51"/>
      <c r="E70" s="39" t="s">
        <v>473</v>
      </c>
      <c r="F70" s="39" t="s">
        <v>626</v>
      </c>
      <c r="G70" s="39" t="s">
        <v>383</v>
      </c>
      <c r="H70" s="50" t="s">
        <v>114</v>
      </c>
      <c r="I70" s="47">
        <v>42491</v>
      </c>
      <c r="J70" s="47">
        <v>43952</v>
      </c>
      <c r="K70" s="48">
        <f>MONTH(cv.table[[#This Row],[Start]])</f>
        <v>5</v>
      </c>
      <c r="L70" s="48">
        <f>YEAR(cv.table[[#This Row],[Start]])</f>
        <v>2016</v>
      </c>
      <c r="M70" s="48">
        <f>MONTH(cv.table[[#This Row],[End]])</f>
        <v>5</v>
      </c>
      <c r="N70" s="48">
        <f>YEAR(cv.table[[#This Row],[End]])</f>
        <v>2020</v>
      </c>
      <c r="O70" s="42">
        <f>IF((P70="Days"),((J70-I70+1)),IF(P70="Months",((J70-I70)/30),((J70-I70)/365)))</f>
        <v>4.0027397260273974</v>
      </c>
      <c r="P70" s="39" t="s">
        <v>31</v>
      </c>
      <c r="Q70" s="39"/>
      <c r="R70" s="39" t="s">
        <v>56</v>
      </c>
      <c r="S70" s="39" t="s">
        <v>520</v>
      </c>
      <c r="T70" s="39"/>
      <c r="U70" s="39"/>
      <c r="V70" s="50"/>
      <c r="W70" s="50"/>
      <c r="X70" s="39"/>
      <c r="Y70" s="39"/>
      <c r="Z70" s="50"/>
      <c r="AA70" s="39"/>
      <c r="AB70" s="39"/>
      <c r="AC70" s="50"/>
      <c r="AD70" s="39"/>
      <c r="AE70" s="39"/>
      <c r="AF70" s="50"/>
      <c r="AG70" s="39"/>
      <c r="AH70" s="50"/>
      <c r="AI70" s="39"/>
      <c r="AJ70" s="50"/>
      <c r="AK70" s="39"/>
      <c r="AL70" s="50"/>
      <c r="AM70" s="52" t="s">
        <v>684</v>
      </c>
    </row>
    <row r="71" spans="1:39" ht="26.4" x14ac:dyDescent="0.3">
      <c r="A71" s="40" t="s">
        <v>7</v>
      </c>
      <c r="B71" s="41" t="s">
        <v>20</v>
      </c>
      <c r="C71" s="40" t="s">
        <v>345</v>
      </c>
      <c r="D71" s="51"/>
      <c r="E71" s="39" t="s">
        <v>473</v>
      </c>
      <c r="F71" s="39" t="s">
        <v>154</v>
      </c>
      <c r="G71" s="39" t="s">
        <v>383</v>
      </c>
      <c r="H71" s="50" t="s">
        <v>114</v>
      </c>
      <c r="I71" s="47">
        <v>42248</v>
      </c>
      <c r="J71" s="47">
        <v>43709</v>
      </c>
      <c r="K71" s="48">
        <f>MONTH(cv.table[[#This Row],[Start]])</f>
        <v>9</v>
      </c>
      <c r="L71" s="48">
        <f>YEAR(cv.table[[#This Row],[Start]])</f>
        <v>2015</v>
      </c>
      <c r="M71" s="48">
        <f>MONTH(cv.table[[#This Row],[End]])</f>
        <v>9</v>
      </c>
      <c r="N71" s="48">
        <f>YEAR(cv.table[[#This Row],[End]])</f>
        <v>2019</v>
      </c>
      <c r="O71" s="42">
        <f>IF((P71="Days"),((J71-I71+1)),IF(P71="Months",((J71-I71)/30),((J71-I71)/365)))</f>
        <v>4.0027397260273974</v>
      </c>
      <c r="P71" s="39" t="s">
        <v>31</v>
      </c>
      <c r="Q71" s="39" t="s">
        <v>57</v>
      </c>
      <c r="R71" s="39" t="s">
        <v>56</v>
      </c>
      <c r="S71" s="39" t="s">
        <v>373</v>
      </c>
      <c r="T71" s="39"/>
      <c r="U71" s="39"/>
      <c r="V71" s="50"/>
      <c r="W71" s="50"/>
      <c r="X71" s="39"/>
      <c r="Y71" s="39"/>
      <c r="Z71" s="50"/>
      <c r="AA71" s="39"/>
      <c r="AB71" s="39"/>
      <c r="AC71" s="50"/>
      <c r="AD71" s="39"/>
      <c r="AE71" s="39"/>
      <c r="AF71" s="50"/>
      <c r="AG71" s="39"/>
      <c r="AH71" s="50"/>
      <c r="AI71" s="39"/>
      <c r="AJ71" s="50"/>
      <c r="AK71" s="39"/>
      <c r="AL71" s="50"/>
      <c r="AM71" s="52" t="s">
        <v>649</v>
      </c>
    </row>
    <row r="72" spans="1:39" ht="26.4" x14ac:dyDescent="0.3">
      <c r="A72" s="40" t="s">
        <v>146</v>
      </c>
      <c r="B72" s="41"/>
      <c r="C72" s="40" t="s">
        <v>147</v>
      </c>
      <c r="D72" s="51"/>
      <c r="E72" s="39" t="s">
        <v>473</v>
      </c>
      <c r="F72" s="39" t="s">
        <v>82</v>
      </c>
      <c r="G72" s="39" t="s">
        <v>383</v>
      </c>
      <c r="H72" s="50" t="s">
        <v>145</v>
      </c>
      <c r="I72" s="47">
        <v>41091</v>
      </c>
      <c r="J72" s="47">
        <f ca="1">NOW()</f>
        <v>44453.584295023145</v>
      </c>
      <c r="K72" s="48">
        <f>MONTH(cv.table[[#This Row],[Start]])</f>
        <v>7</v>
      </c>
      <c r="L72" s="48">
        <f>YEAR(cv.table[[#This Row],[Start]])</f>
        <v>2012</v>
      </c>
      <c r="M72" s="48">
        <f ca="1">MONTH(cv.table[[#This Row],[End]])</f>
        <v>9</v>
      </c>
      <c r="N72" s="48">
        <f ca="1">YEAR(cv.table[[#This Row],[End]])</f>
        <v>2021</v>
      </c>
      <c r="O72" s="42">
        <f ca="1">IF((P72="Days"),((J72-I72+1)),IF(P72="Months",((J72-I72)/30),((J72-I72)/365)))</f>
        <v>9.2125597123921796</v>
      </c>
      <c r="P72" s="39" t="s">
        <v>31</v>
      </c>
      <c r="Q72" s="39"/>
      <c r="R72" s="39" t="s">
        <v>56</v>
      </c>
      <c r="S72" s="39" t="s">
        <v>481</v>
      </c>
      <c r="T72" s="39"/>
      <c r="U72" s="39"/>
      <c r="V72" s="50"/>
      <c r="W72" s="50"/>
      <c r="X72" s="39"/>
      <c r="Y72" s="39"/>
      <c r="Z72" s="50"/>
      <c r="AA72" s="39"/>
      <c r="AB72" s="39"/>
      <c r="AC72" s="50"/>
      <c r="AD72" s="39"/>
      <c r="AE72" s="39"/>
      <c r="AF72" s="50"/>
      <c r="AG72" s="39"/>
      <c r="AH72" s="50"/>
      <c r="AI72" s="39"/>
      <c r="AJ72" s="50"/>
      <c r="AK72" s="39"/>
      <c r="AL72" s="50"/>
      <c r="AM72" s="52" t="s">
        <v>685</v>
      </c>
    </row>
    <row r="73" spans="1:39" ht="39.6" x14ac:dyDescent="0.3">
      <c r="A73" s="40" t="s">
        <v>7</v>
      </c>
      <c r="B73" s="41" t="s">
        <v>20</v>
      </c>
      <c r="C73" s="40" t="s">
        <v>622</v>
      </c>
      <c r="D73" s="51"/>
      <c r="E73" s="39" t="s">
        <v>473</v>
      </c>
      <c r="F73" s="39" t="s">
        <v>154</v>
      </c>
      <c r="G73" s="39" t="s">
        <v>382</v>
      </c>
      <c r="H73" s="50" t="s">
        <v>394</v>
      </c>
      <c r="I73" s="47">
        <v>42795</v>
      </c>
      <c r="J73" s="47">
        <v>42795</v>
      </c>
      <c r="K73" s="48">
        <f>MONTH(cv.table[[#This Row],[Start]])</f>
        <v>3</v>
      </c>
      <c r="L73" s="48">
        <f>YEAR(cv.table[[#This Row],[Start]])</f>
        <v>2017</v>
      </c>
      <c r="M73" s="48">
        <f>MONTH(cv.table[[#This Row],[End]])</f>
        <v>3</v>
      </c>
      <c r="N73" s="48">
        <f>YEAR(cv.table[[#This Row],[End]])</f>
        <v>2017</v>
      </c>
      <c r="O73" s="42">
        <f>IF((P73="Days"),((J73-I73+1)),IF(P73="Months",((J73-I73)/30),((J73-I73)/365)))</f>
        <v>1</v>
      </c>
      <c r="P73" s="39" t="s">
        <v>32</v>
      </c>
      <c r="Q73" s="39" t="s">
        <v>57</v>
      </c>
      <c r="R73" s="39" t="s">
        <v>56</v>
      </c>
      <c r="S73" s="39" t="s">
        <v>623</v>
      </c>
      <c r="T73" s="39"/>
      <c r="U73" s="39"/>
      <c r="V73" s="50"/>
      <c r="W73" s="50"/>
      <c r="X73" s="39"/>
      <c r="Y73" s="39"/>
      <c r="Z73" s="50"/>
      <c r="AA73" s="39"/>
      <c r="AB73" s="39"/>
      <c r="AC73" s="50"/>
      <c r="AD73" s="39"/>
      <c r="AE73" s="39"/>
      <c r="AF73" s="50"/>
      <c r="AG73" s="39"/>
      <c r="AH73" s="50"/>
      <c r="AI73" s="39"/>
      <c r="AJ73" s="50"/>
      <c r="AK73" s="39"/>
      <c r="AL73" s="50"/>
      <c r="AM73" s="52" t="s">
        <v>649</v>
      </c>
    </row>
    <row r="74" spans="1:39" ht="26.4" x14ac:dyDescent="0.3">
      <c r="A74" s="40" t="s">
        <v>699</v>
      </c>
      <c r="B74" s="41" t="s">
        <v>701</v>
      </c>
      <c r="C74" s="40"/>
      <c r="D74" s="51"/>
      <c r="E74" s="39" t="s">
        <v>473</v>
      </c>
      <c r="F74" s="39" t="s">
        <v>154</v>
      </c>
      <c r="G74" s="39" t="s">
        <v>625</v>
      </c>
      <c r="H74" s="50" t="s">
        <v>696</v>
      </c>
      <c r="I74" s="47"/>
      <c r="J74" s="47"/>
      <c r="K74" s="48">
        <f>MONTH(cv.table[[#This Row],[Start]])</f>
        <v>1</v>
      </c>
      <c r="L74" s="48">
        <f>YEAR(cv.table[[#This Row],[Start]])</f>
        <v>1900</v>
      </c>
      <c r="M74" s="48">
        <f>MONTH(cv.table[[#This Row],[End]])</f>
        <v>1</v>
      </c>
      <c r="N74" s="48">
        <f>YEAR(cv.table[[#This Row],[End]])</f>
        <v>1900</v>
      </c>
      <c r="O74" s="42">
        <f>IF((P74="Days"),((J74-I74+1)),IF(P74="Months",((J74-I74)/30),((J74-I74)/365)))</f>
        <v>0</v>
      </c>
      <c r="P74" s="39"/>
      <c r="Q74" s="39"/>
      <c r="R74" s="39"/>
      <c r="S74" s="39"/>
      <c r="T74" s="39"/>
      <c r="U74" s="39"/>
      <c r="V74" s="50"/>
      <c r="W74" s="50"/>
      <c r="X74" s="39"/>
      <c r="Y74" s="39"/>
      <c r="Z74" s="50"/>
      <c r="AA74" s="39"/>
      <c r="AB74" s="39"/>
      <c r="AC74" s="50"/>
      <c r="AD74" s="39"/>
      <c r="AE74" s="39"/>
      <c r="AF74" s="50"/>
      <c r="AG74" s="39"/>
      <c r="AH74" s="50"/>
      <c r="AI74" s="39"/>
      <c r="AJ74" s="50"/>
      <c r="AK74" s="39"/>
      <c r="AL74" s="50"/>
      <c r="AM74" s="52" t="s">
        <v>700</v>
      </c>
    </row>
  </sheetData>
  <phoneticPr fontId="7" type="noConversion"/>
  <conditionalFormatting sqref="K64:N64 J65:N66 J69:N69 J1:N63 J71:N74">
    <cfRule type="timePeriod" dxfId="88" priority="9" timePeriod="today">
      <formula>FLOOR(J1,1)=TODAY()</formula>
    </cfRule>
  </conditionalFormatting>
  <conditionalFormatting sqref="J64">
    <cfRule type="timePeriod" dxfId="87" priority="5" timePeriod="today">
      <formula>FLOOR(J64,1)=TODAY()</formula>
    </cfRule>
  </conditionalFormatting>
  <conditionalFormatting sqref="J67:N68">
    <cfRule type="timePeriod" dxfId="86" priority="4" timePeriod="today">
      <formula>FLOOR(J67,1)=TODAY()</formula>
    </cfRule>
  </conditionalFormatting>
  <conditionalFormatting sqref="J70:N70">
    <cfRule type="timePeriod" dxfId="85" priority="3" timePeriod="today">
      <formula>FLOOR(J70,1)=TODAY()</formula>
    </cfRule>
  </conditionalFormatting>
  <conditionalFormatting sqref="A2:AM74">
    <cfRule type="expression" dxfId="1" priority="1">
      <formula>$E2="Disclude"</formula>
    </cfRule>
    <cfRule type="expression" dxfId="0" priority="2">
      <formula>$E2="Include"</formula>
    </cfRule>
  </conditionalFormatting>
  <dataValidations count="7">
    <dataValidation allowBlank="1" showInputMessage="1" showErrorMessage="1" promptTitle="Description" prompt="What was the position?" sqref="S2:S60" xr:uid="{DFFB3205-BD66-4B32-A076-E848052A5B1A}"/>
    <dataValidation allowBlank="1" showInputMessage="1" showErrorMessage="1" promptTitle="Tasks" prompt="What did you actually do?" sqref="T2:T74" xr:uid="{5B09CA76-B76C-4EFC-93E7-51ADFF39ECBC}"/>
    <dataValidation allowBlank="1" showInputMessage="1" showErrorMessage="1" promptTitle="Lessons" prompt="What did you learn?" sqref="U2:U74" xr:uid="{08B32566-C755-4266-AD84-F0DF9F2CF7AF}"/>
    <dataValidation allowBlank="1" showInputMessage="1" showErrorMessage="1" promptTitle="Achievements" prompt="What were you able to accomplish?" sqref="V2:V74" xr:uid="{F198362A-9CD5-4B7D-91B0-5DE89BA44CA6}"/>
    <dataValidation type="list" allowBlank="1" showInputMessage="1" showErrorMessage="1" sqref="G2:G74" xr:uid="{D7AFE9C3-998F-44D9-8631-27D45959B0FA}">
      <formula1>Category</formula1>
    </dataValidation>
    <dataValidation type="list" allowBlank="1" showInputMessage="1" showErrorMessage="1" sqref="F2:F74" xr:uid="{4C036C20-1026-41D3-A102-75B014022A86}">
      <formula1>Branch</formula1>
    </dataValidation>
    <dataValidation type="list" allowBlank="1" showInputMessage="1" showErrorMessage="1" sqref="H2:H74" xr:uid="{2D12E60C-44BF-4035-9CD9-285BCB7B7676}">
      <formula1>INDIRECT(G2)</formula1>
    </dataValidation>
  </dataValidations>
  <hyperlinks>
    <hyperlink ref="AM2" r:id="rId1" xr:uid="{919D3B29-36CF-49BF-9220-21A510F942D2}"/>
    <hyperlink ref="AM16" r:id="rId2" xr:uid="{C2C8210C-B8EF-4BF8-95E0-F0182288D3A9}"/>
    <hyperlink ref="AM52" r:id="rId3" xr:uid="{580BA1F1-4FA3-4293-97A0-74F2722CA1E2}"/>
    <hyperlink ref="AM30" r:id="rId4" xr:uid="{458462F6-BDCC-442A-B79B-8180325D0EDE}"/>
    <hyperlink ref="AM36" r:id="rId5" xr:uid="{A3CE4E04-84D3-4F89-8E39-F9792AB3D7CE}"/>
    <hyperlink ref="AM32" r:id="rId6" xr:uid="{8E17BF95-1963-4F4F-8BDD-DB13F45D3018}"/>
    <hyperlink ref="AM4" r:id="rId7" xr:uid="{E699E20B-96F8-425C-AB43-B38AE75C8A91}"/>
    <hyperlink ref="AM3" r:id="rId8" xr:uid="{AAC50046-88B1-4140-8443-3AE8D348E0E8}"/>
    <hyperlink ref="AM58" r:id="rId9" xr:uid="{065C111C-02C5-4562-A97B-BE18A1880D70}"/>
    <hyperlink ref="AM10" r:id="rId10" xr:uid="{551A6066-4F5D-4C2C-8B6D-B9A321B523A7}"/>
    <hyperlink ref="AM5" r:id="rId11" xr:uid="{C0E6B579-8C66-4012-A35B-3346B6611D2B}"/>
    <hyperlink ref="AM11" r:id="rId12" xr:uid="{A3F3621D-EED2-4306-B30C-AE2ECF932FCE}"/>
    <hyperlink ref="AM25" r:id="rId13" xr:uid="{3F711DB0-8C66-4086-8F03-4C21781234AE}"/>
    <hyperlink ref="AM28:AM29" r:id="rId14" display="https://www.utoronto.ca/" xr:uid="{FDFD5F84-DF93-4F55-9024-48EAA6BAF22F}"/>
    <hyperlink ref="AM73" r:id="rId15" xr:uid="{9371AD21-C37F-4DD9-A45F-25A3CDF496B0}"/>
    <hyperlink ref="AM47" r:id="rId16" xr:uid="{AC5464D3-76B9-4F3D-A334-51E981928AEF}"/>
    <hyperlink ref="AM54" r:id="rId17" xr:uid="{2959344C-A67B-4F45-B08B-DC4E5793642B}"/>
    <hyperlink ref="AM58:AM60" r:id="rId18" display="https://www.utoronto.ca/" xr:uid="{BD30E50E-A560-42D3-B0EB-10880BE65B6C}"/>
    <hyperlink ref="AM64" r:id="rId19" xr:uid="{86FCFE01-A51E-4A03-8369-DFB8B6E20B5D}"/>
    <hyperlink ref="AM71" r:id="rId20" xr:uid="{8B90A5D7-06AC-44CD-855F-7141B82BED0E}"/>
    <hyperlink ref="AM37" r:id="rId21" xr:uid="{8778B03D-181E-4E1A-A055-07DE08747699}"/>
    <hyperlink ref="AM43" r:id="rId22" xr:uid="{A41DEFF3-7586-4706-8791-C68F4D02113D}"/>
    <hyperlink ref="AM8" r:id="rId23" xr:uid="{C56F1C0A-9027-42A0-BC2B-C78EC6149A6A}"/>
    <hyperlink ref="AM7" r:id="rId24" xr:uid="{059F6052-5098-4CF8-A42D-30DE206B9DFE}"/>
    <hyperlink ref="AM34" r:id="rId25" location="!%2F" xr:uid="{54A19E43-F332-452D-9492-8A24FDFBA568}"/>
    <hyperlink ref="AM29" r:id="rId26" xr:uid="{46086F6A-43A9-4875-B462-DDD46F24E101}"/>
    <hyperlink ref="AM31" r:id="rId27" xr:uid="{E470485F-A51B-4143-97D9-04056931A7F5}"/>
    <hyperlink ref="AM33" r:id="rId28" xr:uid="{B69F34B0-A37E-40AA-84E7-D8C6B4350C32}"/>
    <hyperlink ref="AM35" r:id="rId29" xr:uid="{DF8C1A0A-78D9-4925-B7A7-F43D4F152E3C}"/>
    <hyperlink ref="AM39" r:id="rId30" xr:uid="{F6E02A0C-1522-4D32-8484-89AB75971704}"/>
    <hyperlink ref="AM40" r:id="rId31" xr:uid="{75D9BF2A-8D56-4A3C-A353-6A23B8D25F23}"/>
    <hyperlink ref="AM38" r:id="rId32" xr:uid="{0E69E8A6-83DD-4BD3-A3C0-DBCB3A6AAE2E}"/>
    <hyperlink ref="AM43:AM44" r:id="rId33" display="https://www.niagaracollege.ca/" xr:uid="{EA3C7C6F-9A21-4427-8FA1-8E88E39C65B7}"/>
    <hyperlink ref="AM14" r:id="rId34" xr:uid="{77E6F105-7C9C-4BBE-BC32-9865E61D64A1}"/>
    <hyperlink ref="AM20" r:id="rId35" xr:uid="{C4701D21-0498-4442-B643-2E25CB50990A}"/>
    <hyperlink ref="AM17" r:id="rId36" xr:uid="{0BCC611A-9979-40E3-8E3F-DA2BC0CB01D6}"/>
    <hyperlink ref="AM18" r:id="rId37" xr:uid="{EACE5C41-0C0D-4BDF-82AC-AC120C9EA483}"/>
    <hyperlink ref="AM19" r:id="rId38" xr:uid="{2BBD3D59-6BB1-4910-BA14-1A0C4E203DD5}"/>
    <hyperlink ref="AM22" r:id="rId39" xr:uid="{46E8F86E-DD41-4025-AA93-AE0DC1B932D7}"/>
    <hyperlink ref="AM21" r:id="rId40" xr:uid="{72BD915B-8739-409E-B076-D4B6223E1F85}"/>
    <hyperlink ref="AM23" r:id="rId41" xr:uid="{B6D97D99-3727-4A14-BA96-62CA9B1D126E}"/>
    <hyperlink ref="AM24" r:id="rId42" xr:uid="{E6BFB3FC-E0C2-4AB9-8B7D-37864B5B2639}"/>
    <hyperlink ref="AM26" r:id="rId43" xr:uid="{A144A583-07F6-4E74-B83D-DB080FC95063}"/>
    <hyperlink ref="AM48" r:id="rId44" xr:uid="{B8E5E098-DAFC-4F59-915D-67654854C08C}"/>
    <hyperlink ref="AM55" r:id="rId45" xr:uid="{E8E15524-3C23-4542-A5A0-C94E775057D6}"/>
    <hyperlink ref="AM56" r:id="rId46" xr:uid="{6A483FD9-A730-470D-8BB4-7563B73C5F22}"/>
    <hyperlink ref="AM57" r:id="rId47" xr:uid="{0852BD17-FEBC-4C90-BC41-51EF18921968}"/>
    <hyperlink ref="AM51" r:id="rId48" xr:uid="{2CD092AE-CCA9-49BF-B636-86CCF5CBA600}"/>
    <hyperlink ref="AM63" r:id="rId49" xr:uid="{EAFCC6B0-8F42-4FC5-AE81-08EFC1ACBCCB}"/>
    <hyperlink ref="AM66" r:id="rId50" xr:uid="{E2B11D66-C39C-43ED-AEC9-ED9018895277}"/>
    <hyperlink ref="AM70" r:id="rId51" xr:uid="{F495FAFE-1D64-49A8-9344-0C958BF6D6EF}"/>
    <hyperlink ref="AM72" r:id="rId52" xr:uid="{83006F78-63E9-428D-AA89-120CED24B77F}"/>
    <hyperlink ref="AM69" r:id="rId53" xr:uid="{65BA677C-692A-4DCF-ABF8-D6F6B4515994}"/>
    <hyperlink ref="AM68" r:id="rId54" location=":~:text=%20The%20Workplace%20Hazardous%20Materials%20Information%20System%20%28,2%20reduce%20workplace%20injuries%20and%20illnesses%20More%20" xr:uid="{CBBC4667-ECFC-4594-AF5E-4E1F721F06D0}"/>
    <hyperlink ref="AM67" r:id="rId55" xr:uid="{EFC22D1A-6836-4A2C-8CB5-551BB51C94CD}"/>
    <hyperlink ref="AM15" r:id="rId56" xr:uid="{FF99D603-EE9D-4433-9FD7-FF61BC2B5AE7}"/>
    <hyperlink ref="AM53" r:id="rId57" xr:uid="{07EADCBE-9A9D-4EED-BAFB-6D78BC1839E9}"/>
    <hyperlink ref="AM65" r:id="rId58" xr:uid="{C8678248-A902-4CA2-B0B9-CED7B16369D3}"/>
    <hyperlink ref="AM6" r:id="rId59" xr:uid="{69726CB3-4CE8-4F84-87EE-906350B664EE}"/>
    <hyperlink ref="AM42" r:id="rId60" xr:uid="{0F483678-6F3B-4AF7-BF13-2B6F1FE774B1}"/>
    <hyperlink ref="AM50" r:id="rId61" xr:uid="{D4E19C42-A31E-461A-8B15-464145BC3467}"/>
    <hyperlink ref="AM74" r:id="rId62" xr:uid="{2A979FFF-8407-4852-A82E-1E12B12B9680}"/>
    <hyperlink ref="AG49" r:id="rId63" xr:uid="{D2DA6B5A-03AB-4990-9F5B-48601F8634FF}"/>
    <hyperlink ref="AG47" r:id="rId64" xr:uid="{0851515A-A733-41D7-9962-972E915D322B}"/>
    <hyperlink ref="AM49" r:id="rId65" xr:uid="{4B2FF046-8623-4E5F-AE94-8D8D31C98AB2}"/>
    <hyperlink ref="AI49" r:id="rId66" xr:uid="{AF6FBCD4-FF22-40D8-BD83-ADA10F090F49}"/>
  </hyperlinks>
  <pageMargins left="0.25" right="0.25" top="0.75" bottom="0.75" header="0.3" footer="0.3"/>
  <pageSetup orientation="landscape" r:id="rId67"/>
  <tableParts count="1">
    <tablePart r:id="rId6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1CFD40-44A4-437E-BF17-045491C71A42}">
  <dimension ref="A1:O49"/>
  <sheetViews>
    <sheetView showGridLines="0" topLeftCell="A34" zoomScale="70" zoomScaleNormal="70" workbookViewId="0">
      <selection activeCell="M45" sqref="M45"/>
    </sheetView>
  </sheetViews>
  <sheetFormatPr defaultColWidth="0" defaultRowHeight="13.2" x14ac:dyDescent="0.25"/>
  <cols>
    <col min="1" max="1" width="11.6640625" style="24" customWidth="1"/>
    <col min="2" max="2" width="9.6640625" style="23" customWidth="1"/>
    <col min="3" max="3" width="11.6640625" style="25" customWidth="1"/>
    <col min="4" max="4" width="12.6640625" style="23" customWidth="1"/>
    <col min="5" max="5" width="22.44140625" style="23" customWidth="1"/>
    <col min="6" max="6" width="28" style="23" customWidth="1"/>
    <col min="7" max="7" width="19.88671875" style="23" customWidth="1"/>
    <col min="8" max="8" width="14.5546875" style="23" customWidth="1"/>
    <col min="9" max="9" width="11.109375" style="23" customWidth="1"/>
    <col min="10" max="10" width="16.33203125" style="33" customWidth="1"/>
    <col min="11" max="11" width="12.44140625" style="33" customWidth="1"/>
    <col min="12" max="12" width="37.88671875" style="33" customWidth="1"/>
    <col min="13" max="13" width="22.44140625" style="33" customWidth="1"/>
    <col min="14" max="14" width="31.33203125" style="33" customWidth="1"/>
    <col min="15" max="15" width="0" style="17" hidden="1" customWidth="1"/>
    <col min="16" max="16384" width="22.44140625" style="23" hidden="1"/>
  </cols>
  <sheetData>
    <row r="1" spans="1:15" s="19" customFormat="1" x14ac:dyDescent="0.3">
      <c r="A1" s="18" t="s">
        <v>172</v>
      </c>
      <c r="B1" s="19" t="s">
        <v>334</v>
      </c>
      <c r="C1" s="20" t="s">
        <v>402</v>
      </c>
      <c r="D1" s="19" t="s">
        <v>403</v>
      </c>
      <c r="E1" s="19" t="s">
        <v>3</v>
      </c>
      <c r="F1" s="19" t="s">
        <v>400</v>
      </c>
      <c r="G1" s="19" t="s">
        <v>174</v>
      </c>
      <c r="H1" s="19" t="s">
        <v>398</v>
      </c>
      <c r="I1" s="19" t="s">
        <v>333</v>
      </c>
      <c r="J1" s="28" t="s">
        <v>332</v>
      </c>
      <c r="K1" s="28" t="s">
        <v>83</v>
      </c>
      <c r="L1" s="28" t="s">
        <v>401</v>
      </c>
      <c r="M1" s="28" t="s">
        <v>331</v>
      </c>
      <c r="N1" s="28" t="s">
        <v>10</v>
      </c>
    </row>
    <row r="2" spans="1:15" x14ac:dyDescent="0.25">
      <c r="A2" s="26" t="s">
        <v>414</v>
      </c>
      <c r="B2" s="27" t="s">
        <v>397</v>
      </c>
      <c r="C2" s="21">
        <v>43461</v>
      </c>
      <c r="D2" s="22"/>
      <c r="E2" s="27" t="s">
        <v>330</v>
      </c>
      <c r="F2" s="27" t="s">
        <v>329</v>
      </c>
      <c r="G2" s="27" t="s">
        <v>57</v>
      </c>
      <c r="H2" s="27"/>
      <c r="I2" s="27"/>
      <c r="J2" s="27" t="s">
        <v>299</v>
      </c>
      <c r="K2" s="27"/>
      <c r="L2" s="27"/>
      <c r="M2" s="27" t="s">
        <v>278</v>
      </c>
      <c r="N2" s="27"/>
      <c r="O2" s="23"/>
    </row>
    <row r="3" spans="1:15" x14ac:dyDescent="0.25">
      <c r="A3" s="26" t="s">
        <v>414</v>
      </c>
      <c r="B3" s="27" t="s">
        <v>397</v>
      </c>
      <c r="C3" s="21">
        <v>43462</v>
      </c>
      <c r="D3" s="22"/>
      <c r="E3" s="27" t="s">
        <v>328</v>
      </c>
      <c r="F3" s="27" t="s">
        <v>327</v>
      </c>
      <c r="G3" s="27" t="s">
        <v>326</v>
      </c>
      <c r="H3" s="27"/>
      <c r="I3" s="27"/>
      <c r="J3" s="27" t="s">
        <v>299</v>
      </c>
      <c r="K3" s="27"/>
      <c r="L3" s="27"/>
      <c r="M3" s="27" t="s">
        <v>278</v>
      </c>
      <c r="N3" s="27"/>
      <c r="O3" s="23"/>
    </row>
    <row r="4" spans="1:15" x14ac:dyDescent="0.25">
      <c r="A4" s="26" t="s">
        <v>408</v>
      </c>
      <c r="B4" s="27" t="s">
        <v>397</v>
      </c>
      <c r="C4" s="21">
        <v>43462</v>
      </c>
      <c r="D4" s="22"/>
      <c r="E4" s="27" t="s">
        <v>324</v>
      </c>
      <c r="F4" s="27" t="s">
        <v>325</v>
      </c>
      <c r="G4" s="27"/>
      <c r="H4" s="27"/>
      <c r="I4" s="27"/>
      <c r="J4" s="27" t="s">
        <v>299</v>
      </c>
      <c r="K4" s="27"/>
      <c r="L4" s="27"/>
      <c r="M4" s="27" t="s">
        <v>278</v>
      </c>
      <c r="N4" s="27"/>
      <c r="O4" s="23"/>
    </row>
    <row r="5" spans="1:15" x14ac:dyDescent="0.25">
      <c r="A5" s="26" t="s">
        <v>408</v>
      </c>
      <c r="B5" s="27" t="s">
        <v>397</v>
      </c>
      <c r="C5" s="21">
        <v>43462</v>
      </c>
      <c r="D5" s="22"/>
      <c r="E5" s="27" t="s">
        <v>324</v>
      </c>
      <c r="F5" s="27" t="s">
        <v>309</v>
      </c>
      <c r="G5" s="27"/>
      <c r="H5" s="27"/>
      <c r="I5" s="27"/>
      <c r="J5" s="27" t="s">
        <v>299</v>
      </c>
      <c r="K5" s="27"/>
      <c r="L5" s="27"/>
      <c r="M5" s="27" t="s">
        <v>278</v>
      </c>
      <c r="N5" s="27"/>
      <c r="O5" s="23"/>
    </row>
    <row r="6" spans="1:15" x14ac:dyDescent="0.25">
      <c r="A6" s="26" t="s">
        <v>414</v>
      </c>
      <c r="B6" s="27" t="s">
        <v>397</v>
      </c>
      <c r="C6" s="21">
        <v>43462</v>
      </c>
      <c r="D6" s="22"/>
      <c r="E6" s="27" t="s">
        <v>323</v>
      </c>
      <c r="F6" s="27" t="s">
        <v>322</v>
      </c>
      <c r="G6" s="27" t="s">
        <v>248</v>
      </c>
      <c r="H6" s="27"/>
      <c r="I6" s="27"/>
      <c r="J6" s="27" t="s">
        <v>299</v>
      </c>
      <c r="K6" s="27"/>
      <c r="L6" s="27"/>
      <c r="M6" s="27" t="s">
        <v>278</v>
      </c>
      <c r="N6" s="27"/>
      <c r="O6" s="23"/>
    </row>
    <row r="7" spans="1:15" ht="26.4" x14ac:dyDescent="0.25">
      <c r="A7" s="26" t="s">
        <v>413</v>
      </c>
      <c r="B7" s="27" t="s">
        <v>397</v>
      </c>
      <c r="C7" s="21">
        <v>43462</v>
      </c>
      <c r="D7" s="22"/>
      <c r="E7" s="27" t="s">
        <v>321</v>
      </c>
      <c r="F7" s="27" t="s">
        <v>320</v>
      </c>
      <c r="G7" s="27" t="s">
        <v>319</v>
      </c>
      <c r="H7" s="27"/>
      <c r="I7" s="27"/>
      <c r="J7" s="27" t="s">
        <v>318</v>
      </c>
      <c r="K7" s="27" t="s">
        <v>224</v>
      </c>
      <c r="L7" s="27"/>
      <c r="M7" s="27" t="s">
        <v>317</v>
      </c>
      <c r="N7" s="27" t="s">
        <v>316</v>
      </c>
      <c r="O7" s="23"/>
    </row>
    <row r="8" spans="1:15" x14ac:dyDescent="0.25">
      <c r="A8" s="26" t="s">
        <v>414</v>
      </c>
      <c r="B8" s="27" t="s">
        <v>397</v>
      </c>
      <c r="C8" s="21">
        <v>43462</v>
      </c>
      <c r="D8" s="22"/>
      <c r="E8" s="27" t="s">
        <v>315</v>
      </c>
      <c r="F8" s="27" t="s">
        <v>314</v>
      </c>
      <c r="G8" s="27" t="s">
        <v>313</v>
      </c>
      <c r="H8" s="27"/>
      <c r="I8" s="27"/>
      <c r="J8" s="27" t="s">
        <v>299</v>
      </c>
      <c r="K8" s="27"/>
      <c r="L8" s="27"/>
      <c r="M8" s="27" t="s">
        <v>312</v>
      </c>
      <c r="N8" s="27"/>
      <c r="O8" s="23"/>
    </row>
    <row r="9" spans="1:15" x14ac:dyDescent="0.25">
      <c r="A9" s="26" t="s">
        <v>408</v>
      </c>
      <c r="B9" s="27" t="s">
        <v>397</v>
      </c>
      <c r="C9" s="21">
        <v>43462</v>
      </c>
      <c r="D9" s="22"/>
      <c r="E9" s="27" t="s">
        <v>311</v>
      </c>
      <c r="F9" s="27" t="s">
        <v>177</v>
      </c>
      <c r="G9" s="27" t="s">
        <v>57</v>
      </c>
      <c r="H9" s="27"/>
      <c r="I9" s="27"/>
      <c r="J9" s="27" t="s">
        <v>299</v>
      </c>
      <c r="K9" s="27"/>
      <c r="L9" s="27"/>
      <c r="M9" s="27" t="s">
        <v>302</v>
      </c>
      <c r="N9" s="27"/>
      <c r="O9" s="23"/>
    </row>
    <row r="10" spans="1:15" x14ac:dyDescent="0.25">
      <c r="A10" s="26" t="s">
        <v>414</v>
      </c>
      <c r="B10" s="27" t="s">
        <v>397</v>
      </c>
      <c r="C10" s="21">
        <v>43462</v>
      </c>
      <c r="D10" s="22"/>
      <c r="E10" s="27" t="s">
        <v>310</v>
      </c>
      <c r="F10" s="27" t="s">
        <v>309</v>
      </c>
      <c r="G10" s="27" t="s">
        <v>308</v>
      </c>
      <c r="H10" s="27"/>
      <c r="I10" s="27"/>
      <c r="J10" s="27" t="s">
        <v>299</v>
      </c>
      <c r="K10" s="27"/>
      <c r="L10" s="27"/>
      <c r="M10" s="27" t="s">
        <v>307</v>
      </c>
      <c r="N10" s="27"/>
      <c r="O10" s="23"/>
    </row>
    <row r="11" spans="1:15" x14ac:dyDescent="0.25">
      <c r="A11" s="26" t="s">
        <v>414</v>
      </c>
      <c r="B11" s="27" t="s">
        <v>397</v>
      </c>
      <c r="C11" s="21">
        <v>43462</v>
      </c>
      <c r="D11" s="22"/>
      <c r="E11" s="27" t="s">
        <v>306</v>
      </c>
      <c r="F11" s="27" t="s">
        <v>192</v>
      </c>
      <c r="G11" s="27" t="s">
        <v>305</v>
      </c>
      <c r="H11" s="27"/>
      <c r="I11" s="27"/>
      <c r="J11" s="27" t="s">
        <v>299</v>
      </c>
      <c r="K11" s="27"/>
      <c r="L11" s="27"/>
      <c r="M11" s="27" t="s">
        <v>302</v>
      </c>
      <c r="N11" s="27"/>
      <c r="O11" s="23"/>
    </row>
    <row r="12" spans="1:15" ht="26.4" x14ac:dyDescent="0.25">
      <c r="A12" s="26" t="s">
        <v>408</v>
      </c>
      <c r="B12" s="27" t="s">
        <v>397</v>
      </c>
      <c r="C12" s="21">
        <v>43464</v>
      </c>
      <c r="D12" s="22"/>
      <c r="E12" s="27" t="s">
        <v>304</v>
      </c>
      <c r="F12" s="27" t="s">
        <v>303</v>
      </c>
      <c r="G12" s="27"/>
      <c r="H12" s="27"/>
      <c r="I12" s="27"/>
      <c r="J12" s="27" t="s">
        <v>299</v>
      </c>
      <c r="K12" s="27"/>
      <c r="L12" s="27"/>
      <c r="M12" s="27" t="s">
        <v>302</v>
      </c>
      <c r="N12" s="27"/>
      <c r="O12" s="23"/>
    </row>
    <row r="13" spans="1:15" x14ac:dyDescent="0.25">
      <c r="A13" s="26" t="s">
        <v>414</v>
      </c>
      <c r="B13" s="27" t="s">
        <v>397</v>
      </c>
      <c r="C13" s="21">
        <v>43467</v>
      </c>
      <c r="D13" s="22"/>
      <c r="E13" s="27" t="s">
        <v>301</v>
      </c>
      <c r="F13" s="27" t="s">
        <v>300</v>
      </c>
      <c r="G13" s="27" t="s">
        <v>289</v>
      </c>
      <c r="H13" s="27"/>
      <c r="I13" s="27"/>
      <c r="J13" s="27" t="s">
        <v>299</v>
      </c>
      <c r="K13" s="27"/>
      <c r="L13" s="27"/>
      <c r="M13" s="27" t="s">
        <v>278</v>
      </c>
      <c r="N13" s="27" t="s">
        <v>298</v>
      </c>
      <c r="O13" s="23"/>
    </row>
    <row r="14" spans="1:15" x14ac:dyDescent="0.25">
      <c r="A14" s="26" t="s">
        <v>414</v>
      </c>
      <c r="B14" s="27" t="s">
        <v>397</v>
      </c>
      <c r="C14" s="21">
        <v>43467</v>
      </c>
      <c r="D14" s="22"/>
      <c r="E14" s="27" t="s">
        <v>297</v>
      </c>
      <c r="F14" s="27" t="s">
        <v>296</v>
      </c>
      <c r="G14" s="27" t="s">
        <v>295</v>
      </c>
      <c r="H14" s="27"/>
      <c r="I14" s="27"/>
      <c r="J14" s="27" t="s">
        <v>268</v>
      </c>
      <c r="K14" s="27"/>
      <c r="L14" s="27"/>
      <c r="M14" s="27" t="s">
        <v>278</v>
      </c>
      <c r="N14" s="27"/>
      <c r="O14" s="23"/>
    </row>
    <row r="15" spans="1:15" x14ac:dyDescent="0.25">
      <c r="A15" s="26" t="s">
        <v>414</v>
      </c>
      <c r="B15" s="27" t="s">
        <v>397</v>
      </c>
      <c r="C15" s="21">
        <v>43472</v>
      </c>
      <c r="D15" s="22"/>
      <c r="E15" s="27" t="s">
        <v>294</v>
      </c>
      <c r="F15" s="27" t="s">
        <v>293</v>
      </c>
      <c r="G15" s="27" t="s">
        <v>212</v>
      </c>
      <c r="H15" s="27"/>
      <c r="I15" s="27"/>
      <c r="J15" s="27" t="s">
        <v>268</v>
      </c>
      <c r="K15" s="27"/>
      <c r="L15" s="27"/>
      <c r="M15" s="27" t="s">
        <v>278</v>
      </c>
      <c r="N15" s="27"/>
      <c r="O15" s="23"/>
    </row>
    <row r="16" spans="1:15" ht="26.4" x14ac:dyDescent="0.25">
      <c r="A16" s="26" t="s">
        <v>414</v>
      </c>
      <c r="B16" s="27" t="s">
        <v>397</v>
      </c>
      <c r="C16" s="21">
        <v>43473</v>
      </c>
      <c r="D16" s="22"/>
      <c r="E16" s="27" t="s">
        <v>291</v>
      </c>
      <c r="F16" s="27" t="s">
        <v>292</v>
      </c>
      <c r="G16" s="27" t="s">
        <v>289</v>
      </c>
      <c r="H16" s="27"/>
      <c r="I16" s="27"/>
      <c r="J16" s="27" t="s">
        <v>268</v>
      </c>
      <c r="K16" s="27"/>
      <c r="L16" s="27"/>
      <c r="M16" s="27" t="s">
        <v>278</v>
      </c>
      <c r="N16" s="27"/>
      <c r="O16" s="23"/>
    </row>
    <row r="17" spans="1:15" ht="26.4" x14ac:dyDescent="0.25">
      <c r="A17" s="26" t="s">
        <v>414</v>
      </c>
      <c r="B17" s="27" t="s">
        <v>397</v>
      </c>
      <c r="C17" s="21">
        <v>43473</v>
      </c>
      <c r="D17" s="22"/>
      <c r="E17" s="27" t="s">
        <v>291</v>
      </c>
      <c r="F17" s="27" t="s">
        <v>290</v>
      </c>
      <c r="G17" s="27" t="s">
        <v>289</v>
      </c>
      <c r="H17" s="27"/>
      <c r="I17" s="27"/>
      <c r="J17" s="27" t="s">
        <v>268</v>
      </c>
      <c r="K17" s="27"/>
      <c r="L17" s="27"/>
      <c r="M17" s="27" t="s">
        <v>278</v>
      </c>
      <c r="N17" s="27"/>
      <c r="O17" s="23"/>
    </row>
    <row r="18" spans="1:15" ht="26.4" x14ac:dyDescent="0.25">
      <c r="A18" s="26" t="s">
        <v>414</v>
      </c>
      <c r="B18" s="27" t="s">
        <v>397</v>
      </c>
      <c r="C18" s="21">
        <v>43473</v>
      </c>
      <c r="D18" s="22">
        <v>43495</v>
      </c>
      <c r="E18" s="27" t="s">
        <v>288</v>
      </c>
      <c r="F18" s="27" t="s">
        <v>287</v>
      </c>
      <c r="G18" s="27" t="s">
        <v>286</v>
      </c>
      <c r="H18" s="27" t="s">
        <v>285</v>
      </c>
      <c r="I18" s="27" t="s">
        <v>284</v>
      </c>
      <c r="J18" s="27" t="s">
        <v>283</v>
      </c>
      <c r="K18" s="27"/>
      <c r="L18" s="27"/>
      <c r="M18" s="27" t="s">
        <v>251</v>
      </c>
      <c r="N18" s="27"/>
      <c r="O18" s="23"/>
    </row>
    <row r="19" spans="1:15" x14ac:dyDescent="0.25">
      <c r="A19" s="26" t="s">
        <v>414</v>
      </c>
      <c r="B19" s="27" t="s">
        <v>397</v>
      </c>
      <c r="C19" s="21">
        <v>43474</v>
      </c>
      <c r="D19" s="22"/>
      <c r="E19" s="27" t="s">
        <v>281</v>
      </c>
      <c r="F19" s="27" t="s">
        <v>280</v>
      </c>
      <c r="G19" s="27" t="s">
        <v>282</v>
      </c>
      <c r="H19" s="27"/>
      <c r="I19" s="27"/>
      <c r="J19" s="27" t="s">
        <v>268</v>
      </c>
      <c r="K19" s="27"/>
      <c r="L19" s="27"/>
      <c r="M19" s="27" t="s">
        <v>278</v>
      </c>
      <c r="N19" s="27"/>
      <c r="O19" s="23"/>
    </row>
    <row r="20" spans="1:15" x14ac:dyDescent="0.25">
      <c r="A20" s="26" t="s">
        <v>414</v>
      </c>
      <c r="B20" s="27" t="s">
        <v>397</v>
      </c>
      <c r="C20" s="21">
        <v>43474</v>
      </c>
      <c r="D20" s="22"/>
      <c r="E20" s="27" t="s">
        <v>281</v>
      </c>
      <c r="F20" s="27" t="s">
        <v>280</v>
      </c>
      <c r="G20" s="27" t="s">
        <v>279</v>
      </c>
      <c r="H20" s="27"/>
      <c r="I20" s="27"/>
      <c r="J20" s="27" t="s">
        <v>268</v>
      </c>
      <c r="K20" s="27"/>
      <c r="L20" s="27"/>
      <c r="M20" s="27" t="s">
        <v>278</v>
      </c>
      <c r="N20" s="27"/>
      <c r="O20" s="23"/>
    </row>
    <row r="21" spans="1:15" ht="39.6" x14ac:dyDescent="0.25">
      <c r="A21" s="26" t="s">
        <v>408</v>
      </c>
      <c r="B21" s="27" t="s">
        <v>397</v>
      </c>
      <c r="C21" s="21">
        <v>43475</v>
      </c>
      <c r="D21" s="22">
        <v>43496</v>
      </c>
      <c r="E21" s="27" t="s">
        <v>277</v>
      </c>
      <c r="F21" s="27" t="s">
        <v>276</v>
      </c>
      <c r="G21" s="27" t="s">
        <v>275</v>
      </c>
      <c r="H21" s="27" t="s">
        <v>274</v>
      </c>
      <c r="I21" s="27"/>
      <c r="J21" s="27" t="s">
        <v>273</v>
      </c>
      <c r="K21" s="27" t="s">
        <v>264</v>
      </c>
      <c r="L21" s="27"/>
      <c r="M21" s="27" t="s">
        <v>272</v>
      </c>
      <c r="N21" s="27" t="s">
        <v>271</v>
      </c>
      <c r="O21" s="23"/>
    </row>
    <row r="22" spans="1:15" x14ac:dyDescent="0.25">
      <c r="A22" s="26" t="s">
        <v>414</v>
      </c>
      <c r="B22" s="27" t="s">
        <v>397</v>
      </c>
      <c r="C22" s="21">
        <v>43475</v>
      </c>
      <c r="D22" s="22"/>
      <c r="E22" s="27" t="s">
        <v>270</v>
      </c>
      <c r="F22" s="27" t="s">
        <v>177</v>
      </c>
      <c r="G22" s="27" t="s">
        <v>269</v>
      </c>
      <c r="H22" s="27"/>
      <c r="I22" s="27"/>
      <c r="J22" s="27" t="s">
        <v>268</v>
      </c>
      <c r="K22" s="27"/>
      <c r="L22" s="27"/>
      <c r="M22" s="27"/>
      <c r="N22" s="27"/>
      <c r="O22" s="23"/>
    </row>
    <row r="23" spans="1:15" ht="26.4" x14ac:dyDescent="0.25">
      <c r="A23" s="26" t="s">
        <v>414</v>
      </c>
      <c r="B23" s="27" t="s">
        <v>397</v>
      </c>
      <c r="C23" s="21">
        <v>43475</v>
      </c>
      <c r="D23" s="22">
        <v>43485</v>
      </c>
      <c r="E23" s="27" t="s">
        <v>48</v>
      </c>
      <c r="F23" s="27" t="s">
        <v>267</v>
      </c>
      <c r="G23" s="27" t="s">
        <v>266</v>
      </c>
      <c r="H23" s="27"/>
      <c r="I23" s="27"/>
      <c r="J23" s="27" t="s">
        <v>265</v>
      </c>
      <c r="K23" s="27" t="s">
        <v>264</v>
      </c>
      <c r="L23" s="27"/>
      <c r="M23" s="27" t="s">
        <v>251</v>
      </c>
      <c r="N23" s="27"/>
      <c r="O23" s="23"/>
    </row>
    <row r="24" spans="1:15" ht="39.6" x14ac:dyDescent="0.25">
      <c r="A24" s="26" t="s">
        <v>414</v>
      </c>
      <c r="B24" s="27" t="s">
        <v>397</v>
      </c>
      <c r="C24" s="21">
        <v>43485</v>
      </c>
      <c r="D24" s="22">
        <v>43486</v>
      </c>
      <c r="E24" s="27" t="s">
        <v>263</v>
      </c>
      <c r="F24" s="27" t="s">
        <v>262</v>
      </c>
      <c r="G24" s="27" t="s">
        <v>261</v>
      </c>
      <c r="H24" s="27"/>
      <c r="I24" s="27" t="s">
        <v>260</v>
      </c>
      <c r="J24" s="27" t="s">
        <v>259</v>
      </c>
      <c r="K24" s="27" t="s">
        <v>258</v>
      </c>
      <c r="L24" s="27"/>
      <c r="M24" s="27" t="s">
        <v>251</v>
      </c>
      <c r="N24" s="27" t="s">
        <v>257</v>
      </c>
      <c r="O24" s="23"/>
    </row>
    <row r="25" spans="1:15" x14ac:dyDescent="0.25">
      <c r="A25" s="26" t="s">
        <v>414</v>
      </c>
      <c r="B25" s="27" t="s">
        <v>397</v>
      </c>
      <c r="C25" s="21">
        <v>43490</v>
      </c>
      <c r="D25" s="22" t="s">
        <v>175</v>
      </c>
      <c r="E25" s="27" t="s">
        <v>256</v>
      </c>
      <c r="F25" s="27" t="s">
        <v>255</v>
      </c>
      <c r="G25" s="27" t="s">
        <v>254</v>
      </c>
      <c r="H25" s="27"/>
      <c r="I25" s="27"/>
      <c r="J25" s="27" t="s">
        <v>253</v>
      </c>
      <c r="K25" s="27" t="s">
        <v>252</v>
      </c>
      <c r="L25" s="27"/>
      <c r="M25" s="27" t="s">
        <v>251</v>
      </c>
      <c r="N25" s="27"/>
      <c r="O25" s="23"/>
    </row>
    <row r="26" spans="1:15" x14ac:dyDescent="0.25">
      <c r="A26" s="26" t="s">
        <v>414</v>
      </c>
      <c r="B26" s="27" t="s">
        <v>397</v>
      </c>
      <c r="C26" s="21">
        <v>43490</v>
      </c>
      <c r="D26" s="22">
        <v>43496</v>
      </c>
      <c r="E26" s="27" t="s">
        <v>250</v>
      </c>
      <c r="F26" s="27" t="s">
        <v>249</v>
      </c>
      <c r="G26" s="27" t="s">
        <v>248</v>
      </c>
      <c r="H26" s="27"/>
      <c r="I26" s="27"/>
      <c r="J26" s="27" t="s">
        <v>247</v>
      </c>
      <c r="K26" s="27" t="s">
        <v>224</v>
      </c>
      <c r="L26" s="27"/>
      <c r="M26" s="27" t="s">
        <v>246</v>
      </c>
      <c r="N26" s="27"/>
      <c r="O26" s="23"/>
    </row>
    <row r="27" spans="1:15" ht="39.6" x14ac:dyDescent="0.25">
      <c r="A27" s="26" t="s">
        <v>414</v>
      </c>
      <c r="B27" s="27" t="s">
        <v>397</v>
      </c>
      <c r="C27" s="21">
        <v>43492</v>
      </c>
      <c r="D27" s="22">
        <v>43521</v>
      </c>
      <c r="E27" s="27" t="s">
        <v>242</v>
      </c>
      <c r="F27" s="27" t="s">
        <v>245</v>
      </c>
      <c r="G27" s="27" t="s">
        <v>240</v>
      </c>
      <c r="H27" s="27" t="s">
        <v>244</v>
      </c>
      <c r="I27" s="27" t="s">
        <v>243</v>
      </c>
      <c r="J27" s="27" t="s">
        <v>237</v>
      </c>
      <c r="K27" s="27" t="s">
        <v>224</v>
      </c>
      <c r="L27" s="27"/>
      <c r="M27" s="27" t="s">
        <v>236</v>
      </c>
      <c r="N27" s="27"/>
      <c r="O27" s="23"/>
    </row>
    <row r="28" spans="1:15" ht="39.6" x14ac:dyDescent="0.25">
      <c r="A28" s="26" t="s">
        <v>414</v>
      </c>
      <c r="B28" s="27" t="s">
        <v>397</v>
      </c>
      <c r="C28" s="21">
        <v>43492</v>
      </c>
      <c r="D28" s="22">
        <v>43521</v>
      </c>
      <c r="E28" s="27" t="s">
        <v>242</v>
      </c>
      <c r="F28" s="27" t="s">
        <v>241</v>
      </c>
      <c r="G28" s="27" t="s">
        <v>240</v>
      </c>
      <c r="H28" s="27" t="s">
        <v>239</v>
      </c>
      <c r="I28" s="27" t="s">
        <v>238</v>
      </c>
      <c r="J28" s="27" t="s">
        <v>237</v>
      </c>
      <c r="K28" s="27" t="s">
        <v>224</v>
      </c>
      <c r="L28" s="27"/>
      <c r="M28" s="27" t="s">
        <v>236</v>
      </c>
      <c r="N28" s="27"/>
      <c r="O28" s="23"/>
    </row>
    <row r="29" spans="1:15" ht="39.6" x14ac:dyDescent="0.25">
      <c r="A29" s="26" t="s">
        <v>414</v>
      </c>
      <c r="B29" s="27" t="s">
        <v>397</v>
      </c>
      <c r="C29" s="21">
        <v>43492</v>
      </c>
      <c r="D29" s="22">
        <v>43497</v>
      </c>
      <c r="E29" s="27" t="s">
        <v>235</v>
      </c>
      <c r="F29" s="27" t="s">
        <v>234</v>
      </c>
      <c r="G29" s="27" t="s">
        <v>233</v>
      </c>
      <c r="H29" s="27" t="s">
        <v>232</v>
      </c>
      <c r="I29" s="27" t="s">
        <v>231</v>
      </c>
      <c r="J29" s="27" t="s">
        <v>230</v>
      </c>
      <c r="K29" s="27" t="s">
        <v>229</v>
      </c>
      <c r="L29" s="27"/>
      <c r="M29" s="27" t="s">
        <v>216</v>
      </c>
      <c r="N29" s="27" t="s">
        <v>228</v>
      </c>
      <c r="O29" s="23"/>
    </row>
    <row r="30" spans="1:15" ht="26.4" x14ac:dyDescent="0.25">
      <c r="A30" s="26" t="s">
        <v>414</v>
      </c>
      <c r="B30" s="27" t="s">
        <v>397</v>
      </c>
      <c r="C30" s="21">
        <v>43492</v>
      </c>
      <c r="D30" s="22">
        <v>43515</v>
      </c>
      <c r="E30" s="27" t="s">
        <v>47</v>
      </c>
      <c r="F30" s="27" t="s">
        <v>222</v>
      </c>
      <c r="G30" s="27" t="s">
        <v>227</v>
      </c>
      <c r="H30" s="27" t="s">
        <v>226</v>
      </c>
      <c r="I30" s="27" t="s">
        <v>225</v>
      </c>
      <c r="J30" s="27" t="s">
        <v>415</v>
      </c>
      <c r="K30" s="27" t="s">
        <v>224</v>
      </c>
      <c r="L30" s="27" t="s">
        <v>416</v>
      </c>
      <c r="M30" s="27" t="s">
        <v>216</v>
      </c>
      <c r="N30" s="27" t="s">
        <v>223</v>
      </c>
      <c r="O30" s="23"/>
    </row>
    <row r="31" spans="1:15" ht="52.8" x14ac:dyDescent="0.25">
      <c r="A31" s="26" t="s">
        <v>411</v>
      </c>
      <c r="B31" s="27" t="s">
        <v>397</v>
      </c>
      <c r="C31" s="21">
        <v>43492</v>
      </c>
      <c r="D31" s="22">
        <v>43492</v>
      </c>
      <c r="E31" s="27" t="s">
        <v>47</v>
      </c>
      <c r="F31" s="27" t="s">
        <v>222</v>
      </c>
      <c r="G31" s="27" t="s">
        <v>221</v>
      </c>
      <c r="H31" s="27" t="s">
        <v>220</v>
      </c>
      <c r="I31" s="27" t="s">
        <v>219</v>
      </c>
      <c r="J31" s="27" t="s">
        <v>218</v>
      </c>
      <c r="K31" s="27" t="s">
        <v>217</v>
      </c>
      <c r="L31" s="27"/>
      <c r="M31" s="27" t="s">
        <v>216</v>
      </c>
      <c r="N31" s="27" t="s">
        <v>215</v>
      </c>
      <c r="O31" s="23"/>
    </row>
    <row r="32" spans="1:15" ht="26.4" x14ac:dyDescent="0.25">
      <c r="A32" s="26" t="s">
        <v>414</v>
      </c>
      <c r="B32" s="27" t="s">
        <v>397</v>
      </c>
      <c r="C32" s="21">
        <v>43497</v>
      </c>
      <c r="D32" s="22">
        <v>43497</v>
      </c>
      <c r="E32" s="27" t="s">
        <v>214</v>
      </c>
      <c r="F32" s="27" t="s">
        <v>213</v>
      </c>
      <c r="G32" s="27" t="s">
        <v>212</v>
      </c>
      <c r="H32" s="27" t="s">
        <v>211</v>
      </c>
      <c r="I32" s="27" t="s">
        <v>210</v>
      </c>
      <c r="J32" s="27" t="s">
        <v>209</v>
      </c>
      <c r="K32" s="27"/>
      <c r="L32" s="27"/>
      <c r="M32" s="27" t="s">
        <v>208</v>
      </c>
      <c r="N32" s="27"/>
      <c r="O32" s="23"/>
    </row>
    <row r="33" spans="1:15" ht="26.4" x14ac:dyDescent="0.25">
      <c r="A33" s="26" t="s">
        <v>409</v>
      </c>
      <c r="B33" s="27" t="s">
        <v>399</v>
      </c>
      <c r="C33" s="21">
        <v>43649</v>
      </c>
      <c r="D33" s="22" t="s">
        <v>175</v>
      </c>
      <c r="E33" s="27" t="s">
        <v>176</v>
      </c>
      <c r="F33" s="27" t="s">
        <v>177</v>
      </c>
      <c r="G33" s="27" t="s">
        <v>178</v>
      </c>
      <c r="H33" s="27"/>
      <c r="I33" s="27"/>
      <c r="J33" s="29" t="s">
        <v>179</v>
      </c>
      <c r="K33" s="29"/>
      <c r="L33" s="30" t="s">
        <v>180</v>
      </c>
      <c r="M33" s="27"/>
      <c r="N33" s="29" t="s">
        <v>181</v>
      </c>
      <c r="O33" s="23"/>
    </row>
    <row r="34" spans="1:15" x14ac:dyDescent="0.25">
      <c r="A34" s="26" t="s">
        <v>414</v>
      </c>
      <c r="B34" s="27" t="s">
        <v>399</v>
      </c>
      <c r="C34" s="21">
        <v>43650</v>
      </c>
      <c r="D34" s="22" t="s">
        <v>175</v>
      </c>
      <c r="E34" s="27" t="s">
        <v>182</v>
      </c>
      <c r="F34" s="27" t="s">
        <v>183</v>
      </c>
      <c r="G34" s="27" t="s">
        <v>184</v>
      </c>
      <c r="H34" s="27"/>
      <c r="I34" s="27"/>
      <c r="J34" s="29" t="s">
        <v>185</v>
      </c>
      <c r="K34" s="29"/>
      <c r="L34" s="30" t="s">
        <v>186</v>
      </c>
      <c r="M34" s="27"/>
      <c r="N34" s="29"/>
      <c r="O34" s="23"/>
    </row>
    <row r="35" spans="1:15" ht="26.4" x14ac:dyDescent="0.25">
      <c r="A35" s="26" t="s">
        <v>405</v>
      </c>
      <c r="B35" s="27" t="s">
        <v>399</v>
      </c>
      <c r="C35" s="21">
        <v>43650</v>
      </c>
      <c r="D35" s="22" t="s">
        <v>175</v>
      </c>
      <c r="E35" s="27" t="s">
        <v>187</v>
      </c>
      <c r="F35" s="27" t="s">
        <v>188</v>
      </c>
      <c r="G35" s="27" t="s">
        <v>189</v>
      </c>
      <c r="H35" s="27"/>
      <c r="I35" s="27"/>
      <c r="J35" s="29" t="s">
        <v>190</v>
      </c>
      <c r="K35" s="29"/>
      <c r="L35" s="29"/>
      <c r="M35" s="27"/>
      <c r="N35" s="29"/>
      <c r="O35" s="23"/>
    </row>
    <row r="36" spans="1:15" x14ac:dyDescent="0.25">
      <c r="A36" s="26" t="s">
        <v>414</v>
      </c>
      <c r="B36" s="27" t="s">
        <v>399</v>
      </c>
      <c r="C36" s="21">
        <v>43654</v>
      </c>
      <c r="D36" s="22">
        <v>43661</v>
      </c>
      <c r="E36" s="27" t="s">
        <v>191</v>
      </c>
      <c r="F36" s="27" t="s">
        <v>192</v>
      </c>
      <c r="G36" s="27" t="s">
        <v>193</v>
      </c>
      <c r="H36" s="27"/>
      <c r="I36" s="27"/>
      <c r="J36" s="29" t="s">
        <v>33</v>
      </c>
      <c r="K36" s="29"/>
      <c r="L36" s="30" t="s">
        <v>194</v>
      </c>
      <c r="M36" s="27"/>
      <c r="N36" s="29" t="s">
        <v>195</v>
      </c>
      <c r="O36" s="23"/>
    </row>
    <row r="37" spans="1:15" ht="26.4" x14ac:dyDescent="0.25">
      <c r="A37" s="26" t="s">
        <v>414</v>
      </c>
      <c r="B37" s="27" t="s">
        <v>399</v>
      </c>
      <c r="C37" s="21">
        <v>43684</v>
      </c>
      <c r="D37" s="22">
        <v>43723</v>
      </c>
      <c r="E37" s="27" t="s">
        <v>196</v>
      </c>
      <c r="F37" s="27" t="s">
        <v>197</v>
      </c>
      <c r="G37" s="27" t="s">
        <v>198</v>
      </c>
      <c r="H37" s="27"/>
      <c r="I37" s="27"/>
      <c r="J37" s="29" t="s">
        <v>199</v>
      </c>
      <c r="K37" s="29" t="s">
        <v>200</v>
      </c>
      <c r="L37" s="30" t="s">
        <v>201</v>
      </c>
      <c r="M37" s="27"/>
      <c r="N37" s="27"/>
      <c r="O37" s="23"/>
    </row>
    <row r="38" spans="1:15" ht="26.4" x14ac:dyDescent="0.25">
      <c r="A38" s="26" t="s">
        <v>413</v>
      </c>
      <c r="B38" s="27" t="s">
        <v>404</v>
      </c>
      <c r="C38" s="21">
        <v>43836</v>
      </c>
      <c r="D38" s="22" t="s">
        <v>207</v>
      </c>
      <c r="E38" s="27" t="s">
        <v>206</v>
      </c>
      <c r="F38" s="27" t="s">
        <v>205</v>
      </c>
      <c r="G38" s="27" t="s">
        <v>204</v>
      </c>
      <c r="H38" s="27" t="s">
        <v>336</v>
      </c>
      <c r="I38" s="27" t="s">
        <v>335</v>
      </c>
      <c r="J38" s="27" t="s">
        <v>360</v>
      </c>
      <c r="K38" s="27" t="s">
        <v>203</v>
      </c>
      <c r="L38" s="31" t="s">
        <v>202</v>
      </c>
      <c r="M38" s="32"/>
      <c r="N38" s="27"/>
      <c r="O38" s="23"/>
    </row>
    <row r="39" spans="1:15" ht="26.4" x14ac:dyDescent="0.25">
      <c r="A39" s="26" t="s">
        <v>411</v>
      </c>
      <c r="B39" s="27" t="s">
        <v>404</v>
      </c>
      <c r="C39" s="21">
        <v>43864</v>
      </c>
      <c r="D39" s="22">
        <v>43864</v>
      </c>
      <c r="E39" s="27" t="s">
        <v>47</v>
      </c>
      <c r="F39" s="27" t="s">
        <v>347</v>
      </c>
      <c r="G39" s="27" t="s">
        <v>49</v>
      </c>
      <c r="H39" s="27" t="s">
        <v>348</v>
      </c>
      <c r="I39" s="27" t="s">
        <v>445</v>
      </c>
      <c r="J39" s="27" t="s">
        <v>349</v>
      </c>
      <c r="K39" s="27" t="s">
        <v>350</v>
      </c>
      <c r="L39" s="30" t="s">
        <v>351</v>
      </c>
      <c r="M39" s="32"/>
      <c r="N39" s="27"/>
      <c r="O39" s="23"/>
    </row>
    <row r="40" spans="1:15" ht="26.4" x14ac:dyDescent="0.25">
      <c r="A40" s="26" t="s">
        <v>409</v>
      </c>
      <c r="B40" s="27" t="s">
        <v>404</v>
      </c>
      <c r="C40" s="21">
        <v>43870</v>
      </c>
      <c r="D40" s="22">
        <v>43890</v>
      </c>
      <c r="E40" s="27" t="s">
        <v>352</v>
      </c>
      <c r="F40" s="27" t="s">
        <v>353</v>
      </c>
      <c r="G40" s="27" t="s">
        <v>356</v>
      </c>
      <c r="H40" s="27" t="s">
        <v>354</v>
      </c>
      <c r="I40" s="27" t="s">
        <v>355</v>
      </c>
      <c r="J40" s="27" t="s">
        <v>357</v>
      </c>
      <c r="K40" s="27" t="s">
        <v>358</v>
      </c>
      <c r="L40" s="32" t="s">
        <v>359</v>
      </c>
      <c r="M40" s="32"/>
      <c r="N40" s="27"/>
      <c r="O40" s="23"/>
    </row>
    <row r="41" spans="1:15" ht="53.4" x14ac:dyDescent="0.3">
      <c r="A41" s="26" t="s">
        <v>414</v>
      </c>
      <c r="B41" s="27" t="s">
        <v>446</v>
      </c>
      <c r="C41" s="21">
        <v>44039</v>
      </c>
      <c r="D41" s="22" t="s">
        <v>175</v>
      </c>
      <c r="E41" s="27" t="s">
        <v>435</v>
      </c>
      <c r="F41" s="27" t="s">
        <v>450</v>
      </c>
      <c r="G41" s="27" t="s">
        <v>451</v>
      </c>
      <c r="H41" s="27" t="s">
        <v>452</v>
      </c>
      <c r="I41" s="27" t="s">
        <v>453</v>
      </c>
      <c r="J41" s="27" t="s">
        <v>454</v>
      </c>
      <c r="K41" s="27" t="s">
        <v>455</v>
      </c>
      <c r="L41" s="46" t="s">
        <v>456</v>
      </c>
      <c r="M41" s="27" t="s">
        <v>457</v>
      </c>
      <c r="N41" s="27"/>
    </row>
    <row r="42" spans="1:15" ht="27" x14ac:dyDescent="0.3">
      <c r="A42" s="26" t="s">
        <v>414</v>
      </c>
      <c r="B42" s="27" t="s">
        <v>446</v>
      </c>
      <c r="C42" s="21">
        <v>44040</v>
      </c>
      <c r="D42" s="22" t="s">
        <v>175</v>
      </c>
      <c r="E42" s="27" t="s">
        <v>435</v>
      </c>
      <c r="F42" s="27" t="s">
        <v>463</v>
      </c>
      <c r="G42" s="27" t="s">
        <v>458</v>
      </c>
      <c r="H42" s="27" t="s">
        <v>460</v>
      </c>
      <c r="I42" s="27" t="s">
        <v>459</v>
      </c>
      <c r="J42" s="27" t="s">
        <v>461</v>
      </c>
      <c r="K42" s="27" t="s">
        <v>350</v>
      </c>
      <c r="L42" s="46" t="s">
        <v>462</v>
      </c>
      <c r="M42" s="27" t="s">
        <v>457</v>
      </c>
      <c r="N42" s="27"/>
    </row>
    <row r="43" spans="1:15" ht="27" x14ac:dyDescent="0.3">
      <c r="A43" s="26" t="s">
        <v>411</v>
      </c>
      <c r="B43" s="27" t="s">
        <v>562</v>
      </c>
      <c r="C43" s="21">
        <v>44188</v>
      </c>
      <c r="D43" s="22">
        <v>44196</v>
      </c>
      <c r="E43" s="27" t="s">
        <v>564</v>
      </c>
      <c r="F43" s="27" t="s">
        <v>150</v>
      </c>
      <c r="G43" s="27" t="s">
        <v>198</v>
      </c>
      <c r="H43" s="27" t="s">
        <v>565</v>
      </c>
      <c r="I43" s="27" t="s">
        <v>566</v>
      </c>
      <c r="J43" s="27" t="s">
        <v>567</v>
      </c>
      <c r="K43" s="27" t="s">
        <v>568</v>
      </c>
      <c r="L43" s="46" t="s">
        <v>569</v>
      </c>
      <c r="M43" s="27"/>
      <c r="N43" s="27" t="s">
        <v>570</v>
      </c>
    </row>
    <row r="44" spans="1:15" ht="40.200000000000003" x14ac:dyDescent="0.3">
      <c r="A44" s="26" t="s">
        <v>406</v>
      </c>
      <c r="B44" s="27" t="s">
        <v>562</v>
      </c>
      <c r="C44" s="21">
        <v>44195</v>
      </c>
      <c r="D44" s="22">
        <v>44204</v>
      </c>
      <c r="E44" s="27" t="s">
        <v>341</v>
      </c>
      <c r="F44" s="27" t="s">
        <v>574</v>
      </c>
      <c r="G44" s="27" t="s">
        <v>198</v>
      </c>
      <c r="H44" s="27" t="s">
        <v>573</v>
      </c>
      <c r="I44" s="27" t="s">
        <v>572</v>
      </c>
      <c r="J44" s="27" t="s">
        <v>571</v>
      </c>
      <c r="K44" s="27" t="s">
        <v>575</v>
      </c>
      <c r="L44" s="46" t="s">
        <v>576</v>
      </c>
      <c r="M44" s="27"/>
      <c r="N44" s="27" t="s">
        <v>619</v>
      </c>
    </row>
    <row r="45" spans="1:15" ht="66.599999999999994" x14ac:dyDescent="0.3">
      <c r="A45" s="26" t="s">
        <v>406</v>
      </c>
      <c r="B45" s="27" t="s">
        <v>562</v>
      </c>
      <c r="C45" s="21">
        <v>44195</v>
      </c>
      <c r="D45" s="22" t="s">
        <v>175</v>
      </c>
      <c r="E45" s="27" t="s">
        <v>435</v>
      </c>
      <c r="F45" s="27" t="s">
        <v>577</v>
      </c>
      <c r="G45" s="27" t="s">
        <v>198</v>
      </c>
      <c r="H45" s="27" t="s">
        <v>565</v>
      </c>
      <c r="I45" s="27" t="s">
        <v>578</v>
      </c>
      <c r="J45" s="27" t="s">
        <v>579</v>
      </c>
      <c r="K45" s="27" t="s">
        <v>580</v>
      </c>
      <c r="L45" s="46" t="s">
        <v>581</v>
      </c>
      <c r="M45" s="27" t="s">
        <v>582</v>
      </c>
      <c r="N45" s="27" t="s">
        <v>620</v>
      </c>
    </row>
    <row r="46" spans="1:15" ht="66.599999999999994" x14ac:dyDescent="0.3">
      <c r="A46" s="26" t="s">
        <v>406</v>
      </c>
      <c r="B46" s="27" t="s">
        <v>562</v>
      </c>
      <c r="C46" s="21">
        <v>44195</v>
      </c>
      <c r="D46" s="22" t="s">
        <v>175</v>
      </c>
      <c r="E46" s="27" t="s">
        <v>435</v>
      </c>
      <c r="F46" s="27" t="s">
        <v>583</v>
      </c>
      <c r="G46" s="27" t="s">
        <v>198</v>
      </c>
      <c r="H46" s="27" t="s">
        <v>565</v>
      </c>
      <c r="I46" s="27" t="s">
        <v>584</v>
      </c>
      <c r="J46" s="27" t="s">
        <v>579</v>
      </c>
      <c r="K46" s="27" t="s">
        <v>580</v>
      </c>
      <c r="L46" s="46" t="s">
        <v>581</v>
      </c>
      <c r="M46" s="27" t="s">
        <v>585</v>
      </c>
      <c r="N46" s="27" t="s">
        <v>620</v>
      </c>
    </row>
    <row r="47" spans="1:15" ht="27" x14ac:dyDescent="0.3">
      <c r="A47" s="26" t="s">
        <v>406</v>
      </c>
      <c r="B47" s="27" t="s">
        <v>562</v>
      </c>
      <c r="C47" s="21">
        <v>44195</v>
      </c>
      <c r="D47" s="22" t="s">
        <v>175</v>
      </c>
      <c r="E47" s="27" t="s">
        <v>435</v>
      </c>
      <c r="F47" s="27" t="s">
        <v>587</v>
      </c>
      <c r="G47" s="27" t="s">
        <v>198</v>
      </c>
      <c r="H47" s="27" t="s">
        <v>565</v>
      </c>
      <c r="I47" s="27" t="s">
        <v>586</v>
      </c>
      <c r="J47" s="27" t="s">
        <v>588</v>
      </c>
      <c r="K47" s="27" t="s">
        <v>589</v>
      </c>
      <c r="L47" s="46" t="s">
        <v>590</v>
      </c>
      <c r="M47" s="27" t="s">
        <v>582</v>
      </c>
      <c r="N47" s="27"/>
    </row>
    <row r="48" spans="1:15" ht="27" x14ac:dyDescent="0.3">
      <c r="A48" s="26" t="s">
        <v>406</v>
      </c>
      <c r="B48" s="27" t="s">
        <v>562</v>
      </c>
      <c r="C48" s="21">
        <v>44195</v>
      </c>
      <c r="D48" s="22">
        <v>44207</v>
      </c>
      <c r="E48" s="27" t="s">
        <v>591</v>
      </c>
      <c r="F48" s="27" t="s">
        <v>592</v>
      </c>
      <c r="G48" s="27" t="s">
        <v>593</v>
      </c>
      <c r="H48" s="27" t="s">
        <v>573</v>
      </c>
      <c r="I48" s="27" t="s">
        <v>594</v>
      </c>
      <c r="J48" s="27" t="s">
        <v>591</v>
      </c>
      <c r="K48" s="27"/>
      <c r="L48" s="46" t="s">
        <v>595</v>
      </c>
      <c r="M48" s="27" t="s">
        <v>596</v>
      </c>
      <c r="N48" s="27"/>
    </row>
    <row r="49" spans="1:14" ht="39.6" x14ac:dyDescent="0.25">
      <c r="A49" s="26" t="s">
        <v>406</v>
      </c>
      <c r="B49" s="27" t="s">
        <v>562</v>
      </c>
      <c r="C49" s="21">
        <v>44196</v>
      </c>
      <c r="D49" s="22" t="s">
        <v>175</v>
      </c>
      <c r="E49" s="27" t="s">
        <v>597</v>
      </c>
      <c r="F49" s="27" t="s">
        <v>598</v>
      </c>
      <c r="G49" s="27" t="s">
        <v>198</v>
      </c>
      <c r="H49" s="27" t="s">
        <v>599</v>
      </c>
      <c r="I49" s="27" t="s">
        <v>603</v>
      </c>
      <c r="J49" s="27" t="s">
        <v>600</v>
      </c>
      <c r="K49" s="27"/>
      <c r="L49" s="27"/>
      <c r="M49" s="27" t="s">
        <v>601</v>
      </c>
      <c r="N49" s="27" t="s">
        <v>602</v>
      </c>
    </row>
  </sheetData>
  <conditionalFormatting sqref="A2:A49">
    <cfRule type="cellIs" dxfId="43" priority="1" operator="equal">
      <formula>"Offered"</formula>
    </cfRule>
    <cfRule type="cellIs" dxfId="42" priority="2" operator="equal">
      <formula>"Interview"</formula>
    </cfRule>
    <cfRule type="cellIs" dxfId="41" priority="3" operator="equal">
      <formula>"Applied"</formula>
    </cfRule>
    <cfRule type="cellIs" dxfId="40" priority="4" operator="equal">
      <formula>"Incomplete"</formula>
    </cfRule>
    <cfRule type="cellIs" dxfId="39" priority="5" operator="equal">
      <formula>"Offered-Declined"</formula>
    </cfRule>
    <cfRule type="cellIs" dxfId="38" priority="6" operator="equal">
      <formula>"Offered-Accepted"</formula>
    </cfRule>
    <cfRule type="cellIs" dxfId="37" priority="7" operator="equal">
      <formula>"Interview-Rejected"</formula>
    </cfRule>
    <cfRule type="cellIs" dxfId="36" priority="8" operator="equal">
      <formula>"Rejected"</formula>
    </cfRule>
    <cfRule type="cellIs" dxfId="35" priority="9" operator="equal">
      <formula>"No response"</formula>
    </cfRule>
  </conditionalFormatting>
  <dataValidations count="1">
    <dataValidation type="list" allowBlank="1" showInputMessage="1" showErrorMessage="1" sqref="A2:A49" xr:uid="{14D5C676-FB59-4144-99F4-C90092DFDB54}">
      <formula1>Application.Stage</formula1>
    </dataValidation>
  </dataValidations>
  <hyperlinks>
    <hyperlink ref="L34" r:id="rId1" xr:uid="{21A90AB3-7632-4E67-9052-F9CCA7BD5DE1}"/>
    <hyperlink ref="L33" r:id="rId2" xr:uid="{5062B2ED-5016-403E-98FD-7F4C1F02F14C}"/>
    <hyperlink ref="L36" r:id="rId3" xr:uid="{09863D25-19F2-4CA9-82C1-47BED288C799}"/>
    <hyperlink ref="L37" r:id="rId4" xr:uid="{57A9AE14-9865-4540-982A-3B966BC85FEC}"/>
    <hyperlink ref="L38" r:id="rId5" xr:uid="{D8CF07CA-5B6D-41C8-9FEC-9167EFDF6D88}"/>
    <hyperlink ref="L39" r:id="rId6" xr:uid="{269DFC01-1B9E-4E92-A2DE-F2DD62C0088A}"/>
    <hyperlink ref="L40" r:id="rId7" xr:uid="{91EE25CF-C668-4524-8F9A-D2E319BA2B35}"/>
    <hyperlink ref="L41" r:id="rId8" xr:uid="{23240F90-10E3-4A23-9E93-27CD45CF6922}"/>
    <hyperlink ref="L42" r:id="rId9" xr:uid="{F15D39C5-9E0C-4E81-93FB-A36540BC9458}"/>
    <hyperlink ref="L43" r:id="rId10" xr:uid="{692F0103-C806-4E8C-86D9-A56D00D6294E}"/>
    <hyperlink ref="L44" r:id="rId11" xr:uid="{54044A58-516D-4732-8FBD-3B3279647A41}"/>
    <hyperlink ref="L45" r:id="rId12" xr:uid="{53D99A29-ED6D-47A9-BD08-22742B4155A3}"/>
    <hyperlink ref="L46" r:id="rId13" xr:uid="{3758AAB1-9710-4A65-98DB-9434035CAA56}"/>
    <hyperlink ref="L47" r:id="rId14" xr:uid="{5DED8016-E4A5-48BA-BB32-05A12F47E3A2}"/>
    <hyperlink ref="L48" r:id="rId15" xr:uid="{293BEB5D-B7BB-4F00-B807-3B105FA3EEC2}"/>
  </hyperlinks>
  <pageMargins left="0.7" right="0.7" top="0.75" bottom="0.75" header="0.3" footer="0.3"/>
  <pageSetup orientation="portrait" horizontalDpi="4294967293" r:id="rId16"/>
  <tableParts count="1">
    <tablePart r:id="rId1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D31A2-045A-4861-853B-4BB6326FBDAB}">
  <dimension ref="A1:L10"/>
  <sheetViews>
    <sheetView showGridLines="0" zoomScale="85" zoomScaleNormal="85" workbookViewId="0">
      <selection activeCell="J6" sqref="J6"/>
    </sheetView>
  </sheetViews>
  <sheetFormatPr defaultColWidth="0" defaultRowHeight="13.2" zeroHeight="1" x14ac:dyDescent="0.25"/>
  <cols>
    <col min="1" max="12" width="19.88671875" style="17" customWidth="1"/>
    <col min="13" max="16384" width="19.88671875" style="17" hidden="1"/>
  </cols>
  <sheetData>
    <row r="1" spans="1:12" x14ac:dyDescent="0.25">
      <c r="A1" s="14" t="s">
        <v>155</v>
      </c>
      <c r="B1" s="15" t="s">
        <v>0</v>
      </c>
      <c r="C1" s="15" t="s">
        <v>9</v>
      </c>
      <c r="D1" s="15" t="s">
        <v>382</v>
      </c>
      <c r="E1" s="15" t="s">
        <v>383</v>
      </c>
      <c r="F1" s="15" t="s">
        <v>384</v>
      </c>
      <c r="G1" s="15" t="s">
        <v>5</v>
      </c>
      <c r="H1" s="15" t="s">
        <v>33</v>
      </c>
      <c r="I1" s="15" t="s">
        <v>40</v>
      </c>
      <c r="J1" s="15" t="s">
        <v>346</v>
      </c>
      <c r="K1" s="16" t="s">
        <v>15</v>
      </c>
      <c r="L1" s="15" t="s">
        <v>412</v>
      </c>
    </row>
    <row r="2" spans="1:12" x14ac:dyDescent="0.25">
      <c r="A2" s="34" t="s">
        <v>626</v>
      </c>
      <c r="B2" s="35" t="s">
        <v>9</v>
      </c>
      <c r="C2" s="35" t="s">
        <v>51</v>
      </c>
      <c r="D2" s="35" t="s">
        <v>390</v>
      </c>
      <c r="E2" s="35" t="s">
        <v>145</v>
      </c>
      <c r="F2" s="35" t="s">
        <v>107</v>
      </c>
      <c r="G2" s="35" t="s">
        <v>133</v>
      </c>
      <c r="H2" s="35" t="s">
        <v>100</v>
      </c>
      <c r="I2" s="35" t="s">
        <v>393</v>
      </c>
      <c r="J2" s="35" t="s">
        <v>392</v>
      </c>
      <c r="K2" s="36" t="s">
        <v>44</v>
      </c>
      <c r="L2" s="37" t="s">
        <v>405</v>
      </c>
    </row>
    <row r="3" spans="1:12" x14ac:dyDescent="0.25">
      <c r="A3" s="34" t="s">
        <v>101</v>
      </c>
      <c r="B3" s="35" t="s">
        <v>382</v>
      </c>
      <c r="C3" s="35" t="s">
        <v>395</v>
      </c>
      <c r="D3" s="35" t="s">
        <v>391</v>
      </c>
      <c r="E3" s="35" t="s">
        <v>114</v>
      </c>
      <c r="F3" s="35" t="s">
        <v>79</v>
      </c>
      <c r="G3" s="35" t="s">
        <v>386</v>
      </c>
      <c r="H3" s="35" t="s">
        <v>99</v>
      </c>
      <c r="I3" s="35" t="s">
        <v>395</v>
      </c>
      <c r="J3" s="35" t="s">
        <v>396</v>
      </c>
      <c r="K3" s="36" t="s">
        <v>45</v>
      </c>
      <c r="L3" s="35" t="s">
        <v>406</v>
      </c>
    </row>
    <row r="4" spans="1:12" x14ac:dyDescent="0.25">
      <c r="A4" s="34" t="s">
        <v>46</v>
      </c>
      <c r="B4" s="35" t="s">
        <v>383</v>
      </c>
      <c r="C4" s="35" t="s">
        <v>395</v>
      </c>
      <c r="D4" s="35" t="s">
        <v>394</v>
      </c>
      <c r="E4" s="35" t="s">
        <v>395</v>
      </c>
      <c r="F4" s="35" t="s">
        <v>88</v>
      </c>
      <c r="G4" s="35" t="s">
        <v>387</v>
      </c>
      <c r="H4" s="35" t="s">
        <v>395</v>
      </c>
      <c r="I4" s="35" t="s">
        <v>395</v>
      </c>
      <c r="J4" s="35" t="s">
        <v>33</v>
      </c>
      <c r="K4" s="36" t="s">
        <v>388</v>
      </c>
      <c r="L4" s="35" t="s">
        <v>408</v>
      </c>
    </row>
    <row r="5" spans="1:12" x14ac:dyDescent="0.25">
      <c r="A5" s="34" t="s">
        <v>82</v>
      </c>
      <c r="B5" s="35" t="s">
        <v>384</v>
      </c>
      <c r="C5" s="35" t="s">
        <v>395</v>
      </c>
      <c r="D5" s="35"/>
      <c r="E5" s="35" t="s">
        <v>395</v>
      </c>
      <c r="F5" s="35" t="s">
        <v>395</v>
      </c>
      <c r="G5" s="35" t="s">
        <v>444</v>
      </c>
      <c r="H5" s="35" t="s">
        <v>395</v>
      </c>
      <c r="I5" s="35" t="s">
        <v>395</v>
      </c>
      <c r="J5" s="35" t="s">
        <v>696</v>
      </c>
      <c r="K5" s="36" t="s">
        <v>389</v>
      </c>
      <c r="L5" s="35" t="s">
        <v>414</v>
      </c>
    </row>
    <row r="6" spans="1:12" x14ac:dyDescent="0.25">
      <c r="A6" s="34" t="s">
        <v>39</v>
      </c>
      <c r="B6" s="35" t="s">
        <v>5</v>
      </c>
      <c r="C6" s="35" t="s">
        <v>395</v>
      </c>
      <c r="D6" s="35"/>
      <c r="E6" s="35" t="s">
        <v>395</v>
      </c>
      <c r="F6" s="35" t="s">
        <v>395</v>
      </c>
      <c r="G6" s="35" t="s">
        <v>395</v>
      </c>
      <c r="H6" s="35" t="s">
        <v>395</v>
      </c>
      <c r="I6" s="35" t="s">
        <v>395</v>
      </c>
      <c r="J6" s="35" t="s">
        <v>395</v>
      </c>
      <c r="K6" s="36" t="s">
        <v>173</v>
      </c>
      <c r="L6" s="35" t="s">
        <v>407</v>
      </c>
    </row>
    <row r="7" spans="1:12" x14ac:dyDescent="0.25">
      <c r="A7" s="34" t="s">
        <v>385</v>
      </c>
      <c r="B7" s="35" t="s">
        <v>33</v>
      </c>
      <c r="C7" s="35" t="s">
        <v>395</v>
      </c>
      <c r="D7" s="35" t="s">
        <v>395</v>
      </c>
      <c r="E7" s="35" t="s">
        <v>395</v>
      </c>
      <c r="F7" s="35" t="s">
        <v>395</v>
      </c>
      <c r="G7" s="35" t="s">
        <v>395</v>
      </c>
      <c r="H7" s="35" t="s">
        <v>395</v>
      </c>
      <c r="I7" s="35" t="s">
        <v>395</v>
      </c>
      <c r="J7" s="35" t="s">
        <v>395</v>
      </c>
      <c r="K7" s="36" t="s">
        <v>395</v>
      </c>
      <c r="L7" s="35" t="s">
        <v>409</v>
      </c>
    </row>
    <row r="8" spans="1:12" x14ac:dyDescent="0.25">
      <c r="A8" s="34" t="s">
        <v>154</v>
      </c>
      <c r="B8" s="35" t="s">
        <v>625</v>
      </c>
      <c r="C8" s="35" t="s">
        <v>395</v>
      </c>
      <c r="D8" s="35" t="s">
        <v>395</v>
      </c>
      <c r="E8" s="35" t="s">
        <v>395</v>
      </c>
      <c r="F8" s="35" t="s">
        <v>395</v>
      </c>
      <c r="G8" s="35" t="s">
        <v>395</v>
      </c>
      <c r="H8" s="35" t="s">
        <v>395</v>
      </c>
      <c r="I8" s="35" t="s">
        <v>395</v>
      </c>
      <c r="J8" s="35" t="s">
        <v>395</v>
      </c>
      <c r="K8" s="36" t="s">
        <v>395</v>
      </c>
      <c r="L8" s="35" t="s">
        <v>410</v>
      </c>
    </row>
    <row r="9" spans="1:12" x14ac:dyDescent="0.25">
      <c r="A9" s="34" t="s">
        <v>70</v>
      </c>
      <c r="B9" s="35" t="s">
        <v>40</v>
      </c>
      <c r="C9" s="35" t="s">
        <v>395</v>
      </c>
      <c r="D9" s="35" t="s">
        <v>395</v>
      </c>
      <c r="E9" s="35" t="s">
        <v>395</v>
      </c>
      <c r="F9" s="35" t="s">
        <v>395</v>
      </c>
      <c r="G9" s="35" t="s">
        <v>395</v>
      </c>
      <c r="H9" s="35" t="s">
        <v>395</v>
      </c>
      <c r="I9" s="35" t="s">
        <v>395</v>
      </c>
      <c r="J9" s="35" t="s">
        <v>395</v>
      </c>
      <c r="K9" s="36" t="s">
        <v>395</v>
      </c>
      <c r="L9" s="35" t="s">
        <v>411</v>
      </c>
    </row>
    <row r="10" spans="1:12" x14ac:dyDescent="0.25">
      <c r="A10" s="34" t="s">
        <v>395</v>
      </c>
      <c r="B10" s="35" t="s">
        <v>15</v>
      </c>
      <c r="C10" s="35" t="s">
        <v>395</v>
      </c>
      <c r="D10" s="35" t="s">
        <v>395</v>
      </c>
      <c r="E10" s="35" t="s">
        <v>395</v>
      </c>
      <c r="F10" s="35" t="s">
        <v>395</v>
      </c>
      <c r="G10" s="35" t="s">
        <v>395</v>
      </c>
      <c r="H10" s="35" t="s">
        <v>395</v>
      </c>
      <c r="I10" s="35" t="s">
        <v>395</v>
      </c>
      <c r="J10" s="35" t="s">
        <v>395</v>
      </c>
      <c r="K10" s="36" t="s">
        <v>395</v>
      </c>
      <c r="L10" s="38" t="s">
        <v>413</v>
      </c>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B24C6-ABE4-4CE3-8159-845AF68C057D}">
  <dimension ref="A1:H6"/>
  <sheetViews>
    <sheetView workbookViewId="0">
      <selection activeCell="F5" sqref="F5"/>
    </sheetView>
  </sheetViews>
  <sheetFormatPr defaultRowHeight="14.4" x14ac:dyDescent="0.3"/>
  <cols>
    <col min="1" max="1" width="16.21875" customWidth="1"/>
    <col min="2" max="3" width="9.6640625" customWidth="1"/>
    <col min="4" max="4" width="10.109375" customWidth="1"/>
    <col min="5" max="5" width="13.21875" customWidth="1"/>
    <col min="6" max="6" width="35.44140625" customWidth="1"/>
    <col min="7" max="7" width="13.109375" customWidth="1"/>
    <col min="8" max="8" width="30.44140625" customWidth="1"/>
  </cols>
  <sheetData>
    <row r="1" spans="1:8" x14ac:dyDescent="0.3">
      <c r="A1" t="s">
        <v>533</v>
      </c>
      <c r="B1" t="s">
        <v>173</v>
      </c>
      <c r="C1" t="s">
        <v>3</v>
      </c>
      <c r="D1" t="s">
        <v>174</v>
      </c>
      <c r="E1" t="s">
        <v>534</v>
      </c>
      <c r="F1" t="s">
        <v>535</v>
      </c>
      <c r="G1" t="s">
        <v>536</v>
      </c>
      <c r="H1" t="s">
        <v>537</v>
      </c>
    </row>
    <row r="2" spans="1:8" x14ac:dyDescent="0.3">
      <c r="A2" t="s">
        <v>538</v>
      </c>
      <c r="B2" t="s">
        <v>539</v>
      </c>
      <c r="C2" t="s">
        <v>47</v>
      </c>
      <c r="D2" t="s">
        <v>540</v>
      </c>
      <c r="E2" t="s">
        <v>541</v>
      </c>
      <c r="F2" t="s">
        <v>547</v>
      </c>
      <c r="G2" t="s">
        <v>542</v>
      </c>
      <c r="H2" s="49" t="s">
        <v>543</v>
      </c>
    </row>
    <row r="3" spans="1:8" x14ac:dyDescent="0.3">
      <c r="A3" t="s">
        <v>544</v>
      </c>
      <c r="B3" t="s">
        <v>545</v>
      </c>
      <c r="C3" t="s">
        <v>6</v>
      </c>
      <c r="D3" t="s">
        <v>546</v>
      </c>
      <c r="E3" t="s">
        <v>350</v>
      </c>
      <c r="F3" t="s">
        <v>490</v>
      </c>
      <c r="G3" t="s">
        <v>548</v>
      </c>
      <c r="H3" s="49" t="s">
        <v>549</v>
      </c>
    </row>
    <row r="4" spans="1:8" x14ac:dyDescent="0.3">
      <c r="A4" t="s">
        <v>550</v>
      </c>
      <c r="B4" t="s">
        <v>551</v>
      </c>
      <c r="C4" t="s">
        <v>7</v>
      </c>
      <c r="D4" t="s">
        <v>552</v>
      </c>
      <c r="E4" t="s">
        <v>541</v>
      </c>
      <c r="F4" t="s">
        <v>553</v>
      </c>
      <c r="H4" s="49" t="s">
        <v>554</v>
      </c>
    </row>
    <row r="5" spans="1:8" x14ac:dyDescent="0.3">
      <c r="A5" t="s">
        <v>555</v>
      </c>
      <c r="B5" t="s">
        <v>252</v>
      </c>
      <c r="C5" t="s">
        <v>66</v>
      </c>
      <c r="D5" t="s">
        <v>556</v>
      </c>
      <c r="E5" t="s">
        <v>541</v>
      </c>
      <c r="F5" t="s">
        <v>557</v>
      </c>
      <c r="G5" t="s">
        <v>558</v>
      </c>
      <c r="H5" s="49"/>
    </row>
    <row r="6" spans="1:8" x14ac:dyDescent="0.3">
      <c r="A6" t="s">
        <v>559</v>
      </c>
      <c r="B6" t="s">
        <v>551</v>
      </c>
      <c r="C6" t="s">
        <v>435</v>
      </c>
      <c r="D6" t="s">
        <v>560</v>
      </c>
      <c r="E6" t="s">
        <v>541</v>
      </c>
      <c r="F6" t="s">
        <v>561</v>
      </c>
      <c r="G6" t="s">
        <v>605</v>
      </c>
      <c r="H6" s="49" t="s">
        <v>604</v>
      </c>
    </row>
  </sheetData>
  <hyperlinks>
    <hyperlink ref="H2" r:id="rId1" xr:uid="{403ED166-A7C8-4D48-8709-A003A3F39C39}"/>
    <hyperlink ref="H3" r:id="rId2" xr:uid="{31C6CC87-7A70-4D46-B790-075777DB0202}"/>
    <hyperlink ref="H4" r:id="rId3" xr:uid="{DCB7FC21-7BF6-4E9A-A1F8-7DF8383E1B36}"/>
    <hyperlink ref="H6" r:id="rId4" xr:uid="{1719352E-EA4F-4954-812B-E1ADB660B045}"/>
  </hyperlinks>
  <pageMargins left="0.7" right="0.7" top="0.75" bottom="0.75" header="0.3" footer="0.3"/>
  <pageSetup orientation="portrait" r:id="rId5"/>
  <tableParts count="1">
    <tablePart r:id="rId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CV</vt:lpstr>
      <vt:lpstr>Apps</vt:lpstr>
      <vt:lpstr>Lists</vt:lpstr>
      <vt:lpstr>References</vt:lpstr>
      <vt:lpstr>Accreditation</vt:lpstr>
      <vt:lpstr>Application.Stage</vt:lpstr>
      <vt:lpstr>Award</vt:lpstr>
      <vt:lpstr>Branch</vt:lpstr>
      <vt:lpstr>Category</vt:lpstr>
      <vt:lpstr>Certificate</vt:lpstr>
      <vt:lpstr>Education</vt:lpstr>
      <vt:lpstr>Employment</vt:lpstr>
      <vt:lpstr>Event</vt:lpstr>
      <vt:lpstr>Membership</vt:lpstr>
      <vt:lpstr>Projects</vt:lpstr>
      <vt:lpstr>Volunteering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zack moore</dc:creator>
  <cp:lastModifiedBy>Zachary Moore</cp:lastModifiedBy>
  <cp:lastPrinted>2020-01-15T06:10:04Z</cp:lastPrinted>
  <dcterms:created xsi:type="dcterms:W3CDTF">2020-01-15T04:55:17Z</dcterms:created>
  <dcterms:modified xsi:type="dcterms:W3CDTF">2021-09-14T18:01:26Z</dcterms:modified>
</cp:coreProperties>
</file>