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10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9" i="1" l="1"/>
  <c r="B78" i="1"/>
  <c r="B77" i="1"/>
  <c r="B76" i="1"/>
  <c r="B75" i="1"/>
  <c r="B74" i="1"/>
  <c r="B73" i="1"/>
  <c r="B72" i="1"/>
  <c r="B71" i="1"/>
  <c r="B70" i="1"/>
  <c r="C79" i="1"/>
  <c r="C78" i="1"/>
  <c r="C77" i="1"/>
  <c r="C76" i="1"/>
  <c r="C75" i="1"/>
  <c r="C74" i="1"/>
  <c r="C73" i="1"/>
  <c r="C72" i="1"/>
  <c r="C71" i="1"/>
  <c r="C70" i="1"/>
  <c r="C3" i="1"/>
  <c r="C4" i="1"/>
  <c r="C5" i="1"/>
  <c r="C6" i="1"/>
  <c r="C7" i="1"/>
  <c r="C8" i="1"/>
  <c r="C9" i="1"/>
  <c r="C10" i="1"/>
  <c r="C11" i="1"/>
  <c r="C12" i="1"/>
  <c r="C2" i="1"/>
  <c r="C33" i="1"/>
  <c r="B33" i="1"/>
  <c r="D3" i="1"/>
  <c r="C24" i="1"/>
  <c r="D4" i="1"/>
  <c r="C25" i="1"/>
  <c r="D5" i="1"/>
  <c r="C26" i="1"/>
  <c r="D6" i="1"/>
  <c r="C27" i="1"/>
  <c r="D7" i="1"/>
  <c r="C28" i="1"/>
  <c r="D8" i="1"/>
  <c r="C29" i="1"/>
  <c r="D9" i="1"/>
  <c r="C30" i="1"/>
  <c r="D10" i="1"/>
  <c r="C31" i="1"/>
  <c r="D11" i="1"/>
  <c r="C34" i="1"/>
  <c r="E12" i="1"/>
  <c r="D12" i="1"/>
  <c r="C32" i="1"/>
  <c r="D2" i="1"/>
  <c r="C23" i="1"/>
  <c r="B24" i="1"/>
  <c r="B25" i="1"/>
  <c r="B26" i="1"/>
  <c r="B27" i="1"/>
  <c r="B28" i="1"/>
  <c r="B29" i="1"/>
  <c r="B30" i="1"/>
  <c r="B31" i="1"/>
  <c r="B34" i="1"/>
  <c r="B32" i="1"/>
  <c r="B23" i="1"/>
</calcChain>
</file>

<file path=xl/sharedStrings.xml><?xml version="1.0" encoding="utf-8"?>
<sst xmlns="http://schemas.openxmlformats.org/spreadsheetml/2006/main" count="46" uniqueCount="33">
  <si>
    <t>Organ</t>
  </si>
  <si>
    <t>Liver</t>
  </si>
  <si>
    <t>Spleen</t>
  </si>
  <si>
    <t>R Kidney</t>
  </si>
  <si>
    <t>L Kidney</t>
  </si>
  <si>
    <t>Spine</t>
  </si>
  <si>
    <t>Small Int.</t>
  </si>
  <si>
    <t>Large Int.</t>
  </si>
  <si>
    <t xml:space="preserve">Aorta </t>
  </si>
  <si>
    <t>Volume of Organ (cm^3)</t>
  </si>
  <si>
    <t>Body</t>
  </si>
  <si>
    <t>Single Lymphocyte Volume</t>
  </si>
  <si>
    <t>Thymus</t>
  </si>
  <si>
    <t>Inf. Vena Cava</t>
  </si>
  <si>
    <t>Num Lymphocytes</t>
  </si>
  <si>
    <t>Approx. Density (Lymphocytes/cm^3)</t>
  </si>
  <si>
    <t>These are all average volumes</t>
  </si>
  <si>
    <t>These are all average densities for each organ</t>
  </si>
  <si>
    <t>This is the (rho1) for the body</t>
  </si>
  <si>
    <t>log(Lymphocyte Density)</t>
  </si>
  <si>
    <t>log(Number of Lymphocytes)</t>
  </si>
  <si>
    <t>NB:</t>
  </si>
  <si>
    <t>Not all of the organ is present (not in region of interest)</t>
  </si>
  <si>
    <t>Estimates are made from image/volumet that is hit by radiation</t>
  </si>
  <si>
    <t>Fermi-type of estimates used: how can this be improved?</t>
  </si>
  <si>
    <t>Velocity fields useless due to slow transport in lymph organs</t>
  </si>
  <si>
    <t>Blood is used as a means of transportation rather than housing</t>
  </si>
  <si>
    <t>Chest Wall (Marrow)</t>
  </si>
  <si>
    <t xml:space="preserve">Body is (rho0) </t>
  </si>
  <si>
    <t>**This data has total cumulative radiation 41.8 Gy.</t>
  </si>
  <si>
    <t>**Regions can be treated as sets (union/intersection/etc)</t>
  </si>
  <si>
    <t>Densites for Matlab</t>
  </si>
  <si>
    <t>Numbers for 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</si>
</sst>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Estimated Lymphocyte Distribution &amp; Density in</a:t>
            </a:r>
            <a:r>
              <a:rPr lang="en-US" baseline="0"/>
              <a:t> Liver Tumor CT (Dose 1)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Sheet1!$B$22</c:f>
              <c:strCache>
                <c:ptCount val="1"/>
                <c:pt idx="0">
                  <c:v>log(Number of Lymphocytes)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effectLst>
              <a:outerShdw blurRad="40005" dir="5400000" rotWithShape="0">
                <a:srgbClr val="000000">
                  <a:alpha val="35000"/>
                </a:srgbClr>
              </a:outerShdw>
            </a:effectLst>
          </c:spPr>
          <c:invertIfNegative val="0"/>
          <c:dPt>
            <c:idx val="11"/>
            <c:invertIfNegative val="0"/>
            <c:bubble3D val="0"/>
            <c:spPr>
              <a:solidFill>
                <a:srgbClr val="000090"/>
              </a:solidFill>
              <a:effectLst>
                <a:outerShdw blurRad="40005" dir="5400000" rotWithShape="0">
                  <a:srgbClr val="000000">
                    <a:alpha val="35000"/>
                  </a:srgbClr>
                </a:outerShdw>
              </a:effectLst>
            </c:spPr>
          </c:dPt>
          <c:cat>
            <c:strRef>
              <c:f>Sheet1!$A$23:$A$34</c:f>
              <c:strCache>
                <c:ptCount val="12"/>
                <c:pt idx="0">
                  <c:v>Liver</c:v>
                </c:pt>
                <c:pt idx="1">
                  <c:v>Spleen</c:v>
                </c:pt>
                <c:pt idx="2">
                  <c:v>R Kidney</c:v>
                </c:pt>
                <c:pt idx="3">
                  <c:v>L Kidney</c:v>
                </c:pt>
                <c:pt idx="4">
                  <c:v>Spine</c:v>
                </c:pt>
                <c:pt idx="5">
                  <c:v>Inf. Vena Cava</c:v>
                </c:pt>
                <c:pt idx="6">
                  <c:v>Small Int.</c:v>
                </c:pt>
                <c:pt idx="7">
                  <c:v>Large Int.</c:v>
                </c:pt>
                <c:pt idx="8">
                  <c:v>Aorta </c:v>
                </c:pt>
                <c:pt idx="9">
                  <c:v>Thymus</c:v>
                </c:pt>
                <c:pt idx="10">
                  <c:v>Chest Wall (Marrow)</c:v>
                </c:pt>
                <c:pt idx="11">
                  <c:v>Body</c:v>
                </c:pt>
              </c:strCache>
            </c:strRef>
          </c:cat>
          <c:val>
            <c:numRef>
              <c:f>Sheet1!$B$23:$B$34</c:f>
              <c:numCache>
                <c:formatCode>General</c:formatCode>
                <c:ptCount val="12"/>
                <c:pt idx="0">
                  <c:v>10.30102999566398</c:v>
                </c:pt>
                <c:pt idx="1">
                  <c:v>10.84509804001426</c:v>
                </c:pt>
                <c:pt idx="2">
                  <c:v>9.845098040014257</c:v>
                </c:pt>
                <c:pt idx="3">
                  <c:v>9.845098040014257</c:v>
                </c:pt>
                <c:pt idx="4">
                  <c:v>10.77815125038364</c:v>
                </c:pt>
                <c:pt idx="5">
                  <c:v>9.698970004336019</c:v>
                </c:pt>
                <c:pt idx="6">
                  <c:v>9.30102999566398</c:v>
                </c:pt>
                <c:pt idx="7">
                  <c:v>8.954242509439325</c:v>
                </c:pt>
                <c:pt idx="8">
                  <c:v>9.698970004336019</c:v>
                </c:pt>
                <c:pt idx="9">
                  <c:v>10.69897000433602</c:v>
                </c:pt>
                <c:pt idx="10">
                  <c:v>10.39794000867204</c:v>
                </c:pt>
                <c:pt idx="11">
                  <c:v>12.30102999566398</c:v>
                </c:pt>
              </c:numCache>
            </c:numRef>
          </c:val>
        </c:ser>
        <c:ser>
          <c:idx val="1"/>
          <c:order val="1"/>
          <c:tx>
            <c:strRef>
              <c:f>Sheet1!$C$22</c:f>
              <c:strCache>
                <c:ptCount val="1"/>
                <c:pt idx="0">
                  <c:v>log(Lymphocyte Density)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dPt>
            <c:idx val="11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</c:spPr>
          </c:dPt>
          <c:cat>
            <c:strRef>
              <c:f>Sheet1!$A$23:$A$34</c:f>
              <c:strCache>
                <c:ptCount val="12"/>
                <c:pt idx="0">
                  <c:v>Liver</c:v>
                </c:pt>
                <c:pt idx="1">
                  <c:v>Spleen</c:v>
                </c:pt>
                <c:pt idx="2">
                  <c:v>R Kidney</c:v>
                </c:pt>
                <c:pt idx="3">
                  <c:v>L Kidney</c:v>
                </c:pt>
                <c:pt idx="4">
                  <c:v>Spine</c:v>
                </c:pt>
                <c:pt idx="5">
                  <c:v>Inf. Vena Cava</c:v>
                </c:pt>
                <c:pt idx="6">
                  <c:v>Small Int.</c:v>
                </c:pt>
                <c:pt idx="7">
                  <c:v>Large Int.</c:v>
                </c:pt>
                <c:pt idx="8">
                  <c:v>Aorta </c:v>
                </c:pt>
                <c:pt idx="9">
                  <c:v>Thymus</c:v>
                </c:pt>
                <c:pt idx="10">
                  <c:v>Chest Wall (Marrow)</c:v>
                </c:pt>
                <c:pt idx="11">
                  <c:v>Body</c:v>
                </c:pt>
              </c:strCache>
            </c:strRef>
          </c:cat>
          <c:val>
            <c:numRef>
              <c:f>Sheet1!$C$23:$C$34</c:f>
              <c:numCache>
                <c:formatCode>General</c:formatCode>
                <c:ptCount val="12"/>
                <c:pt idx="0">
                  <c:v>7.356547323513812</c:v>
                </c:pt>
                <c:pt idx="1">
                  <c:v>8.80370535485603</c:v>
                </c:pt>
                <c:pt idx="2">
                  <c:v>7.71476427151925</c:v>
                </c:pt>
                <c:pt idx="3">
                  <c:v>7.71476427151925</c:v>
                </c:pt>
                <c:pt idx="4">
                  <c:v>8.654299609416558</c:v>
                </c:pt>
                <c:pt idx="5">
                  <c:v>7.57839607313017</c:v>
                </c:pt>
                <c:pt idx="6">
                  <c:v>6.221848749616356</c:v>
                </c:pt>
                <c:pt idx="7">
                  <c:v>6.051152522447381</c:v>
                </c:pt>
                <c:pt idx="8">
                  <c:v>6.885389015767826</c:v>
                </c:pt>
                <c:pt idx="9">
                  <c:v>9.619788758288393</c:v>
                </c:pt>
                <c:pt idx="10">
                  <c:v>8.698970004336019</c:v>
                </c:pt>
                <c:pt idx="11">
                  <c:v>7.455931955649724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8117800"/>
        <c:axId val="2088221784"/>
      </c:barChart>
      <c:catAx>
        <c:axId val="2088117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Organ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88221784"/>
        <c:crosses val="autoZero"/>
        <c:auto val="1"/>
        <c:lblAlgn val="ctr"/>
        <c:lblOffset val="100"/>
        <c:noMultiLvlLbl val="0"/>
      </c:catAx>
      <c:valAx>
        <c:axId val="2088221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8117800"/>
        <c:crosses val="autoZero"/>
        <c:crossBetween val="between"/>
      </c:valAx>
      <c:spPr>
        <a:solidFill>
          <a:schemeClr val="lt1"/>
        </a:solidFill>
        <a:ln w="25400" cap="flat" cmpd="sng" algn="ctr">
          <a:solidFill>
            <a:schemeClr val="dk1"/>
          </a:solidFill>
          <a:prstDash val="solid"/>
        </a:ln>
        <a:effectLst/>
      </c:spPr>
    </c:plotArea>
    <c:legend>
      <c:legendPos val="l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37</xdr:row>
      <xdr:rowOff>114300</xdr:rowOff>
    </xdr:from>
    <xdr:to>
      <xdr:col>5</xdr:col>
      <xdr:colOff>38100</xdr:colOff>
      <xdr:row>63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44" workbookViewId="0">
      <selection activeCell="B70" sqref="B70"/>
    </sheetView>
  </sheetViews>
  <sheetFormatPr baseColWidth="10" defaultRowHeight="15" x14ac:dyDescent="0"/>
  <cols>
    <col min="1" max="1" width="19.5" customWidth="1"/>
    <col min="2" max="2" width="52.5" customWidth="1"/>
    <col min="3" max="3" width="54.5" customWidth="1"/>
    <col min="4" max="4" width="44.1640625" customWidth="1"/>
    <col min="5" max="5" width="43.6640625" customWidth="1"/>
    <col min="6" max="6" width="10.83203125" customWidth="1"/>
  </cols>
  <sheetData>
    <row r="1" spans="1:6">
      <c r="A1" t="s">
        <v>0</v>
      </c>
      <c r="B1" t="s">
        <v>14</v>
      </c>
      <c r="C1" t="s">
        <v>15</v>
      </c>
      <c r="D1" t="s">
        <v>15</v>
      </c>
      <c r="E1" t="s">
        <v>9</v>
      </c>
    </row>
    <row r="2" spans="1:6">
      <c r="A2" t="s">
        <v>1</v>
      </c>
      <c r="B2" s="1">
        <v>20000000000</v>
      </c>
      <c r="C2" s="1">
        <f>B2/E2</f>
        <v>22727272.727272727</v>
      </c>
      <c r="D2" s="1">
        <f t="shared" ref="D2:D12" si="0">B2/E2</f>
        <v>22727272.727272727</v>
      </c>
      <c r="E2">
        <v>880</v>
      </c>
      <c r="F2" s="1"/>
    </row>
    <row r="3" spans="1:6">
      <c r="A3" t="s">
        <v>2</v>
      </c>
      <c r="B3" s="1">
        <v>70000000000</v>
      </c>
      <c r="C3" s="1">
        <f t="shared" ref="C3:C12" si="1">B3/E3</f>
        <v>636363636.36363637</v>
      </c>
      <c r="D3" s="1">
        <f t="shared" si="0"/>
        <v>636363636.36363637</v>
      </c>
      <c r="E3">
        <v>110</v>
      </c>
      <c r="F3" s="1"/>
    </row>
    <row r="4" spans="1:6">
      <c r="A4" t="s">
        <v>3</v>
      </c>
      <c r="B4" s="1">
        <v>7000000000</v>
      </c>
      <c r="C4" s="1">
        <f t="shared" si="1"/>
        <v>51851851.851851851</v>
      </c>
      <c r="D4" s="1">
        <f t="shared" si="0"/>
        <v>51851851.851851851</v>
      </c>
      <c r="E4">
        <v>135</v>
      </c>
      <c r="F4" s="1"/>
    </row>
    <row r="5" spans="1:6">
      <c r="A5" t="s">
        <v>4</v>
      </c>
      <c r="B5" s="1">
        <v>7000000000</v>
      </c>
      <c r="C5" s="1">
        <f t="shared" si="1"/>
        <v>51851851.851851851</v>
      </c>
      <c r="D5" s="1">
        <f t="shared" si="0"/>
        <v>51851851.851851851</v>
      </c>
      <c r="E5">
        <v>135</v>
      </c>
      <c r="F5" s="1"/>
    </row>
    <row r="6" spans="1:6">
      <c r="A6" t="s">
        <v>5</v>
      </c>
      <c r="B6" s="1">
        <v>60000000000</v>
      </c>
      <c r="C6" s="1">
        <f t="shared" si="1"/>
        <v>451127819.54887217</v>
      </c>
      <c r="D6" s="1">
        <f t="shared" si="0"/>
        <v>451127819.54887217</v>
      </c>
      <c r="E6">
        <v>133</v>
      </c>
      <c r="F6" s="1"/>
    </row>
    <row r="7" spans="1:6">
      <c r="A7" t="s">
        <v>13</v>
      </c>
      <c r="B7" s="1">
        <v>5000000000</v>
      </c>
      <c r="C7" s="1">
        <f t="shared" si="1"/>
        <v>37878787.878787875</v>
      </c>
      <c r="D7" s="1">
        <f t="shared" si="0"/>
        <v>37878787.878787875</v>
      </c>
      <c r="E7">
        <v>132</v>
      </c>
      <c r="F7" s="1"/>
    </row>
    <row r="8" spans="1:6">
      <c r="A8" t="s">
        <v>6</v>
      </c>
      <c r="B8" s="1">
        <v>2000000000</v>
      </c>
      <c r="C8" s="1">
        <f t="shared" si="1"/>
        <v>1666666.6666666667</v>
      </c>
      <c r="D8" s="1">
        <f t="shared" si="0"/>
        <v>1666666.6666666667</v>
      </c>
      <c r="E8">
        <v>1200</v>
      </c>
      <c r="F8" s="1"/>
    </row>
    <row r="9" spans="1:6">
      <c r="A9" t="s">
        <v>7</v>
      </c>
      <c r="B9" s="1">
        <v>900000000</v>
      </c>
      <c r="C9" s="1">
        <f t="shared" si="1"/>
        <v>1125000</v>
      </c>
      <c r="D9" s="1">
        <f t="shared" si="0"/>
        <v>1125000</v>
      </c>
      <c r="E9">
        <v>800</v>
      </c>
      <c r="F9" s="1"/>
    </row>
    <row r="10" spans="1:6">
      <c r="A10" t="s">
        <v>8</v>
      </c>
      <c r="B10" s="1">
        <v>5000000000</v>
      </c>
      <c r="C10" s="1">
        <f t="shared" si="1"/>
        <v>7680491.5514592938</v>
      </c>
      <c r="D10" s="1">
        <f t="shared" si="0"/>
        <v>7680491.5514592938</v>
      </c>
      <c r="E10">
        <v>651</v>
      </c>
      <c r="F10" s="1"/>
    </row>
    <row r="11" spans="1:6">
      <c r="A11" t="s">
        <v>10</v>
      </c>
      <c r="B11" s="1">
        <v>2000000000000</v>
      </c>
      <c r="C11" s="1">
        <f t="shared" si="1"/>
        <v>28571428.571428571</v>
      </c>
      <c r="D11" s="1">
        <f t="shared" si="0"/>
        <v>28571428.571428571</v>
      </c>
      <c r="E11" s="1">
        <v>70000</v>
      </c>
      <c r="F11" s="1"/>
    </row>
    <row r="12" spans="1:6">
      <c r="A12" t="s">
        <v>12</v>
      </c>
      <c r="B12" s="1">
        <v>50000000000</v>
      </c>
      <c r="C12" s="1">
        <f t="shared" si="1"/>
        <v>4166666666.6666665</v>
      </c>
      <c r="D12" s="1">
        <f t="shared" si="0"/>
        <v>4166666666.6666665</v>
      </c>
      <c r="E12">
        <f>5*4*0.6</f>
        <v>12</v>
      </c>
      <c r="F12" s="1"/>
    </row>
    <row r="14" spans="1:6">
      <c r="C14" t="s">
        <v>16</v>
      </c>
      <c r="D14" t="s">
        <v>17</v>
      </c>
      <c r="E14" t="s">
        <v>28</v>
      </c>
    </row>
    <row r="15" spans="1:6">
      <c r="D15" t="s">
        <v>18</v>
      </c>
    </row>
    <row r="16" spans="1:6">
      <c r="C16" t="s">
        <v>29</v>
      </c>
    </row>
    <row r="17" spans="1:3">
      <c r="C17" t="s">
        <v>30</v>
      </c>
    </row>
    <row r="19" spans="1:3">
      <c r="C19" t="s">
        <v>11</v>
      </c>
    </row>
    <row r="20" spans="1:3">
      <c r="C20" s="1">
        <v>1.15E-9</v>
      </c>
    </row>
    <row r="22" spans="1:3">
      <c r="A22" t="s">
        <v>0</v>
      </c>
      <c r="B22" t="s">
        <v>20</v>
      </c>
      <c r="C22" t="s">
        <v>19</v>
      </c>
    </row>
    <row r="23" spans="1:3">
      <c r="A23" t="s">
        <v>1</v>
      </c>
      <c r="B23">
        <f>LOG10(B2)</f>
        <v>10.301029995663981</v>
      </c>
      <c r="C23">
        <f>LOG10(D2)</f>
        <v>7.3565473235138121</v>
      </c>
    </row>
    <row r="24" spans="1:3">
      <c r="A24" t="s">
        <v>2</v>
      </c>
      <c r="B24">
        <f t="shared" ref="B24:B31" si="2">LOG10(B3)</f>
        <v>10.845098040014257</v>
      </c>
      <c r="C24">
        <f t="shared" ref="C24:C31" si="3">LOG10(D3)</f>
        <v>8.8037053548560316</v>
      </c>
    </row>
    <row r="25" spans="1:3">
      <c r="A25" t="s">
        <v>3</v>
      </c>
      <c r="B25">
        <f t="shared" si="2"/>
        <v>9.8450980400142569</v>
      </c>
      <c r="C25">
        <f t="shared" si="3"/>
        <v>7.7147642715192504</v>
      </c>
    </row>
    <row r="26" spans="1:3">
      <c r="A26" t="s">
        <v>4</v>
      </c>
      <c r="B26">
        <f t="shared" si="2"/>
        <v>9.8450980400142569</v>
      </c>
      <c r="C26">
        <f t="shared" si="3"/>
        <v>7.7147642715192504</v>
      </c>
    </row>
    <row r="27" spans="1:3">
      <c r="A27" t="s">
        <v>5</v>
      </c>
      <c r="B27">
        <f t="shared" si="2"/>
        <v>10.778151250383644</v>
      </c>
      <c r="C27">
        <f t="shared" si="3"/>
        <v>8.6542996094165581</v>
      </c>
    </row>
    <row r="28" spans="1:3">
      <c r="A28" t="s">
        <v>13</v>
      </c>
      <c r="B28">
        <f t="shared" si="2"/>
        <v>9.6989700043360187</v>
      </c>
      <c r="C28">
        <f t="shared" si="3"/>
        <v>7.5783960731301692</v>
      </c>
    </row>
    <row r="29" spans="1:3">
      <c r="A29" t="s">
        <v>6</v>
      </c>
      <c r="B29">
        <f t="shared" si="2"/>
        <v>9.3010299956639813</v>
      </c>
      <c r="C29">
        <f t="shared" si="3"/>
        <v>6.2218487496163561</v>
      </c>
    </row>
    <row r="30" spans="1:3">
      <c r="A30" t="s">
        <v>7</v>
      </c>
      <c r="B30">
        <f t="shared" si="2"/>
        <v>8.9542425094393252</v>
      </c>
      <c r="C30">
        <f t="shared" si="3"/>
        <v>6.0511525224473814</v>
      </c>
    </row>
    <row r="31" spans="1:3">
      <c r="A31" t="s">
        <v>8</v>
      </c>
      <c r="B31">
        <f t="shared" si="2"/>
        <v>9.6989700043360187</v>
      </c>
      <c r="C31">
        <f t="shared" si="3"/>
        <v>6.885389015767827</v>
      </c>
    </row>
    <row r="32" spans="1:3">
      <c r="A32" t="s">
        <v>12</v>
      </c>
      <c r="B32">
        <f>LOG10(B12)</f>
        <v>10.698970004336019</v>
      </c>
      <c r="C32">
        <f>LOG10(D12)</f>
        <v>9.6197887582883936</v>
      </c>
    </row>
    <row r="33" spans="1:3">
      <c r="A33" t="s">
        <v>27</v>
      </c>
      <c r="B33">
        <f>LOG10(25000000000)</f>
        <v>10.397940008672037</v>
      </c>
      <c r="C33">
        <f>LOG10(25000000000/50)</f>
        <v>8.6989700043360187</v>
      </c>
    </row>
    <row r="34" spans="1:3">
      <c r="A34" t="s">
        <v>10</v>
      </c>
      <c r="B34">
        <f>LOG10(B11)</f>
        <v>12.301029995663981</v>
      </c>
      <c r="C34">
        <f>LOG10(D11)</f>
        <v>7.4559319556497243</v>
      </c>
    </row>
    <row r="35" spans="1:3">
      <c r="B35" t="s">
        <v>21</v>
      </c>
    </row>
    <row r="36" spans="1:3">
      <c r="B36" t="s">
        <v>22</v>
      </c>
    </row>
    <row r="37" spans="1:3">
      <c r="B37" t="s">
        <v>23</v>
      </c>
    </row>
    <row r="38" spans="1:3">
      <c r="B38" t="s">
        <v>24</v>
      </c>
    </row>
    <row r="39" spans="1:3">
      <c r="B39" t="s">
        <v>25</v>
      </c>
    </row>
    <row r="40" spans="1:3">
      <c r="B40" t="s">
        <v>26</v>
      </c>
    </row>
    <row r="69" spans="2:3">
      <c r="B69" t="s">
        <v>32</v>
      </c>
      <c r="C69" t="s">
        <v>31</v>
      </c>
    </row>
    <row r="70" spans="2:3">
      <c r="B70" s="1">
        <f>B4</f>
        <v>7000000000</v>
      </c>
      <c r="C70" s="1">
        <f>C4</f>
        <v>51851851.851851851</v>
      </c>
    </row>
    <row r="71" spans="2:3">
      <c r="B71" s="1">
        <f>B8</f>
        <v>2000000000</v>
      </c>
      <c r="C71" s="1">
        <f>C8</f>
        <v>1666666.6666666667</v>
      </c>
    </row>
    <row r="72" spans="2:3">
      <c r="B72" s="1">
        <f>B5</f>
        <v>7000000000</v>
      </c>
      <c r="C72" s="1">
        <f>C5</f>
        <v>51851851.851851851</v>
      </c>
    </row>
    <row r="73" spans="2:3">
      <c r="B73" s="1">
        <f>B6</f>
        <v>60000000000</v>
      </c>
      <c r="C73" s="1">
        <f>C6</f>
        <v>451127819.54887217</v>
      </c>
    </row>
    <row r="74" spans="2:3">
      <c r="B74" s="1">
        <f>C2</f>
        <v>22727272.727272727</v>
      </c>
      <c r="C74" s="1">
        <f>C2</f>
        <v>22727272.727272727</v>
      </c>
    </row>
    <row r="75" spans="2:3">
      <c r="B75" s="1">
        <f>B9</f>
        <v>900000000</v>
      </c>
      <c r="C75" s="1">
        <f>C9</f>
        <v>1125000</v>
      </c>
    </row>
    <row r="76" spans="2:3">
      <c r="B76">
        <f>10^B33</f>
        <v>25000000000.000034</v>
      </c>
      <c r="C76">
        <f>10^C33</f>
        <v>500000000.00000048</v>
      </c>
    </row>
    <row r="77" spans="2:3">
      <c r="B77" s="1">
        <f>B3</f>
        <v>70000000000</v>
      </c>
      <c r="C77" s="1">
        <f>C3</f>
        <v>636363636.36363637</v>
      </c>
    </row>
    <row r="78" spans="2:3">
      <c r="B78" s="1">
        <f>B10</f>
        <v>5000000000</v>
      </c>
      <c r="C78" s="1">
        <f>C10</f>
        <v>7680491.5514592938</v>
      </c>
    </row>
    <row r="79" spans="2:3">
      <c r="B79" s="1">
        <f>B7</f>
        <v>5000000000</v>
      </c>
      <c r="C79" s="1">
        <f>C7</f>
        <v>37878787.878787875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Diamond</dc:creator>
  <cp:lastModifiedBy>Zach</cp:lastModifiedBy>
  <dcterms:created xsi:type="dcterms:W3CDTF">2017-06-19T16:22:40Z</dcterms:created>
  <dcterms:modified xsi:type="dcterms:W3CDTF">2017-07-06T14:38:26Z</dcterms:modified>
</cp:coreProperties>
</file>