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Dad\Space Derby Winder\"/>
    </mc:Choice>
  </mc:AlternateContent>
  <xr:revisionPtr revIDLastSave="0" documentId="13_ncr:1_{8E4EE64D-AE7A-4CF1-8A75-479C4A010A74}" xr6:coauthVersionLast="44" xr6:coauthVersionMax="44" xr10:uidLastSave="{00000000-0000-0000-0000-000000000000}"/>
  <bookViews>
    <workbookView xWindow="-120" yWindow="-120" windowWidth="29040" windowHeight="15840" xr2:uid="{87A58265-D00E-477F-858F-13B60685F9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7" i="1" l="1"/>
  <c r="K16" i="1"/>
  <c r="K15" i="1"/>
  <c r="K14" i="1"/>
  <c r="K8" i="1"/>
  <c r="K9" i="1" s="1"/>
  <c r="G6" i="1"/>
  <c r="G4" i="1"/>
  <c r="K3" i="1" l="1"/>
  <c r="K5" i="1" s="1"/>
  <c r="K7" i="1" s="1"/>
  <c r="K10" i="1"/>
  <c r="K11" i="1" l="1"/>
  <c r="K12" i="1" s="1"/>
</calcChain>
</file>

<file path=xl/sharedStrings.xml><?xml version="1.0" encoding="utf-8"?>
<sst xmlns="http://schemas.openxmlformats.org/spreadsheetml/2006/main" count="54" uniqueCount="38">
  <si>
    <t>Constants</t>
  </si>
  <si>
    <t>Winding Test</t>
  </si>
  <si>
    <t>Motor Calcs</t>
  </si>
  <si>
    <t>Gravity</t>
  </si>
  <si>
    <t>m/s^2</t>
  </si>
  <si>
    <t>String Radius</t>
  </si>
  <si>
    <t>mm</t>
  </si>
  <si>
    <t>m</t>
  </si>
  <si>
    <t>=&gt;</t>
  </si>
  <si>
    <t>g</t>
  </si>
  <si>
    <t>kg</t>
  </si>
  <si>
    <t>Design Parameters</t>
  </si>
  <si>
    <t>Number of Channels</t>
  </si>
  <si>
    <t>ul</t>
  </si>
  <si>
    <t>Channel Torque</t>
  </si>
  <si>
    <t>Maximum Reading</t>
  </si>
  <si>
    <t>N*m</t>
  </si>
  <si>
    <t>Safety Factor</t>
  </si>
  <si>
    <t>Minumum Torque</t>
  </si>
  <si>
    <t>Gearing Ratio</t>
  </si>
  <si>
    <t>Motor Torque</t>
  </si>
  <si>
    <t>System Voltage</t>
  </si>
  <si>
    <t>V</t>
  </si>
  <si>
    <t>Maximum Current Draw</t>
  </si>
  <si>
    <t>A</t>
  </si>
  <si>
    <t>Kv</t>
  </si>
  <si>
    <t>RPM</t>
  </si>
  <si>
    <t>Max Rotation Speed</t>
  </si>
  <si>
    <t>rad/s</t>
  </si>
  <si>
    <t>Effective Power</t>
  </si>
  <si>
    <t>W</t>
  </si>
  <si>
    <t>Motor Rated Power</t>
  </si>
  <si>
    <t>Minimum Efficiency</t>
  </si>
  <si>
    <t>%</t>
  </si>
  <si>
    <t>Motor Kv Rating</t>
  </si>
  <si>
    <t>Target Efficiency</t>
  </si>
  <si>
    <t>Real Effective Power</t>
  </si>
  <si>
    <t>Real Max Rotation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</si>
</sst>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7" xfId="0" quotePrefix="1" applyBorder="1" applyAlignment="1">
      <alignment horizontal="right"/>
    </xf>
    <xf numFmtId="0" fontId="0" fillId="0" borderId="4" xfId="0" quotePrefix="1" applyBorder="1" applyAlignment="1">
      <alignment horizontal="right"/>
    </xf>
    <xf numFmtId="0" fontId="0" fillId="0" borderId="7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C3F43-3302-4570-8500-1148CA126BD8}">
  <dimension ref="B1:P17"/>
  <sheetViews>
    <sheetView tabSelected="1" workbookViewId="0">
      <selection activeCell="K17" sqref="K17"/>
    </sheetView>
  </sheetViews>
  <sheetFormatPr defaultRowHeight="15" x14ac:dyDescent="0.25"/>
  <cols>
    <col min="2" max="2" width="7.28515625" bestFit="1" customWidth="1"/>
    <col min="3" max="3" width="5" bestFit="1" customWidth="1"/>
    <col min="4" max="4" width="6.42578125" bestFit="1" customWidth="1"/>
    <col min="6" max="6" width="17.7109375" bestFit="1" customWidth="1"/>
    <col min="7" max="7" width="6" bestFit="1" customWidth="1"/>
    <col min="8" max="8" width="4.42578125" bestFit="1" customWidth="1"/>
    <col min="10" max="10" width="23.42578125" bestFit="1" customWidth="1"/>
    <col min="11" max="11" width="10" bestFit="1" customWidth="1"/>
    <col min="12" max="12" width="5.5703125" bestFit="1" customWidth="1"/>
    <col min="14" max="14" width="22.42578125" bestFit="1" customWidth="1"/>
    <col min="15" max="15" width="5" bestFit="1" customWidth="1"/>
    <col min="16" max="16" width="2.7109375" bestFit="1" customWidth="1"/>
  </cols>
  <sheetData>
    <row r="1" spans="2:16" ht="15.75" thickBot="1" x14ac:dyDescent="0.3"/>
    <row r="2" spans="2:16" s="1" customFormat="1" x14ac:dyDescent="0.25">
      <c r="B2" s="2" t="s">
        <v>0</v>
      </c>
      <c r="C2" s="3"/>
      <c r="D2" s="4"/>
      <c r="F2" s="2" t="s">
        <v>1</v>
      </c>
      <c r="G2" s="3"/>
      <c r="H2" s="4"/>
      <c r="J2" s="2" t="s">
        <v>2</v>
      </c>
      <c r="K2" s="3"/>
      <c r="L2" s="4"/>
      <c r="N2" s="2" t="s">
        <v>11</v>
      </c>
      <c r="O2" s="3"/>
      <c r="P2" s="4"/>
    </row>
    <row r="3" spans="2:16" ht="15.75" thickBot="1" x14ac:dyDescent="0.3">
      <c r="B3" s="5" t="s">
        <v>3</v>
      </c>
      <c r="C3" s="6">
        <v>9.81</v>
      </c>
      <c r="D3" s="7" t="s">
        <v>4</v>
      </c>
      <c r="F3" s="8" t="s">
        <v>5</v>
      </c>
      <c r="G3" s="9">
        <v>42</v>
      </c>
      <c r="H3" s="10" t="s">
        <v>6</v>
      </c>
      <c r="J3" s="8" t="s">
        <v>14</v>
      </c>
      <c r="K3" s="9">
        <f>G6*C3*G4</f>
        <v>1.4420700000000003E-2</v>
      </c>
      <c r="L3" s="10" t="s">
        <v>16</v>
      </c>
      <c r="N3" s="8" t="s">
        <v>12</v>
      </c>
      <c r="O3" s="9">
        <v>4</v>
      </c>
      <c r="P3" s="10" t="s">
        <v>13</v>
      </c>
    </row>
    <row r="4" spans="2:16" x14ac:dyDescent="0.25">
      <c r="F4" s="11" t="s">
        <v>8</v>
      </c>
      <c r="G4" s="9">
        <f>G3/1000</f>
        <v>4.2000000000000003E-2</v>
      </c>
      <c r="H4" s="10" t="s">
        <v>7</v>
      </c>
      <c r="J4" s="8" t="s">
        <v>17</v>
      </c>
      <c r="K4" s="9">
        <v>2</v>
      </c>
      <c r="L4" s="10" t="s">
        <v>13</v>
      </c>
      <c r="N4" s="8" t="s">
        <v>21</v>
      </c>
      <c r="O4" s="9">
        <v>12</v>
      </c>
      <c r="P4" s="10" t="s">
        <v>22</v>
      </c>
    </row>
    <row r="5" spans="2:16" x14ac:dyDescent="0.25">
      <c r="F5" s="8" t="s">
        <v>15</v>
      </c>
      <c r="G5" s="9">
        <v>35</v>
      </c>
      <c r="H5" s="10" t="s">
        <v>9</v>
      </c>
      <c r="J5" s="8" t="s">
        <v>18</v>
      </c>
      <c r="K5" s="9">
        <f>K3*K4*O3</f>
        <v>0.11536560000000003</v>
      </c>
      <c r="L5" s="10" t="s">
        <v>16</v>
      </c>
      <c r="N5" s="8" t="s">
        <v>23</v>
      </c>
      <c r="O5" s="9">
        <v>3.5</v>
      </c>
      <c r="P5" s="10" t="s">
        <v>24</v>
      </c>
    </row>
    <row r="6" spans="2:16" ht="15.75" thickBot="1" x14ac:dyDescent="0.3">
      <c r="F6" s="12" t="s">
        <v>8</v>
      </c>
      <c r="G6" s="6">
        <f>G5/1000</f>
        <v>3.5000000000000003E-2</v>
      </c>
      <c r="H6" s="7" t="s">
        <v>10</v>
      </c>
      <c r="J6" s="8" t="s">
        <v>19</v>
      </c>
      <c r="K6" s="9">
        <v>1</v>
      </c>
      <c r="L6" s="10" t="s">
        <v>13</v>
      </c>
      <c r="N6" s="8" t="s">
        <v>34</v>
      </c>
      <c r="O6" s="9">
        <v>1800</v>
      </c>
      <c r="P6" s="10" t="s">
        <v>25</v>
      </c>
    </row>
    <row r="7" spans="2:16" ht="15.75" thickBot="1" x14ac:dyDescent="0.3">
      <c r="J7" s="8" t="s">
        <v>20</v>
      </c>
      <c r="K7" s="9">
        <f>K5/K6</f>
        <v>0.11536560000000003</v>
      </c>
      <c r="L7" s="10" t="s">
        <v>16</v>
      </c>
      <c r="N7" s="5" t="s">
        <v>31</v>
      </c>
      <c r="O7" s="6">
        <v>400</v>
      </c>
      <c r="P7" s="7" t="s">
        <v>30</v>
      </c>
    </row>
    <row r="8" spans="2:16" x14ac:dyDescent="0.25">
      <c r="J8" s="8" t="s">
        <v>27</v>
      </c>
      <c r="K8" s="9">
        <f>O6*O4</f>
        <v>21600</v>
      </c>
      <c r="L8" s="10" t="s">
        <v>26</v>
      </c>
    </row>
    <row r="9" spans="2:16" x14ac:dyDescent="0.25">
      <c r="J9" s="11" t="s">
        <v>8</v>
      </c>
      <c r="K9" s="9">
        <f>K8*2*PI()/60</f>
        <v>2261.9467105846511</v>
      </c>
      <c r="L9" s="10" t="s">
        <v>28</v>
      </c>
    </row>
    <row r="10" spans="2:16" x14ac:dyDescent="0.25">
      <c r="J10" s="8" t="s">
        <v>29</v>
      </c>
      <c r="K10" s="9">
        <f>K9*K7</f>
        <v>260.9508394346247</v>
      </c>
      <c r="L10" s="10" t="s">
        <v>30</v>
      </c>
    </row>
    <row r="11" spans="2:16" x14ac:dyDescent="0.25">
      <c r="J11" s="8" t="s">
        <v>32</v>
      </c>
      <c r="K11" s="9">
        <f>K10/O7</f>
        <v>0.65237709858656179</v>
      </c>
      <c r="L11" s="10" t="s">
        <v>13</v>
      </c>
    </row>
    <row r="12" spans="2:16" x14ac:dyDescent="0.25">
      <c r="J12" s="11" t="s">
        <v>8</v>
      </c>
      <c r="K12" s="9">
        <f>K11*100</f>
        <v>65.237709858656174</v>
      </c>
      <c r="L12" s="10" t="s">
        <v>33</v>
      </c>
    </row>
    <row r="13" spans="2:16" x14ac:dyDescent="0.25">
      <c r="J13" s="8" t="s">
        <v>35</v>
      </c>
      <c r="K13" s="9">
        <v>80</v>
      </c>
      <c r="L13" s="10" t="s">
        <v>33</v>
      </c>
    </row>
    <row r="14" spans="2:16" x14ac:dyDescent="0.25">
      <c r="J14" s="11" t="s">
        <v>8</v>
      </c>
      <c r="K14" s="9">
        <f>K13/100</f>
        <v>0.8</v>
      </c>
      <c r="L14" s="10" t="s">
        <v>13</v>
      </c>
    </row>
    <row r="15" spans="2:16" x14ac:dyDescent="0.25">
      <c r="J15" s="8" t="s">
        <v>36</v>
      </c>
      <c r="K15" s="9">
        <f>O4*O5*K14</f>
        <v>33.6</v>
      </c>
      <c r="L15" s="10" t="s">
        <v>30</v>
      </c>
    </row>
    <row r="16" spans="2:16" x14ac:dyDescent="0.25">
      <c r="J16" s="13" t="s">
        <v>37</v>
      </c>
      <c r="K16" s="9">
        <f>K15/K7</f>
        <v>291.24799767001599</v>
      </c>
      <c r="L16" s="10" t="s">
        <v>28</v>
      </c>
    </row>
    <row r="17" spans="10:12" ht="15.75" thickBot="1" x14ac:dyDescent="0.3">
      <c r="J17" s="12" t="s">
        <v>8</v>
      </c>
      <c r="K17" s="6">
        <f>K16/(2*PI())*60</f>
        <v>2781.213509687992</v>
      </c>
      <c r="L17" s="7" t="s">
        <v>26</v>
      </c>
    </row>
  </sheetData>
  <mergeCells count="4">
    <mergeCell ref="B2:D2"/>
    <mergeCell ref="F2:H2"/>
    <mergeCell ref="J2:L2"/>
    <mergeCell ref="N2:P2"/>
  </mergeCells>
  <conditionalFormatting sqref="K12">
    <cfRule type="colorScale" priority="1">
      <colorScale>
        <cfvo type="num" val="0"/>
        <cfvo type="num" val="80"/>
        <cfvo type="num" val="100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Deibert</dc:creator>
  <cp:lastModifiedBy>Zach Deibert</cp:lastModifiedBy>
  <dcterms:created xsi:type="dcterms:W3CDTF">2020-03-10T17:23:31Z</dcterms:created>
  <dcterms:modified xsi:type="dcterms:W3CDTF">2020-03-11T00:16:38Z</dcterms:modified>
</cp:coreProperties>
</file>