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2a242fc30facd4/Desktop/Analysis Projects/Crowfunding Analysis/"/>
    </mc:Choice>
  </mc:AlternateContent>
  <xr:revisionPtr revIDLastSave="5" documentId="14_{E9069CCC-F78A-4B20-86B7-BD38E7E8A72C}" xr6:coauthVersionLast="47" xr6:coauthVersionMax="47" xr10:uidLastSave="{423104EA-3138-47D9-AAF1-86D50A5714B4}"/>
  <bookViews>
    <workbookView xWindow="-110" yWindow="-110" windowWidth="19420" windowHeight="10420" firstSheet="1" activeTab="2" xr2:uid="{00000000-000D-0000-FFFF-FFFF00000000}"/>
  </bookViews>
  <sheets>
    <sheet name="Kickstarter" sheetId="1" r:id="rId1"/>
    <sheet name="Theater Outcomes by Launch Date" sheetId="14" r:id="rId2"/>
    <sheet name="Outcomes Based On Goals" sheetId="19" r:id="rId3"/>
    <sheet name="Descriptive Statistics" sheetId="11" r:id="rId4"/>
    <sheet name="Category Statistics" sheetId="2" r:id="rId5"/>
    <sheet name="Subcategory Statistics" sheetId="3" r:id="rId6"/>
    <sheet name="Edinburgh Research" sheetId="7" r:id="rId7"/>
  </sheets>
  <definedNames>
    <definedName name="_xlnm._FilterDatabase" localSheetId="0" hidden="1">Kickstarter!$F$1:$F$4115</definedName>
  </definedNames>
  <calcPr calcId="191029"/>
  <pivotCaches>
    <pivotCache cacheId="0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9" l="1"/>
  <c r="B4" i="19"/>
  <c r="B7" i="19"/>
  <c r="E7" i="19" s="1"/>
  <c r="B2" i="19"/>
  <c r="D13" i="19"/>
  <c r="D12" i="19"/>
  <c r="D11" i="19"/>
  <c r="D10" i="19"/>
  <c r="D9" i="19"/>
  <c r="D8" i="19"/>
  <c r="D7" i="19"/>
  <c r="D6" i="19"/>
  <c r="D5" i="19"/>
  <c r="D4" i="19"/>
  <c r="D3" i="19"/>
  <c r="D2" i="19"/>
  <c r="C13" i="19"/>
  <c r="C11" i="19"/>
  <c r="C12" i="19"/>
  <c r="C10" i="19"/>
  <c r="C9" i="19"/>
  <c r="C7" i="19"/>
  <c r="C8" i="19"/>
  <c r="C6" i="19"/>
  <c r="C5" i="19"/>
  <c r="C4" i="19"/>
  <c r="C3" i="19"/>
  <c r="C2" i="19"/>
  <c r="B13" i="19"/>
  <c r="B12" i="19"/>
  <c r="B11" i="19"/>
  <c r="B10" i="19"/>
  <c r="B9" i="19"/>
  <c r="B8" i="19"/>
  <c r="B6" i="19"/>
  <c r="B5" i="19"/>
  <c r="C13" i="11"/>
  <c r="C14" i="11" s="1"/>
  <c r="C12" i="11"/>
  <c r="C11" i="11"/>
  <c r="B13" i="11"/>
  <c r="B12" i="11"/>
  <c r="B11" i="11"/>
  <c r="C6" i="11"/>
  <c r="C5" i="11"/>
  <c r="C7" i="11" s="1"/>
  <c r="C4" i="11"/>
  <c r="B6" i="11"/>
  <c r="B5" i="11"/>
  <c r="B4" i="11"/>
  <c r="C9" i="11"/>
  <c r="C2" i="11"/>
  <c r="B10" i="11"/>
  <c r="B9" i="11"/>
  <c r="B2" i="11"/>
  <c r="C10" i="11"/>
  <c r="B3" i="11"/>
  <c r="C3" i="11"/>
  <c r="F3" i="7"/>
  <c r="F4" i="7"/>
  <c r="F5" i="7"/>
  <c r="F6" i="7"/>
  <c r="F2" i="7"/>
  <c r="C3" i="7"/>
  <c r="C4" i="7"/>
  <c r="C5" i="7"/>
  <c r="C6" i="7"/>
  <c r="D3" i="7"/>
  <c r="D4" i="7"/>
  <c r="D5" i="7"/>
  <c r="D6" i="7"/>
  <c r="D2" i="7"/>
  <c r="C2" i="7"/>
  <c r="B2" i="7"/>
  <c r="B6" i="7"/>
  <c r="B3" i="7"/>
  <c r="B4" i="7"/>
  <c r="B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1960" i="1"/>
  <c r="P261" i="1"/>
  <c r="P980" i="1"/>
  <c r="P1952" i="1"/>
  <c r="P2012" i="1"/>
  <c r="P2622" i="1"/>
  <c r="P2187" i="1"/>
  <c r="P2712" i="1"/>
  <c r="P2018" i="1"/>
  <c r="P1503" i="1"/>
  <c r="P250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033" i="1"/>
  <c r="P2051" i="1"/>
  <c r="P1252" i="1"/>
  <c r="P1482" i="1"/>
  <c r="P2727" i="1"/>
  <c r="P2079" i="1"/>
  <c r="P260" i="1"/>
  <c r="P1019" i="1"/>
  <c r="P2273" i="1"/>
  <c r="P1972" i="1"/>
  <c r="P2073" i="1"/>
  <c r="P395" i="1"/>
  <c r="P344" i="1"/>
  <c r="P6" i="1"/>
  <c r="P737" i="1"/>
  <c r="P2735" i="1"/>
  <c r="P2196" i="1"/>
  <c r="P709" i="1"/>
  <c r="P2200" i="1"/>
  <c r="P1951" i="1"/>
  <c r="P327" i="1"/>
  <c r="P403" i="1"/>
  <c r="P290" i="1"/>
  <c r="P360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1469" i="1"/>
  <c r="P2732" i="1"/>
  <c r="P284" i="1"/>
  <c r="P2271" i="1"/>
  <c r="P2035" i="1"/>
  <c r="P349" i="1"/>
  <c r="P650" i="1"/>
  <c r="P342" i="1"/>
  <c r="P353" i="1"/>
  <c r="P2061" i="1"/>
  <c r="P671" i="1"/>
  <c r="P333" i="1"/>
  <c r="P2342" i="1"/>
  <c r="P2648" i="1"/>
  <c r="P286" i="1"/>
  <c r="P2705" i="1"/>
  <c r="P243" i="1"/>
  <c r="P357" i="1"/>
  <c r="P280" i="1"/>
  <c r="P2445" i="1"/>
  <c r="P1317" i="1"/>
  <c r="P39" i="1"/>
  <c r="P1196" i="1"/>
  <c r="P2047" i="1"/>
  <c r="P963" i="1"/>
  <c r="P1523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456" i="1"/>
  <c r="P1000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856" i="1"/>
  <c r="P41" i="1"/>
  <c r="P2609" i="1"/>
  <c r="P2612" i="1"/>
  <c r="P656" i="1"/>
  <c r="P287" i="1"/>
  <c r="P2241" i="1"/>
  <c r="P20" i="1"/>
  <c r="P2717" i="1"/>
  <c r="P252" i="1"/>
  <c r="P2300" i="1"/>
  <c r="P273" i="1"/>
  <c r="P1536" i="1"/>
  <c r="P2733" i="1"/>
  <c r="P2019" i="1"/>
  <c r="P1114" i="1"/>
  <c r="P45" i="1"/>
  <c r="P1520" i="1"/>
  <c r="P985" i="1"/>
  <c r="P2461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2204" i="1"/>
  <c r="P2709" i="1"/>
  <c r="P256" i="1"/>
  <c r="P218" i="1"/>
  <c r="P1528" i="1"/>
  <c r="P1541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495" i="1"/>
  <c r="P962" i="1"/>
  <c r="P245" i="1"/>
  <c r="P1260" i="1"/>
  <c r="P2337" i="1"/>
  <c r="P2330" i="1"/>
  <c r="P302" i="1"/>
  <c r="P361" i="1"/>
  <c r="P317" i="1"/>
  <c r="P1097" i="1"/>
  <c r="P653" i="1"/>
  <c r="P2234" i="1"/>
  <c r="P1339" i="1"/>
  <c r="P517" i="1"/>
  <c r="P2254" i="1"/>
  <c r="P309" i="1"/>
  <c r="P1277" i="1"/>
  <c r="P2226" i="1"/>
  <c r="P1519" i="1"/>
  <c r="P1534" i="1"/>
  <c r="P1965" i="1"/>
  <c r="P686" i="1"/>
  <c r="P1026" i="1"/>
  <c r="P2459" i="1"/>
  <c r="P2026" i="1"/>
  <c r="P1525" i="1"/>
  <c r="P1186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2170" i="1"/>
  <c r="P2623" i="1"/>
  <c r="P1195" i="1"/>
  <c r="P2093" i="1"/>
  <c r="P277" i="1"/>
  <c r="P1511" i="1"/>
  <c r="P1539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2540" i="1"/>
  <c r="P1353" i="1"/>
  <c r="P23" i="1"/>
  <c r="P299" i="1"/>
  <c r="P393" i="1"/>
  <c r="P727" i="1"/>
  <c r="P1830" i="1"/>
  <c r="P6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288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184" i="1"/>
  <c r="P291" i="1"/>
  <c r="P536" i="1"/>
  <c r="P1961" i="1"/>
  <c r="P1513" i="1"/>
  <c r="P797" i="1"/>
  <c r="P2318" i="1"/>
  <c r="P367" i="1"/>
  <c r="P1633" i="1"/>
  <c r="P1222" i="1"/>
  <c r="P1210" i="1"/>
  <c r="P1220" i="1"/>
  <c r="P303" i="1"/>
  <c r="P700" i="1"/>
  <c r="P1295" i="1"/>
  <c r="P1856" i="1"/>
  <c r="P59" i="1"/>
  <c r="P1794" i="1"/>
  <c r="P248" i="1"/>
  <c r="P2452" i="1"/>
  <c r="P1832" i="1"/>
  <c r="P1463" i="1"/>
  <c r="P2340" i="1"/>
  <c r="P540" i="1"/>
  <c r="P834" i="1"/>
  <c r="P2238" i="1"/>
  <c r="P244" i="1"/>
  <c r="P3" i="1"/>
  <c r="P690" i="1"/>
  <c r="P1609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1967" i="1"/>
  <c r="P1207" i="1"/>
  <c r="P370" i="1"/>
  <c r="P269" i="1"/>
  <c r="P399" i="1"/>
  <c r="P1311" i="1"/>
  <c r="P82" i="1"/>
  <c r="P615" i="1"/>
  <c r="P755" i="1"/>
  <c r="P2805" i="1"/>
  <c r="P679" i="1"/>
  <c r="P310" i="1"/>
  <c r="P2724" i="1"/>
  <c r="P827" i="1"/>
  <c r="P1315" i="1"/>
  <c r="P1403" i="1"/>
  <c r="P1751" i="1"/>
  <c r="P1845" i="1"/>
  <c r="P2044" i="1"/>
  <c r="P534" i="1"/>
  <c r="P1765" i="1"/>
  <c r="P362" i="1"/>
  <c r="P2048" i="1"/>
  <c r="P2608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673" i="1"/>
  <c r="P1836" i="1"/>
  <c r="P657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2637" i="1"/>
  <c r="P1272" i="1"/>
  <c r="P1319" i="1"/>
  <c r="P2253" i="1"/>
  <c r="P1399" i="1"/>
  <c r="P2105" i="1"/>
  <c r="P1401" i="1"/>
  <c r="P738" i="1"/>
  <c r="P2257" i="1"/>
  <c r="P251" i="1"/>
  <c r="P1948" i="1"/>
  <c r="P402" i="1"/>
  <c r="P1224" i="1"/>
  <c r="P1031" i="1"/>
  <c r="P1381" i="1"/>
  <c r="P71" i="1"/>
  <c r="P57" i="1"/>
  <c r="P1941" i="1"/>
  <c r="P2795" i="1"/>
  <c r="P2675" i="1"/>
  <c r="P2723" i="1"/>
  <c r="P1646" i="1"/>
  <c r="P1797" i="1"/>
  <c r="P2202" i="1"/>
  <c r="P674" i="1"/>
  <c r="P397" i="1"/>
  <c r="P2266" i="1"/>
  <c r="P2451" i="1"/>
  <c r="P1033" i="1"/>
  <c r="P2616" i="1"/>
  <c r="P2232" i="1"/>
  <c r="P2449" i="1"/>
  <c r="P658" i="1"/>
  <c r="P736" i="1"/>
  <c r="P262" i="1"/>
  <c r="P1632" i="1"/>
  <c r="P2820" i="1"/>
  <c r="P751" i="1"/>
  <c r="P1893" i="1"/>
  <c r="P1023" i="1"/>
  <c r="P331" i="1"/>
  <c r="P419" i="1"/>
  <c r="P1375" i="1"/>
  <c r="P2298" i="1"/>
  <c r="P2053" i="1"/>
  <c r="P1618" i="1"/>
  <c r="P5" i="1"/>
  <c r="P1935" i="1"/>
  <c r="P369" i="1"/>
  <c r="P350" i="1"/>
  <c r="P60" i="1"/>
  <c r="P1753" i="1"/>
  <c r="P1395" i="1"/>
  <c r="P1351" i="1"/>
  <c r="P1619" i="1"/>
  <c r="P2480" i="1"/>
  <c r="P2474" i="1"/>
  <c r="P798" i="1"/>
  <c r="P336" i="1"/>
  <c r="P56" i="1"/>
  <c r="P529" i="1"/>
  <c r="P1676" i="1"/>
  <c r="P1752" i="1"/>
  <c r="P1280" i="1"/>
  <c r="P304" i="1"/>
  <c r="P2057" i="1"/>
  <c r="P1693" i="1"/>
  <c r="P2813" i="1"/>
  <c r="P2541" i="1"/>
  <c r="P1838" i="1"/>
  <c r="P723" i="1"/>
  <c r="P1635" i="1"/>
  <c r="P1139" i="1"/>
  <c r="P2738" i="1"/>
  <c r="P307" i="1"/>
  <c r="P1470" i="1"/>
  <c r="P1191" i="1"/>
  <c r="P1268" i="1"/>
  <c r="P2830" i="1"/>
  <c r="P741" i="1"/>
  <c r="P1368" i="1"/>
  <c r="P1785" i="1"/>
  <c r="P1802" i="1"/>
  <c r="P1749" i="1"/>
  <c r="P1819" i="1"/>
  <c r="P1756" i="1"/>
  <c r="P400" i="1"/>
  <c r="P2313" i="1"/>
  <c r="P1378" i="1"/>
  <c r="P1521" i="1"/>
  <c r="P2245" i="1"/>
  <c r="P254" i="1"/>
  <c r="P1897" i="1"/>
  <c r="P2092" i="1"/>
  <c r="P1852" i="1"/>
  <c r="P1617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48" i="1"/>
  <c r="P1938" i="1"/>
  <c r="P337" i="1"/>
  <c r="P1686" i="1"/>
  <c r="P1655" i="1"/>
  <c r="P2265" i="1"/>
  <c r="P2447" i="1"/>
  <c r="P326" i="1"/>
  <c r="P1015" i="1"/>
  <c r="P2692" i="1"/>
  <c r="P58" i="1"/>
  <c r="P2462" i="1"/>
  <c r="P257" i="1"/>
  <c r="P1045" i="1"/>
  <c r="P38" i="1"/>
  <c r="P8" i="1"/>
  <c r="P1530" i="1"/>
  <c r="P796" i="1"/>
  <c r="P2448" i="1"/>
  <c r="P808" i="1"/>
  <c r="P1384" i="1"/>
  <c r="P487" i="1"/>
  <c r="P1944" i="1"/>
  <c r="P2235" i="1"/>
  <c r="P2535" i="1"/>
  <c r="P1762" i="1"/>
  <c r="P2598" i="1"/>
  <c r="P2799" i="1"/>
  <c r="P1664" i="1"/>
  <c r="P1670" i="1"/>
  <c r="P1807" i="1"/>
  <c r="P1436" i="1"/>
  <c r="P2262" i="1"/>
  <c r="P1466" i="1"/>
  <c r="P1264" i="1"/>
  <c r="P2017" i="1"/>
  <c r="P2223" i="1"/>
  <c r="P2501" i="1"/>
  <c r="P1663" i="1"/>
  <c r="P1628" i="1"/>
  <c r="P2443" i="1"/>
  <c r="P1608" i="1"/>
  <c r="P1066" i="1"/>
  <c r="P2129" i="1"/>
  <c r="P2122" i="1"/>
  <c r="P2243" i="1"/>
  <c r="P818" i="1"/>
  <c r="P1829" i="1"/>
  <c r="P421" i="1"/>
  <c r="P2527" i="1"/>
  <c r="P845" i="1"/>
  <c r="P1188" i="1"/>
  <c r="P375" i="1"/>
  <c r="P1747" i="1"/>
  <c r="P1660" i="1"/>
  <c r="P730" i="1"/>
  <c r="P306" i="1"/>
  <c r="P1332" i="1"/>
  <c r="P376" i="1"/>
  <c r="P896" i="1"/>
  <c r="P2731" i="1"/>
  <c r="P2263" i="1"/>
  <c r="P1307" i="1"/>
  <c r="P793" i="1"/>
  <c r="P2463" i="1"/>
  <c r="P482" i="1"/>
  <c r="P1283" i="1"/>
  <c r="P1029" i="1"/>
  <c r="P366" i="1"/>
  <c r="P358" i="1"/>
  <c r="P109" i="1"/>
  <c r="P104" i="1"/>
  <c r="P134" i="1"/>
  <c r="P1273" i="1"/>
  <c r="P2526" i="1"/>
  <c r="P2615" i="1"/>
  <c r="P1363" i="1"/>
  <c r="P485" i="1"/>
  <c r="P67" i="1"/>
  <c r="P1658" i="1"/>
  <c r="P1367" i="1"/>
  <c r="P2250" i="1"/>
  <c r="P1373" i="1"/>
  <c r="P2042" i="1"/>
  <c r="P1767" i="1"/>
  <c r="P63" i="1"/>
  <c r="P2087" i="1"/>
  <c r="P2740" i="1"/>
  <c r="P726" i="1"/>
  <c r="P1079" i="1"/>
  <c r="P2115" i="1"/>
  <c r="P2737" i="1"/>
  <c r="P2726" i="1"/>
  <c r="P2296" i="1"/>
  <c r="P2714" i="1"/>
  <c r="P1348" i="1"/>
  <c r="P836" i="1"/>
  <c r="P1540" i="1"/>
  <c r="P371" i="1"/>
  <c r="P788" i="1"/>
  <c r="P2786" i="1"/>
  <c r="P2305" i="1"/>
  <c r="P115" i="1"/>
  <c r="P1624" i="1"/>
  <c r="P2045" i="1"/>
  <c r="P749" i="1"/>
  <c r="P1028" i="1"/>
  <c r="P515" i="1"/>
  <c r="P974" i="1"/>
  <c r="P91" i="1"/>
  <c r="P2214" i="1"/>
  <c r="P1377" i="1"/>
  <c r="P1032" i="1"/>
  <c r="P1799" i="1"/>
  <c r="P1390" i="1"/>
  <c r="P249" i="1"/>
  <c r="P1679" i="1"/>
  <c r="P444" i="1"/>
  <c r="P2303" i="1"/>
  <c r="P946" i="1"/>
  <c r="P325" i="1"/>
  <c r="P1215" i="1"/>
  <c r="P283" i="1"/>
  <c r="P989" i="1"/>
  <c r="P2549" i="1"/>
  <c r="P1011" i="1"/>
  <c r="P2552" i="1"/>
  <c r="P473" i="1"/>
  <c r="P2721" i="1"/>
  <c r="P1746" i="1"/>
  <c r="P956" i="1"/>
  <c r="P1899" i="1"/>
  <c r="P1036" i="1"/>
  <c r="P2532" i="1"/>
  <c r="P341" i="1"/>
  <c r="P1398" i="1"/>
  <c r="P2311" i="1"/>
  <c r="P88" i="1"/>
  <c r="P2631" i="1"/>
  <c r="P1090" i="1"/>
  <c r="P1568" i="1"/>
  <c r="P2286" i="1"/>
  <c r="P1211" i="1"/>
  <c r="P390" i="1"/>
  <c r="P2178" i="1"/>
  <c r="P733" i="1"/>
  <c r="P2809" i="1"/>
  <c r="P2531" i="1"/>
  <c r="P276" i="1"/>
  <c r="P1645" i="1"/>
  <c r="P1631" i="1"/>
  <c r="P1358" i="1"/>
  <c r="P1526" i="1"/>
  <c r="P852" i="1"/>
  <c r="P1936" i="1"/>
  <c r="P1203" i="1"/>
  <c r="P1320" i="1"/>
  <c r="P739" i="1"/>
  <c r="P703" i="1"/>
  <c r="P2550" i="1"/>
  <c r="P1253" i="1"/>
  <c r="P835" i="1"/>
  <c r="P410" i="1"/>
  <c r="P804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13" i="1"/>
  <c r="P1745" i="1"/>
  <c r="P2100" i="1"/>
  <c r="P847" i="1"/>
  <c r="P1323" i="1"/>
  <c r="P293" i="1"/>
  <c r="P47" i="1"/>
  <c r="P264" i="1"/>
  <c r="P2498" i="1"/>
  <c r="P2824" i="1"/>
  <c r="P1350" i="1"/>
  <c r="P2065" i="1"/>
  <c r="P266" i="1"/>
  <c r="P2251" i="1"/>
  <c r="P278" i="1"/>
  <c r="P1816" i="1"/>
  <c r="P2655" i="1"/>
  <c r="P1182" i="1"/>
  <c r="P1034" i="1"/>
  <c r="P2801" i="1"/>
  <c r="P841" i="1"/>
  <c r="P846" i="1"/>
  <c r="P1759" i="1"/>
  <c r="P1309" i="1"/>
  <c r="P1369" i="1"/>
  <c r="P924" i="1"/>
  <c r="P1346" i="1"/>
  <c r="P2814" i="1"/>
  <c r="P382" i="1"/>
  <c r="P1758" i="1"/>
  <c r="P120" i="1"/>
  <c r="P2166" i="1"/>
  <c r="P321" i="1"/>
  <c r="P2659" i="1"/>
  <c r="P1934" i="1"/>
  <c r="P15" i="1"/>
  <c r="P754" i="1"/>
  <c r="P828" i="1"/>
  <c r="P647" i="1"/>
  <c r="P270" i="1"/>
  <c r="P2409" i="1"/>
  <c r="P267" i="1"/>
  <c r="P1647" i="1"/>
  <c r="P1370" i="1"/>
  <c r="P2197" i="1"/>
  <c r="P2275" i="1"/>
  <c r="P2460" i="1"/>
  <c r="P806" i="1"/>
  <c r="P2240" i="1"/>
  <c r="P725" i="1"/>
  <c r="P1389" i="1"/>
  <c r="P329" i="1"/>
  <c r="P1806" i="1"/>
  <c r="P729" i="1"/>
  <c r="P1612" i="1"/>
  <c r="P2322" i="1"/>
  <c r="P1433" i="1"/>
  <c r="P1784" i="1"/>
  <c r="P2280" i="1"/>
  <c r="P113" i="1"/>
  <c r="P2289" i="1"/>
  <c r="P2063" i="1"/>
  <c r="P1805" i="1"/>
  <c r="P275" i="1"/>
  <c r="P49" i="1"/>
  <c r="P35" i="1"/>
  <c r="P2182" i="1"/>
  <c r="P1383" i="1"/>
  <c r="P2175" i="1"/>
  <c r="P1761" i="1"/>
  <c r="P274" i="1"/>
  <c r="P1887" i="1"/>
  <c r="P1274" i="1"/>
  <c r="P1537" i="1"/>
  <c r="P405" i="1"/>
  <c r="P94" i="1"/>
  <c r="P396" i="1"/>
  <c r="P2821" i="1"/>
  <c r="P1649" i="1"/>
  <c r="P2116" i="1"/>
  <c r="P2787" i="1"/>
  <c r="P2653" i="1"/>
  <c r="P523" i="1"/>
  <c r="P731" i="1"/>
  <c r="P1251" i="1"/>
  <c r="P1702" i="1"/>
  <c r="P1352" i="1"/>
  <c r="P114" i="1"/>
  <c r="P1003" i="1"/>
  <c r="P247" i="1"/>
  <c r="P2663" i="1"/>
  <c r="P1616" i="1"/>
  <c r="P746" i="1"/>
  <c r="P522" i="1"/>
  <c r="P761" i="1"/>
  <c r="P2264" i="1"/>
  <c r="P2107" i="1"/>
  <c r="P2082" i="1"/>
  <c r="P2800" i="1"/>
  <c r="P843" i="1"/>
  <c r="P1038" i="1"/>
  <c r="P2164" i="1"/>
  <c r="P1068" i="1"/>
  <c r="P2055" i="1"/>
  <c r="P838" i="1"/>
  <c r="P2534" i="1"/>
  <c r="P2546" i="1"/>
  <c r="P108" i="1"/>
  <c r="P669" i="1"/>
  <c r="P801" i="1"/>
  <c r="P2476" i="1"/>
  <c r="P102" i="1"/>
  <c r="P296" i="1"/>
  <c r="P2524" i="1"/>
  <c r="P1037" i="1"/>
  <c r="P1337" i="1"/>
  <c r="P1911" i="1"/>
  <c r="P1326" i="1"/>
  <c r="P478" i="1"/>
  <c r="P2213" i="1"/>
  <c r="P481" i="1"/>
  <c r="P2278" i="1"/>
  <c r="P1787" i="1"/>
  <c r="P1400" i="1"/>
  <c r="P1254" i="1"/>
  <c r="P2268" i="1"/>
  <c r="P292" i="1"/>
  <c r="P851" i="1"/>
  <c r="P1025" i="1"/>
  <c r="P140" i="1"/>
  <c r="P2491" i="1"/>
  <c r="P1385" i="1"/>
  <c r="P996" i="1"/>
  <c r="P1873" i="1"/>
  <c r="P1638" i="1"/>
  <c r="P62" i="1"/>
  <c r="P64" i="1"/>
  <c r="P2455" i="1"/>
  <c r="P923" i="1"/>
  <c r="P704" i="1"/>
  <c r="P2147" i="1"/>
  <c r="P1305" i="1"/>
  <c r="P752" i="1"/>
  <c r="P1654" i="1"/>
  <c r="P1527" i="1"/>
  <c r="P119" i="1"/>
  <c r="P2528" i="1"/>
  <c r="P2533" i="1"/>
  <c r="P2483" i="1"/>
  <c r="P2810" i="1"/>
  <c r="P2499" i="1"/>
  <c r="P810" i="1"/>
  <c r="P185" i="1"/>
  <c r="P2212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1922" i="1"/>
  <c r="P2530" i="1"/>
  <c r="P817" i="1"/>
  <c r="P1249" i="1"/>
  <c r="P2111" i="1"/>
  <c r="P2818" i="1"/>
  <c r="P2173" i="1"/>
  <c r="P2741" i="1"/>
  <c r="P2096" i="1"/>
  <c r="P809" i="1"/>
  <c r="P1798" i="1"/>
  <c r="P861" i="1"/>
  <c r="P1667" i="1"/>
  <c r="P2486" i="1"/>
  <c r="P1267" i="1"/>
  <c r="P1890" i="1"/>
  <c r="P811" i="1"/>
  <c r="P1275" i="1"/>
  <c r="P1533" i="1"/>
  <c r="P2323" i="1"/>
  <c r="P305" i="1"/>
  <c r="P2176" i="1"/>
  <c r="P1405" i="1"/>
  <c r="P1593" i="1"/>
  <c r="P2529" i="1"/>
  <c r="P2336" i="1"/>
  <c r="P1380" i="1"/>
  <c r="P1634" i="1"/>
  <c r="P32" i="1"/>
  <c r="P1302" i="1"/>
  <c r="P1505" i="1"/>
  <c r="P77" i="1"/>
  <c r="P1630" i="1"/>
  <c r="P2088" i="1"/>
  <c r="P1668" i="1"/>
  <c r="P800" i="1"/>
  <c r="P1290" i="1"/>
  <c r="P2083" i="1"/>
  <c r="P84" i="1"/>
  <c r="P533" i="1"/>
  <c r="P1781" i="1"/>
  <c r="P246" i="1"/>
  <c r="P118" i="1"/>
  <c r="P747" i="1"/>
  <c r="P2101" i="1"/>
  <c r="P1861" i="1"/>
  <c r="P2713" i="1"/>
  <c r="P2304" i="1"/>
  <c r="P1397" i="1"/>
  <c r="P2548" i="1"/>
  <c r="P2547" i="1"/>
  <c r="P538" i="1"/>
  <c r="P2841" i="1"/>
  <c r="P1529" i="1"/>
  <c r="P316" i="1"/>
  <c r="P1651" i="1"/>
  <c r="P526" i="1"/>
  <c r="P1292" i="1"/>
  <c r="P1250" i="1"/>
  <c r="P2030" i="1"/>
  <c r="P553" i="1"/>
  <c r="P2553" i="1"/>
  <c r="P1262" i="1"/>
  <c r="P2543" i="1"/>
  <c r="P2308" i="1"/>
  <c r="P343" i="1"/>
  <c r="P31" i="1"/>
  <c r="P110" i="1"/>
  <c r="P2556" i="1"/>
  <c r="P854" i="1"/>
  <c r="P532" i="1"/>
  <c r="P2287" i="1"/>
  <c r="P356" i="1"/>
  <c r="P90" i="1"/>
  <c r="P93" i="1"/>
  <c r="P778" i="1"/>
  <c r="P824" i="1"/>
  <c r="P2815" i="1"/>
  <c r="P969" i="1"/>
  <c r="P753" i="1"/>
  <c r="P689" i="1"/>
  <c r="P2222" i="1"/>
  <c r="P272" i="1"/>
  <c r="P10" i="1"/>
  <c r="P103" i="1"/>
  <c r="P833" i="1"/>
  <c r="P1681" i="1"/>
  <c r="P651" i="1"/>
  <c r="P2167" i="1"/>
  <c r="P2602" i="1"/>
  <c r="P2090" i="1"/>
  <c r="P1678" i="1"/>
  <c r="P1883" i="1"/>
  <c r="P2704" i="1"/>
  <c r="P524" i="1"/>
  <c r="P1926" i="1"/>
  <c r="P1606" i="1"/>
  <c r="P1333" i="1"/>
  <c r="P2679" i="1"/>
  <c r="P1570" i="1"/>
  <c r="P1076" i="1"/>
  <c r="P100" i="1"/>
  <c r="P121" i="1"/>
  <c r="P2617" i="1"/>
  <c r="P36" i="1"/>
  <c r="P2698" i="1"/>
  <c r="P2117" i="1"/>
  <c r="P1884" i="1"/>
  <c r="P1823" i="1"/>
  <c r="P1476" i="1"/>
  <c r="P2808" i="1"/>
  <c r="P2478" i="1"/>
  <c r="P380" i="1"/>
  <c r="P1360" i="1"/>
  <c r="P1889" i="1"/>
  <c r="P2464" i="1"/>
  <c r="P2833" i="1"/>
  <c r="P2674" i="1"/>
  <c r="P748" i="1"/>
  <c r="P1341" i="1"/>
  <c r="P2603" i="1"/>
  <c r="P2165" i="1"/>
  <c r="P1096" i="1"/>
  <c r="P55" i="1"/>
  <c r="P2446" i="1"/>
  <c r="P2086" i="1"/>
  <c r="P2314" i="1"/>
  <c r="P2321" i="1"/>
  <c r="P799" i="1"/>
  <c r="P1214" i="1"/>
  <c r="P2260" i="1"/>
  <c r="P742" i="1"/>
  <c r="P1850" i="1"/>
  <c r="P1005" i="1"/>
  <c r="P1190" i="1"/>
  <c r="P1931" i="1"/>
  <c r="P2490" i="1"/>
  <c r="P898" i="1"/>
  <c r="P1181" i="1"/>
  <c r="P2554" i="1"/>
  <c r="P1022" i="1"/>
  <c r="P1986" i="1"/>
  <c r="P414" i="1"/>
  <c r="P2642" i="1"/>
  <c r="P2792" i="1"/>
  <c r="P2632" i="1"/>
  <c r="P2657" i="1"/>
  <c r="P807" i="1"/>
  <c r="P1278" i="1"/>
  <c r="P1689" i="1"/>
  <c r="P1754" i="1"/>
  <c r="P116" i="1"/>
  <c r="P1312" i="1"/>
  <c r="P2827" i="1"/>
  <c r="P1357" i="1"/>
  <c r="P2183" i="1"/>
  <c r="P1666" i="1"/>
  <c r="P1016" i="1"/>
  <c r="P1392" i="1"/>
  <c r="P2804" i="1"/>
  <c r="P839" i="1"/>
  <c r="P407" i="1"/>
  <c r="P339" i="1"/>
  <c r="P2791" i="1"/>
  <c r="P212" i="1"/>
  <c r="P2285" i="1"/>
  <c r="P1849" i="1"/>
  <c r="P661" i="1"/>
  <c r="P408" i="1"/>
  <c r="P12" i="1"/>
  <c r="P654" i="1"/>
  <c r="P735" i="1"/>
  <c r="P2091" i="1"/>
  <c r="P2562" i="1"/>
  <c r="P1826" i="1"/>
  <c r="P168" i="1"/>
  <c r="P1859" i="1"/>
  <c r="P2099" i="1"/>
  <c r="P2832" i="1"/>
  <c r="P500" i="1"/>
  <c r="P2276" i="1"/>
  <c r="P1106" i="1"/>
  <c r="P1914" i="1"/>
  <c r="P1004" i="1"/>
  <c r="P2788" i="1"/>
  <c r="P1193" i="1"/>
  <c r="P2168" i="1"/>
  <c r="P1928" i="1"/>
  <c r="P308" i="1"/>
  <c r="P2835" i="1"/>
  <c r="P840" i="1"/>
  <c r="P978" i="1"/>
  <c r="P2022" i="1"/>
  <c r="P1650" i="1"/>
  <c r="P1168" i="1"/>
  <c r="P2834" i="1"/>
  <c r="P1018" i="1"/>
  <c r="P1376" i="1"/>
  <c r="P1394" i="1"/>
  <c r="P2673" i="1"/>
  <c r="P805" i="1"/>
  <c r="P404" i="1"/>
  <c r="P1652" i="1"/>
  <c r="P795" i="1"/>
  <c r="P2628" i="1"/>
  <c r="P1671" i="1"/>
  <c r="P1866" i="1"/>
  <c r="P40" i="1"/>
  <c r="P521" i="1"/>
  <c r="P722" i="1"/>
  <c r="P1902" i="1"/>
  <c r="P1404" i="1"/>
  <c r="P589" i="1"/>
  <c r="P2149" i="1"/>
  <c r="P2458" i="1"/>
  <c r="P1937" i="1"/>
  <c r="P1603" i="1"/>
  <c r="P2812" i="1"/>
  <c r="P866" i="1"/>
  <c r="P1201" i="1"/>
  <c r="P1675" i="1"/>
  <c r="P822" i="1"/>
  <c r="P1903" i="1"/>
  <c r="P2831" i="1"/>
  <c r="P2277" i="1"/>
  <c r="P1216" i="1"/>
  <c r="P1930" i="1"/>
  <c r="P2368" i="1"/>
  <c r="P2477" i="1"/>
  <c r="P89" i="1"/>
  <c r="P853" i="1"/>
  <c r="P844" i="1"/>
  <c r="P977" i="1"/>
  <c r="P1261" i="1"/>
  <c r="P1895" i="1"/>
  <c r="P2842" i="1"/>
  <c r="P1362" i="1"/>
  <c r="P378" i="1"/>
  <c r="P2542" i="1"/>
  <c r="P1509" i="1"/>
  <c r="P2317" i="1"/>
  <c r="P2811" i="1"/>
  <c r="P1349" i="1"/>
  <c r="P760" i="1"/>
  <c r="P988" i="1"/>
  <c r="P1297" i="1"/>
  <c r="P757" i="1"/>
  <c r="P862" i="1"/>
  <c r="P1243" i="1"/>
  <c r="P728" i="1"/>
  <c r="P1643" i="1"/>
  <c r="P1699" i="1"/>
  <c r="P767" i="1"/>
  <c r="P794" i="1"/>
  <c r="P1359" i="1"/>
  <c r="P1637" i="1"/>
  <c r="P1844" i="1"/>
  <c r="P2179" i="1"/>
  <c r="P2248" i="1"/>
  <c r="P2422" i="1"/>
  <c r="P1831" i="1"/>
  <c r="P1304" i="1"/>
  <c r="P2097" i="1"/>
  <c r="P2468" i="1"/>
  <c r="P2672" i="1"/>
  <c r="P947" i="1"/>
  <c r="P1572" i="1"/>
  <c r="P692" i="1"/>
  <c r="P2220" i="1"/>
  <c r="P1223" i="1"/>
  <c r="P894" i="1"/>
  <c r="P1933" i="1"/>
  <c r="P539" i="1"/>
  <c r="P1247" i="1"/>
  <c r="P2829" i="1"/>
  <c r="P2840" i="1"/>
  <c r="P1691" i="1"/>
  <c r="P815" i="1"/>
  <c r="P1694" i="1"/>
  <c r="P74" i="1"/>
  <c r="P68" i="1"/>
  <c r="P25" i="1"/>
  <c r="P107" i="1"/>
  <c r="P891" i="1"/>
  <c r="P1803" i="1"/>
  <c r="P2108" i="1"/>
  <c r="P837" i="1"/>
  <c r="P1248" i="1"/>
  <c r="P1629" i="1"/>
  <c r="P1989" i="1"/>
  <c r="P2555" i="1"/>
  <c r="P69" i="1"/>
  <c r="P2465" i="1"/>
  <c r="P699" i="1"/>
  <c r="P1924" i="1"/>
  <c r="P2256" i="1"/>
  <c r="P1024" i="1"/>
  <c r="P972" i="1"/>
  <c r="P1577" i="1"/>
  <c r="P1769" i="1"/>
  <c r="P802" i="1"/>
  <c r="P2625" i="1"/>
  <c r="P65" i="1"/>
  <c r="P2103" i="1"/>
  <c r="P716" i="1"/>
  <c r="P73" i="1"/>
  <c r="P803" i="1"/>
  <c r="P213" i="1"/>
  <c r="P785" i="1"/>
  <c r="P2466" i="1"/>
  <c r="P1648" i="1"/>
  <c r="P187" i="1"/>
  <c r="P1481" i="1"/>
  <c r="P1728" i="1"/>
  <c r="P111" i="1"/>
  <c r="P2205" i="1"/>
  <c r="P1800" i="1"/>
  <c r="P1040" i="1"/>
  <c r="P1744" i="1"/>
  <c r="P50" i="1"/>
  <c r="P1766" i="1"/>
  <c r="P2828" i="1"/>
  <c r="P2109" i="1"/>
  <c r="P1098" i="1"/>
  <c r="P2794" i="1"/>
  <c r="P826" i="1"/>
  <c r="P2557" i="1"/>
  <c r="P2294" i="1"/>
  <c r="P2470" i="1"/>
  <c r="P1657" i="1"/>
  <c r="P649" i="1"/>
  <c r="P17" i="1"/>
  <c r="P1891" i="1"/>
  <c r="P209" i="1"/>
  <c r="P2113" i="1"/>
  <c r="P1554" i="1"/>
  <c r="P2134" i="1"/>
  <c r="P1285" i="1"/>
  <c r="P1827" i="1"/>
  <c r="P2536" i="1"/>
  <c r="P2647" i="1"/>
  <c r="P2309" i="1"/>
  <c r="P1300" i="1"/>
  <c r="P2772" i="1"/>
  <c r="P66" i="1"/>
  <c r="P1246" i="1"/>
  <c r="P756" i="1"/>
  <c r="P1167" i="1"/>
  <c r="P146" i="1"/>
  <c r="P385" i="1"/>
  <c r="P2487" i="1"/>
  <c r="P819" i="1"/>
  <c r="P1303" i="1"/>
  <c r="P1841" i="1"/>
  <c r="P2646" i="1"/>
  <c r="P1923" i="1"/>
  <c r="P537" i="1"/>
  <c r="P2790" i="1"/>
  <c r="P2793" i="1"/>
  <c r="P790" i="1"/>
  <c r="P1843" i="1"/>
  <c r="P1287" i="1"/>
  <c r="P409" i="1"/>
  <c r="P1316" i="1"/>
  <c r="P42" i="1"/>
  <c r="P1263" i="1"/>
  <c r="P1858" i="1"/>
  <c r="P1286" i="1"/>
  <c r="P1443" i="1"/>
  <c r="P1828" i="1"/>
  <c r="P1653" i="1"/>
  <c r="P2121" i="1"/>
  <c r="P1673" i="1"/>
  <c r="P1636" i="1"/>
  <c r="P2112" i="1"/>
  <c r="P750" i="1"/>
  <c r="P2431" i="1"/>
  <c r="P22" i="1"/>
  <c r="P535" i="1"/>
  <c r="P885" i="1"/>
  <c r="P1605" i="1"/>
  <c r="P43" i="1"/>
  <c r="P46" i="1"/>
  <c r="P1621" i="1"/>
  <c r="P2209" i="1"/>
  <c r="P2475" i="1"/>
  <c r="P2482" i="1"/>
  <c r="P2206" i="1"/>
  <c r="P1786" i="1"/>
  <c r="P915" i="1"/>
  <c r="P2624" i="1"/>
  <c r="P1716" i="1"/>
  <c r="P832" i="1"/>
  <c r="P28" i="1"/>
  <c r="P1228" i="1"/>
  <c r="P1674" i="1"/>
  <c r="P2497" i="1"/>
  <c r="P501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667" i="1"/>
  <c r="P791" i="1"/>
  <c r="P1839" i="1"/>
  <c r="P2010" i="1"/>
  <c r="P483" i="1"/>
  <c r="P2597" i="1"/>
  <c r="P1082" i="1"/>
  <c r="P1475" i="1"/>
  <c r="P1100" i="1"/>
  <c r="P1641" i="1"/>
  <c r="P158" i="1"/>
  <c r="P1265" i="1"/>
  <c r="P968" i="1"/>
  <c r="P1680" i="1"/>
  <c r="P2605" i="1"/>
  <c r="P1611" i="1"/>
  <c r="P2119" i="1"/>
  <c r="P1690" i="1"/>
  <c r="P2519" i="1"/>
  <c r="P2216" i="1"/>
  <c r="P2747" i="1"/>
  <c r="P2177" i="1"/>
  <c r="P1330" i="1"/>
  <c r="P2707" i="1"/>
  <c r="P860" i="1"/>
  <c r="P98" i="1"/>
  <c r="P528" i="1"/>
  <c r="P1822" i="1"/>
  <c r="P2670" i="1"/>
  <c r="P1329" i="1"/>
  <c r="P112" i="1"/>
  <c r="P2684" i="1"/>
  <c r="P1804" i="1"/>
  <c r="P1245" i="1"/>
  <c r="P652" i="1"/>
  <c r="P991" i="1"/>
  <c r="P1508" i="1"/>
  <c r="P37" i="1"/>
  <c r="P2084" i="1"/>
  <c r="P2669" i="1"/>
  <c r="P771" i="1"/>
  <c r="P1927" i="1"/>
  <c r="P2778" i="1"/>
  <c r="P81" i="1"/>
  <c r="P1792" i="1"/>
  <c r="P2141" i="1"/>
  <c r="P1288" i="1"/>
  <c r="P2816" i="1"/>
  <c r="P2181" i="1"/>
  <c r="P2551" i="1"/>
  <c r="P2291" i="1"/>
  <c r="P740" i="1"/>
  <c r="P101" i="1"/>
  <c r="P1587" i="1"/>
  <c r="P1620" i="1"/>
  <c r="P812" i="1"/>
  <c r="P930" i="1"/>
  <c r="P1457" i="1"/>
  <c r="P202" i="1"/>
  <c r="P2383" i="1"/>
  <c r="P79" i="1"/>
  <c r="P2703" i="1"/>
  <c r="P531" i="1"/>
  <c r="P1356" i="1"/>
  <c r="P2292" i="1"/>
  <c r="P2005" i="1"/>
  <c r="P1372" i="1"/>
  <c r="P2326" i="1"/>
  <c r="P2089" i="1"/>
  <c r="P744" i="1"/>
  <c r="P942" i="1"/>
  <c r="P2281" i="1"/>
  <c r="P2095" i="1"/>
  <c r="P384" i="1"/>
  <c r="P1789" i="1"/>
  <c r="P662" i="1"/>
  <c r="P1426" i="1"/>
  <c r="P1846" i="1"/>
  <c r="P936" i="1"/>
  <c r="P2496" i="1"/>
  <c r="P255" i="1"/>
  <c r="P19" i="1"/>
  <c r="P1379" i="1"/>
  <c r="P87" i="1"/>
  <c r="P2297" i="1"/>
  <c r="P1604" i="1"/>
  <c r="P2288" i="1"/>
  <c r="P2489" i="1"/>
  <c r="P857" i="1"/>
  <c r="P2158" i="1"/>
  <c r="P982" i="1"/>
  <c r="P83" i="1"/>
  <c r="P678" i="1"/>
  <c r="P2634" i="1"/>
  <c r="P198" i="1"/>
  <c r="P1230" i="1"/>
  <c r="P610" i="1"/>
  <c r="P268" i="1"/>
  <c r="P1864" i="1"/>
  <c r="P1900" i="1"/>
  <c r="P1134" i="1"/>
  <c r="P825" i="1"/>
  <c r="P2627" i="1"/>
  <c r="P1107" i="1"/>
  <c r="P417" i="1"/>
  <c r="P1985" i="1"/>
  <c r="P1783" i="1"/>
  <c r="P556" i="1"/>
  <c r="P2525" i="1"/>
  <c r="P1697" i="1"/>
  <c r="P2780" i="1"/>
  <c r="P952" i="1"/>
  <c r="P1905" i="1"/>
  <c r="P1719" i="1"/>
  <c r="P830" i="1"/>
  <c r="P2284" i="1"/>
  <c r="P717" i="1"/>
  <c r="P128" i="1"/>
  <c r="P934" i="1"/>
  <c r="P1677" i="1"/>
  <c r="P789" i="1"/>
  <c r="P105" i="1"/>
  <c r="P559" i="1"/>
  <c r="P1035" i="1"/>
  <c r="P2471" i="1"/>
  <c r="P2560" i="1"/>
  <c r="P2104" i="1"/>
  <c r="P2836" i="1"/>
  <c r="P80" i="1"/>
  <c r="P879" i="1"/>
  <c r="P1886" i="1"/>
  <c r="P2120" i="1"/>
  <c r="P2408" i="1"/>
  <c r="P848" i="1"/>
  <c r="P1355" i="1"/>
  <c r="P2661" i="1"/>
  <c r="P1325" i="1"/>
  <c r="P530" i="1"/>
  <c r="P1743" i="1"/>
  <c r="P2802" i="1"/>
  <c r="P1656" i="1"/>
  <c r="P2783" i="1"/>
  <c r="P694" i="1"/>
  <c r="P1706" i="1"/>
  <c r="P1853" i="1"/>
  <c r="P207" i="1"/>
  <c r="P177" i="1"/>
  <c r="P143" i="1"/>
  <c r="P878" i="1"/>
  <c r="P2479" i="1"/>
  <c r="P412" i="1"/>
  <c r="P816" i="1"/>
  <c r="P2335" i="1"/>
  <c r="P1932" i="1"/>
  <c r="P2467" i="1"/>
  <c r="P2485" i="1"/>
  <c r="P465" i="1"/>
  <c r="P635" i="1"/>
  <c r="P21" i="1"/>
  <c r="P1888" i="1"/>
  <c r="P2437" i="1"/>
  <c r="P1870" i="1"/>
  <c r="P2589" i="1"/>
  <c r="P1610" i="1"/>
  <c r="P418" i="1"/>
  <c r="P869" i="1"/>
  <c r="P859" i="1"/>
  <c r="P1298" i="1"/>
  <c r="P1644" i="1"/>
  <c r="P1901" i="1"/>
  <c r="P2784" i="1"/>
  <c r="P2789" i="1"/>
  <c r="P2469" i="1"/>
  <c r="P1626" i="1"/>
  <c r="P1682" i="1"/>
  <c r="P1091" i="1"/>
  <c r="P2600" i="1"/>
  <c r="P2236" i="1"/>
  <c r="P943" i="1"/>
  <c r="P1162" i="1"/>
  <c r="P2806" i="1"/>
  <c r="P1776" i="1"/>
  <c r="P1760" i="1"/>
  <c r="P1896" i="1"/>
  <c r="P2706" i="1"/>
  <c r="P2785" i="1"/>
  <c r="P2207" i="1"/>
  <c r="P1310" i="1"/>
  <c r="P1328" i="1"/>
  <c r="P1622" i="1"/>
  <c r="P2208" i="1"/>
  <c r="P2407" i="1"/>
  <c r="P1939" i="1"/>
  <c r="P1942" i="1"/>
  <c r="P680" i="1"/>
  <c r="P95" i="1"/>
  <c r="P2361" i="1"/>
  <c r="P2539" i="1"/>
  <c r="P2680" i="1"/>
  <c r="P1364" i="1"/>
  <c r="P1266" i="1"/>
  <c r="P1771" i="1"/>
  <c r="P1665" i="1"/>
  <c r="P2258" i="1"/>
  <c r="P2559" i="1"/>
  <c r="P783" i="1"/>
  <c r="P1226" i="1"/>
  <c r="P2678" i="1"/>
  <c r="P2500" i="1"/>
  <c r="P648" i="1"/>
  <c r="P2301" i="1"/>
  <c r="P1640" i="1"/>
  <c r="P1713" i="1"/>
  <c r="P1835" i="1"/>
  <c r="P2758" i="1"/>
  <c r="P1885" i="1"/>
  <c r="P312" i="1"/>
  <c r="P782" i="1"/>
  <c r="P813" i="1"/>
  <c r="P871" i="1"/>
  <c r="P2106" i="1"/>
  <c r="P1208" i="1"/>
  <c r="P2472" i="1"/>
  <c r="P1833" i="1"/>
  <c r="P1087" i="1"/>
  <c r="P1672" i="1"/>
  <c r="P2389" i="1"/>
  <c r="P786" i="1"/>
  <c r="P1039" i="1"/>
  <c r="P1170" i="1"/>
  <c r="P1592" i="1"/>
  <c r="P2210" i="1"/>
  <c r="P1615" i="1"/>
  <c r="P2221" i="1"/>
  <c r="P1213" i="1"/>
  <c r="P2299" i="1"/>
  <c r="P1882" i="1"/>
  <c r="P1662" i="1"/>
  <c r="P2770" i="1"/>
  <c r="P1840" i="1"/>
  <c r="P1613" i="1"/>
  <c r="P1862" i="1"/>
  <c r="P2290" i="1"/>
  <c r="P2484" i="1"/>
  <c r="P2671" i="1"/>
  <c r="P392" i="1"/>
  <c r="P1847" i="1"/>
  <c r="P2174" i="1"/>
  <c r="P2511" i="1"/>
  <c r="P2823" i="1"/>
  <c r="P1796" i="1"/>
  <c r="P1780" i="1"/>
  <c r="P1340" i="1"/>
  <c r="P2636" i="1"/>
  <c r="P1842" i="1"/>
  <c r="P1169" i="1"/>
  <c r="P707" i="1"/>
  <c r="P2629" i="1"/>
  <c r="P2517" i="1"/>
  <c r="P2630" i="1"/>
  <c r="P2798" i="1"/>
  <c r="P2295" i="1"/>
  <c r="P1396" i="1"/>
  <c r="P814" i="1"/>
  <c r="P1154" i="1"/>
  <c r="P979" i="1"/>
  <c r="P1788" i="1"/>
  <c r="P666" i="1"/>
  <c r="P787" i="1"/>
  <c r="P75" i="1"/>
  <c r="P2193" i="1"/>
  <c r="P1492" i="1"/>
  <c r="P1773" i="1"/>
  <c r="P677" i="1"/>
  <c r="P2561" i="1"/>
  <c r="P1176" i="1"/>
  <c r="P1465" i="1"/>
  <c r="P1764" i="1"/>
  <c r="P2654" i="1"/>
  <c r="P960" i="1"/>
  <c r="P966" i="1"/>
  <c r="P1321" i="1"/>
  <c r="P1388" i="1"/>
  <c r="P1814" i="1"/>
  <c r="P475" i="1"/>
  <c r="P958" i="1"/>
  <c r="P2217" i="1"/>
  <c r="P1774" i="1"/>
  <c r="P1730" i="1"/>
  <c r="P2127" i="1"/>
  <c r="P600" i="1"/>
  <c r="P1071" i="1"/>
  <c r="P1739" i="1"/>
  <c r="P2085" i="1"/>
  <c r="P2839" i="1"/>
  <c r="P705" i="1"/>
  <c r="P2746" i="1"/>
  <c r="P2639" i="1"/>
  <c r="P758" i="1"/>
  <c r="P460" i="1"/>
  <c r="P2102" i="1"/>
  <c r="P1855" i="1"/>
  <c r="P745" i="1"/>
  <c r="P2224" i="1"/>
  <c r="P1825" i="1"/>
  <c r="P2302" i="1"/>
  <c r="P1439" i="1"/>
  <c r="P1949" i="1"/>
  <c r="P1435" i="1"/>
  <c r="P2454" i="1"/>
  <c r="P2748" i="1"/>
  <c r="P27" i="1"/>
  <c r="P189" i="1"/>
  <c r="P1417" i="1"/>
  <c r="P2686" i="1"/>
  <c r="P2488" i="1"/>
  <c r="P2387" i="1"/>
  <c r="P2558" i="1"/>
  <c r="P2819" i="1"/>
  <c r="P448" i="1"/>
  <c r="P1361" i="1"/>
  <c r="P70" i="1"/>
  <c r="P1685" i="1"/>
  <c r="P2826" i="1"/>
  <c r="P1625" i="1"/>
  <c r="P2211" i="1"/>
  <c r="P887" i="1"/>
  <c r="P2494" i="1"/>
  <c r="P205" i="1"/>
  <c r="P1110" i="1"/>
  <c r="P2744" i="1"/>
  <c r="P876" i="1"/>
  <c r="P2797" i="1"/>
  <c r="P1391" i="1"/>
  <c r="P997" i="1"/>
  <c r="P2544" i="1"/>
  <c r="P183" i="1"/>
  <c r="P718" i="1"/>
  <c r="P964" i="1"/>
  <c r="P1502" i="1"/>
  <c r="P665" i="1"/>
  <c r="P784" i="1"/>
  <c r="P633" i="1"/>
  <c r="P411" i="1"/>
  <c r="P670" i="1"/>
  <c r="P1894" i="1"/>
  <c r="P2502" i="1"/>
  <c r="P1642" i="1"/>
  <c r="P1081" i="1"/>
  <c r="P1558" i="1"/>
  <c r="P430" i="1"/>
  <c r="P1192" i="1"/>
  <c r="P2369" i="1"/>
  <c r="P944" i="1"/>
  <c r="P2803" i="1"/>
  <c r="P2000" i="1"/>
  <c r="P1779" i="1"/>
  <c r="P1578" i="1"/>
  <c r="P1725" i="1"/>
  <c r="P881" i="1"/>
  <c r="P1041" i="1"/>
  <c r="P166" i="1"/>
  <c r="P509" i="1"/>
  <c r="P868" i="1"/>
  <c r="P2473" i="1"/>
  <c r="P1915" i="1"/>
  <c r="P72" i="1"/>
  <c r="P697" i="1"/>
  <c r="P1692" i="1"/>
  <c r="P2172" i="1"/>
  <c r="P117" i="1"/>
  <c r="P11" i="1"/>
  <c r="P2069" i="1"/>
  <c r="P2002" i="1"/>
  <c r="P1020" i="1"/>
  <c r="P1374" i="1"/>
  <c r="P1929" i="1"/>
  <c r="P2076" i="1"/>
  <c r="P1296" i="1"/>
  <c r="P2098" i="1"/>
  <c r="P2146" i="1"/>
  <c r="P2492" i="1"/>
  <c r="P1289" i="1"/>
  <c r="P2817" i="1"/>
  <c r="P388" i="1"/>
  <c r="P2144" i="1"/>
  <c r="P52" i="1"/>
  <c r="P106" i="1"/>
  <c r="P377" i="1"/>
  <c r="P1440" i="1"/>
  <c r="P2267" i="1"/>
  <c r="P759" i="1"/>
  <c r="P1808" i="1"/>
  <c r="P605" i="1"/>
  <c r="P696" i="1"/>
  <c r="P1402" i="1"/>
  <c r="P1129" i="1"/>
  <c r="P1177" i="1"/>
  <c r="P434" i="1"/>
  <c r="P2776" i="1"/>
  <c r="P76" i="1"/>
  <c r="P1661" i="1"/>
  <c r="P171" i="1"/>
  <c r="P1727" i="1"/>
  <c r="P2142" i="1"/>
  <c r="P1898" i="1"/>
  <c r="P2283" i="1"/>
  <c r="P687" i="1"/>
  <c r="P1809" i="1"/>
  <c r="P1393" i="1"/>
  <c r="P1614" i="1"/>
  <c r="P2754" i="1"/>
  <c r="P2457" i="1"/>
  <c r="P820" i="1"/>
  <c r="P858" i="1"/>
  <c r="P1148" i="1"/>
  <c r="P2583" i="1"/>
  <c r="P4" i="1"/>
  <c r="P831" i="1"/>
  <c r="P911" i="1"/>
  <c r="P1837" i="1"/>
  <c r="P1639" i="1"/>
  <c r="P2493" i="1"/>
  <c r="P1818" i="1"/>
  <c r="P1992" i="1"/>
  <c r="P1576" i="1"/>
  <c r="P541" i="1"/>
  <c r="P1322" i="1"/>
  <c r="P92" i="1"/>
  <c r="P86" i="1"/>
  <c r="P141" i="1"/>
  <c r="P1834" i="1"/>
  <c r="P2641" i="1"/>
  <c r="P1709" i="1"/>
  <c r="P1327" i="1"/>
  <c r="P2838" i="1"/>
  <c r="P706" i="1"/>
  <c r="P454" i="1"/>
  <c r="P950" i="1"/>
  <c r="P2137" i="1"/>
  <c r="P994" i="1"/>
  <c r="P2163" i="1"/>
  <c r="P2390" i="1"/>
  <c r="P78" i="1"/>
  <c r="P97" i="1"/>
  <c r="P2411" i="1"/>
  <c r="P2416" i="1"/>
  <c r="P1421" i="1"/>
  <c r="P1496" i="1"/>
  <c r="P2807" i="1"/>
  <c r="P164" i="1"/>
  <c r="P821" i="1"/>
  <c r="P2385" i="1"/>
  <c r="P1910" i="1"/>
  <c r="P424" i="1"/>
  <c r="P2450" i="1"/>
  <c r="P597" i="1"/>
  <c r="P99" i="1"/>
  <c r="P1104" i="1"/>
  <c r="P1126" i="1"/>
  <c r="P2219" i="1"/>
  <c r="P2203" i="1"/>
  <c r="P1429" i="1"/>
  <c r="P2319" i="1"/>
  <c r="P433" i="1"/>
  <c r="P975" i="1"/>
  <c r="P24" i="1"/>
  <c r="P1085" i="1"/>
  <c r="P1331" i="1"/>
  <c r="P2152" i="1"/>
  <c r="P137" i="1"/>
  <c r="P702" i="1"/>
  <c r="P1432" i="1"/>
  <c r="P182" i="1"/>
  <c r="P236" i="1"/>
  <c r="P2481" i="1"/>
  <c r="P510" i="1"/>
  <c r="P781" i="1"/>
  <c r="P452" i="1"/>
  <c r="P2545" i="1"/>
  <c r="P1983" i="1"/>
  <c r="P203" i="1"/>
  <c r="P1811" i="1"/>
  <c r="P2755" i="1"/>
  <c r="P965" i="1"/>
  <c r="P374" i="1"/>
  <c r="P917" i="1"/>
  <c r="P1347" i="1"/>
  <c r="P1602" i="1"/>
  <c r="P1872" i="1"/>
  <c r="P222" i="1"/>
  <c r="P1490" i="1"/>
  <c r="P1687" i="1"/>
  <c r="P155" i="1"/>
  <c r="P2652" i="1"/>
  <c r="P2640" i="1"/>
  <c r="P776" i="1"/>
  <c r="P631" i="1"/>
  <c r="P1569" i="1"/>
  <c r="P575" i="1"/>
  <c r="P191" i="1"/>
  <c r="P932" i="1"/>
  <c r="P624" i="1"/>
  <c r="P147" i="1"/>
  <c r="P506" i="1"/>
  <c r="P1778" i="1"/>
  <c r="P2417" i="1"/>
  <c r="P925" i="1"/>
  <c r="P926" i="1"/>
  <c r="P2378" i="1"/>
  <c r="P170" i="1"/>
  <c r="P172" i="1"/>
  <c r="P873" i="1"/>
  <c r="P1156" i="1"/>
  <c r="P1414" i="1"/>
  <c r="P2218" i="1"/>
  <c r="P829" i="1"/>
  <c r="P2124" i="1"/>
  <c r="P2426" i="1"/>
  <c r="P2742" i="1"/>
  <c r="P719" i="1"/>
  <c r="P884" i="1"/>
  <c r="P423" i="1"/>
  <c r="P590" i="1"/>
  <c r="P1851" i="1"/>
  <c r="P1925" i="1"/>
  <c r="P622" i="1"/>
  <c r="P850" i="1"/>
  <c r="P855" i="1"/>
  <c r="P1824" i="1"/>
  <c r="P2114" i="1"/>
  <c r="P2345" i="1"/>
  <c r="P685" i="1"/>
  <c r="P967" i="1"/>
  <c r="P1194" i="1"/>
  <c r="P945" i="1"/>
  <c r="P1548" i="1"/>
  <c r="P948" i="1"/>
  <c r="P2123" i="1"/>
  <c r="P2503" i="1"/>
  <c r="P901" i="1"/>
  <c r="P976" i="1"/>
  <c r="P1597" i="1"/>
  <c r="P1695" i="1"/>
  <c r="P200" i="1"/>
  <c r="P2581" i="1"/>
  <c r="P2682" i="1"/>
  <c r="P951" i="1"/>
  <c r="P2822" i="1"/>
  <c r="P1138" i="1"/>
  <c r="P2350" i="1"/>
  <c r="P1047" i="1"/>
  <c r="P199" i="1"/>
  <c r="P623" i="1"/>
  <c r="P96" i="1"/>
  <c r="P693" i="1"/>
  <c r="P893" i="1"/>
  <c r="P1920" i="1"/>
  <c r="P2757" i="1"/>
  <c r="P577" i="1"/>
  <c r="P1112" i="1"/>
  <c r="P1152" i="1"/>
  <c r="P193" i="1"/>
  <c r="P228" i="1"/>
  <c r="P241" i="1"/>
  <c r="P508" i="1"/>
  <c r="P594" i="1"/>
  <c r="P1010" i="1"/>
  <c r="P1042" i="1"/>
  <c r="P2573" i="1"/>
  <c r="P570" i="1"/>
  <c r="P1105" i="1"/>
  <c r="P1242" i="1"/>
  <c r="P1406" i="1"/>
  <c r="P1017" i="1"/>
  <c r="P1921" i="1"/>
  <c r="P2001" i="1"/>
  <c r="P2131" i="1"/>
  <c r="P763" i="1"/>
  <c r="P1008" i="1"/>
  <c r="P2760" i="1"/>
  <c r="P959" i="1"/>
  <c r="P2590" i="1"/>
  <c r="P504" i="1"/>
  <c r="P973" i="1"/>
  <c r="P1722" i="1"/>
  <c r="P2145" i="1"/>
  <c r="P592" i="1"/>
  <c r="P1575" i="1"/>
  <c r="P1012" i="1"/>
  <c r="P1701" i="1"/>
  <c r="P491" i="1"/>
  <c r="P502" i="1"/>
  <c r="P993" i="1"/>
  <c r="P1050" i="1"/>
  <c r="P1874" i="1"/>
  <c r="P1237" i="1"/>
  <c r="P2516" i="1"/>
  <c r="P85" i="1"/>
  <c r="P519" i="1"/>
  <c r="P675" i="1"/>
  <c r="P888" i="1"/>
  <c r="P1580" i="1"/>
  <c r="P1596" i="1"/>
  <c r="P426" i="1"/>
  <c r="P2405" i="1"/>
  <c r="P2403" i="1"/>
  <c r="P181" i="1"/>
  <c r="P558" i="1"/>
  <c r="P895" i="1"/>
  <c r="P1365" i="1"/>
  <c r="P1423" i="1"/>
  <c r="P715" i="1"/>
  <c r="P907" i="1"/>
  <c r="P920" i="1"/>
  <c r="P897" i="1"/>
  <c r="P721" i="1"/>
  <c r="P129" i="1"/>
  <c r="P1064" i="1"/>
  <c r="P1157" i="1"/>
  <c r="P1770" i="1"/>
  <c r="P1145" i="1"/>
  <c r="P179" i="1"/>
  <c r="P1441" i="1"/>
  <c r="P2169" i="1"/>
  <c r="P2374" i="1"/>
  <c r="P1118" i="1"/>
  <c r="P1240" i="1"/>
  <c r="P769" i="1"/>
  <c r="P581" i="1"/>
  <c r="P777" i="1"/>
  <c r="P864" i="1"/>
  <c r="P1551" i="1"/>
  <c r="P1108" i="1"/>
  <c r="P905" i="1"/>
  <c r="P927" i="1"/>
  <c r="P664" i="1"/>
  <c r="P1763" i="1"/>
  <c r="P425" i="1"/>
  <c r="P2171" i="1"/>
  <c r="P125" i="1"/>
  <c r="P906" i="1"/>
  <c r="P1159" i="1"/>
  <c r="P2413" i="1"/>
  <c r="P513" i="1"/>
  <c r="P1487" i="1"/>
  <c r="P1718" i="1"/>
  <c r="P2777" i="1"/>
  <c r="P486" i="1"/>
  <c r="P1458" i="1"/>
  <c r="P2571" i="1"/>
  <c r="P572" i="1"/>
  <c r="P474" i="1"/>
  <c r="P153" i="1"/>
  <c r="P603" i="1"/>
  <c r="P1993" i="1"/>
  <c r="P2749" i="1"/>
  <c r="P467" i="1"/>
  <c r="P428" i="1"/>
  <c r="P1227" i="1"/>
  <c r="P2681" i="1"/>
  <c r="P607" i="1"/>
  <c r="P933" i="1"/>
  <c r="P224" i="1"/>
  <c r="P1069" i="1"/>
  <c r="P2140" i="1"/>
  <c r="P955" i="1"/>
  <c r="P436" i="1"/>
  <c r="P892" i="1"/>
  <c r="P1140" i="1"/>
  <c r="P1574" i="1"/>
  <c r="P1868" i="1"/>
  <c r="P2651" i="1"/>
  <c r="P2825" i="1"/>
  <c r="P555" i="1"/>
  <c r="P912" i="1"/>
  <c r="P935" i="1"/>
  <c r="P2325" i="1"/>
  <c r="P2364" i="1"/>
  <c r="P2569" i="1"/>
  <c r="P2153" i="1"/>
  <c r="P1235" i="1"/>
  <c r="P148" i="1"/>
  <c r="P595" i="1"/>
  <c r="P2126" i="1"/>
  <c r="P2157" i="1"/>
  <c r="P505" i="1"/>
  <c r="P882" i="1"/>
  <c r="P234" i="1"/>
  <c r="P1737" i="1"/>
  <c r="P2751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2136" i="1"/>
  <c r="P1918" i="1"/>
  <c r="P642" i="1"/>
  <c r="P863" i="1"/>
  <c r="P1552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663" i="1"/>
  <c r="P1562" i="1"/>
  <c r="P1584" i="1"/>
  <c r="P151" i="1"/>
  <c r="P2660" i="1"/>
  <c r="P629" i="1"/>
  <c r="P720" i="1"/>
  <c r="P865" i="1"/>
  <c r="P904" i="1"/>
  <c r="P2601" i="1"/>
  <c r="P2765" i="1"/>
  <c r="P2504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690" i="1"/>
  <c r="P1150" i="1"/>
  <c r="P890" i="1"/>
  <c r="P1410" i="1"/>
  <c r="P2697" i="1"/>
  <c r="P127" i="1"/>
  <c r="P545" i="1"/>
  <c r="P900" i="1"/>
  <c r="P1072" i="1"/>
  <c r="P2702" i="1"/>
  <c r="P1801" i="1"/>
  <c r="P551" i="1"/>
  <c r="P565" i="1"/>
  <c r="P1563" i="1"/>
  <c r="P874" i="1"/>
  <c r="P880" i="1"/>
  <c r="P998" i="1"/>
  <c r="P999" i="1"/>
  <c r="P2521" i="1"/>
  <c r="P734" i="1"/>
  <c r="P872" i="1"/>
  <c r="P458" i="1"/>
  <c r="P593" i="1"/>
  <c r="P711" i="1"/>
  <c r="P232" i="1"/>
  <c r="P619" i="1"/>
  <c r="P1550" i="1"/>
  <c r="P1916" i="1"/>
  <c r="P2572" i="1"/>
  <c r="P1500" i="1"/>
  <c r="P588" i="1"/>
  <c r="P1084" i="1"/>
  <c r="P563" i="1"/>
  <c r="P1419" i="1"/>
  <c r="P1579" i="1"/>
  <c r="P2357" i="1"/>
  <c r="P2382" i="1"/>
  <c r="P2683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1488" i="1"/>
  <c r="P2138" i="1"/>
  <c r="P1099" i="1"/>
  <c r="P451" i="1"/>
  <c r="P457" i="1"/>
  <c r="P867" i="1"/>
  <c r="P875" i="1"/>
  <c r="P1070" i="1"/>
  <c r="P1077" i="1"/>
  <c r="P1080" i="1"/>
  <c r="P1111" i="1"/>
  <c r="P1430" i="1"/>
  <c r="P2438" i="1"/>
  <c r="P2766" i="1"/>
  <c r="P1095" i="1"/>
  <c r="P1184" i="1"/>
  <c r="P1907" i="1"/>
  <c r="P1103" i="1"/>
  <c r="P150" i="1"/>
  <c r="P156" i="1"/>
  <c r="P939" i="1"/>
  <c r="P941" i="1"/>
  <c r="P1234" i="1"/>
  <c r="P1791" i="1"/>
  <c r="P1795" i="1"/>
  <c r="P1813" i="1"/>
  <c r="P2695" i="1"/>
  <c r="P2348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1712" i="1"/>
  <c r="P2155" i="1"/>
  <c r="P2769" i="1"/>
  <c r="P775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1123" i="1"/>
  <c r="P2538" i="1"/>
  <c r="P1314" i="1"/>
  <c r="P1581" i="1"/>
  <c r="P2700" i="1"/>
  <c r="P455" i="1"/>
  <c r="P596" i="1"/>
  <c r="P992" i="1"/>
  <c r="P1424" i="1"/>
  <c r="P1876" i="1"/>
  <c r="P2161" i="1"/>
  <c r="P2436" i="1"/>
  <c r="P2593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432" i="1"/>
  <c r="P1738" i="1"/>
  <c r="P779" i="1"/>
  <c r="P902" i="1"/>
  <c r="P1094" i="1"/>
  <c r="P1131" i="1"/>
  <c r="P2432" i="1"/>
  <c r="P215" i="1"/>
  <c r="P571" i="1"/>
  <c r="P599" i="1"/>
  <c r="P886" i="1"/>
  <c r="P1135" i="1"/>
  <c r="P1544" i="1"/>
  <c r="P1740" i="1"/>
  <c r="P2662" i="1"/>
  <c r="P640" i="1"/>
  <c r="P1688" i="1"/>
  <c r="P194" i="1"/>
  <c r="P1171" i="1"/>
  <c r="P2135" i="1"/>
  <c r="P676" i="1"/>
  <c r="P1055" i="1"/>
  <c r="P1088" i="1"/>
  <c r="P1408" i="1"/>
  <c r="P1409" i="1"/>
  <c r="P1437" i="1"/>
  <c r="P1456" i="1"/>
  <c r="P1585" i="1"/>
  <c r="P1812" i="1"/>
  <c r="P2349" i="1"/>
  <c r="P2643" i="1"/>
  <c r="P422" i="1"/>
  <c r="P580" i="1"/>
  <c r="P33" i="1"/>
  <c r="P562" i="1"/>
  <c r="P1083" i="1"/>
  <c r="P1904" i="1"/>
  <c r="P169" i="1"/>
  <c r="P514" i="1"/>
  <c r="P983" i="1"/>
  <c r="P1125" i="1"/>
  <c r="P1132" i="1"/>
  <c r="P1717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550" i="1"/>
  <c r="P159" i="1"/>
  <c r="P668" i="1"/>
  <c r="P1917" i="1"/>
  <c r="P2386" i="1"/>
  <c r="P2425" i="1"/>
  <c r="P1413" i="1"/>
  <c r="P427" i="1"/>
  <c r="P546" i="1"/>
  <c r="P598" i="1"/>
  <c r="P1046" i="1"/>
  <c r="P1420" i="1"/>
  <c r="P1543" i="1"/>
  <c r="P1881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638" i="1"/>
  <c r="P1183" i="1"/>
  <c r="P1867" i="1"/>
  <c r="P196" i="1"/>
  <c r="P437" i="1"/>
  <c r="P984" i="1"/>
  <c r="P1422" i="1"/>
  <c r="P1595" i="1"/>
  <c r="P2396" i="1"/>
  <c r="P447" i="1"/>
  <c r="P637" i="1"/>
  <c r="P780" i="1"/>
  <c r="P1453" i="1"/>
  <c r="P1994" i="1"/>
  <c r="P2150" i="1"/>
  <c r="P2156" i="1"/>
  <c r="P2362" i="1"/>
  <c r="P2433" i="1"/>
  <c r="P2434" i="1"/>
  <c r="P2771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016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B14" i="11" l="1"/>
  <c r="B7" i="11"/>
  <c r="E9" i="19"/>
  <c r="E8" i="19"/>
  <c r="G8" i="19" s="1"/>
  <c r="E10" i="19"/>
  <c r="H10" i="19" s="1"/>
  <c r="H7" i="19"/>
  <c r="F7" i="19"/>
  <c r="H9" i="19"/>
  <c r="G7" i="19"/>
  <c r="G9" i="19"/>
  <c r="E2" i="19"/>
  <c r="F2" i="19" s="1"/>
  <c r="E6" i="19"/>
  <c r="G6" i="19" s="1"/>
  <c r="E13" i="19"/>
  <c r="F13" i="19" s="1"/>
  <c r="E5" i="19"/>
  <c r="F5" i="19" s="1"/>
  <c r="F9" i="19"/>
  <c r="E12" i="19"/>
  <c r="F12" i="19" s="1"/>
  <c r="E4" i="19"/>
  <c r="F4" i="19" s="1"/>
  <c r="E11" i="19"/>
  <c r="G11" i="19" s="1"/>
  <c r="E3" i="19"/>
  <c r="G3" i="19" s="1"/>
  <c r="G5" i="19" l="1"/>
  <c r="G10" i="19"/>
  <c r="F10" i="19"/>
  <c r="F8" i="19"/>
  <c r="H8" i="19"/>
  <c r="H2" i="19"/>
  <c r="H11" i="19"/>
  <c r="G2" i="19"/>
  <c r="H3" i="19"/>
  <c r="H13" i="19"/>
  <c r="H12" i="19"/>
  <c r="F11" i="19"/>
  <c r="G4" i="19"/>
  <c r="G13" i="19"/>
  <c r="H5" i="19"/>
  <c r="F6" i="19"/>
  <c r="H4" i="19"/>
  <c r="F3" i="19"/>
  <c r="G12" i="19"/>
  <c r="H6" i="19"/>
</calcChain>
</file>

<file path=xl/sharedStrings.xml><?xml version="1.0" encoding="utf-8"?>
<sst xmlns="http://schemas.openxmlformats.org/spreadsheetml/2006/main" count="33025" uniqueCount="8418">
  <si>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</si>
  <si>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</si>
  <si>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</si>
  <si>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</si>
  <si>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</si>
  <si>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</si>
  <si>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</si>
  <si>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</si>
  <si>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</si>
  <si>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</si>
  <si>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</si>
  <si>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</si>
  <si>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</si>
  <si>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</si>
  <si>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</si>
  <si>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</si>
  <si>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</si>
  <si>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</si>
  <si>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</si>
  <si>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</si>
  <si>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</si>
  <si>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</si>
  <si>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</si>
  <si>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</si>
  <si>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</si>
  <si>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</si>
  <si>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</si>
  <si>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</si>
  <si>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</si>
  <si>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</si>
  <si>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</si>
  <si>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</si>
  <si>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</si>
  <si>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</si>
  <si>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</si>
  <si>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</si>
  <si>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</si>
  <si>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</si>
  <si>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</si>
  <si>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</si>
  <si>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</si>
  <si>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</si>
  <si>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</si>
  <si>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</si>
  <si>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</si>
  <si>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</si>
  <si>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</si>
  <si>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</si>
  <si>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</si>
  <si>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</si>
  <si>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</si>
  <si>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</si>
  <si>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</si>
  <si>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</si>
  <si>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</si>
  <si>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</si>
  <si>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</si>
  <si>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</si>
  <si>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</si>
  <si>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</si>
  <si>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</si>
  <si>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</si>
  <si>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</si>
  <si>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</si>
  <si>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</si>
  <si>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</si>
  <si>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</si>
  <si>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</si>
  <si>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</si>
  <si>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</si>
  <si>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</si>
  <si>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</si>
  <si>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</si>
  <si>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</si>
  <si>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</si>
  <si>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</si>
  <si>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</si>
  <si>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</si>
  <si>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</si>
  <si>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</si>
  <si>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</si>
  <si>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</si>
  <si>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</si>
  <si>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</si>
  <si>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</si>
  <si>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</si>
  <si>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</si>
  <si>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</si>
  <si>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</si>
  <si>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</si>
  <si>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</si>
  <si>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</si>
  <si>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</si>
  <si>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</si>
  <si>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</si>
  <si>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</si>
  <si>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</si>
  <si>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</si>
  <si>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</si>
  <si>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</si>
  <si>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</si>
  <si>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</si>
  <si>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</si>
  <si>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</si>
  <si>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</si>
  <si>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</si>
  <si>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</si>
  <si>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</si>
  <si>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</si>
  <si>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</si>
  <si>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</si>
  <si>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</si>
  <si>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</si>
  <si>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</si>
  <si>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</si>
  <si>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</si>
  <si>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</si>
  <si>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</si>
  <si>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</si>
  <si>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</si>
  <si>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</si>
  <si>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</si>
  <si>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</si>
  <si>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</si>
  <si>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</si>
  <si>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</si>
  <si>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</si>
  <si>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</si>
  <si>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</si>
  <si>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</si>
  <si>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</si>
  <si>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</si>
  <si>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</si>
  <si>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</si>
  <si>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</si>
  <si>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</si>
  <si>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</si>
  <si>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</si>
  <si>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</si>
  <si>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</si>
  <si>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</si>
  <si>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</si>
  <si>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</si>
  <si>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</si>
  <si>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</si>
  <si>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</si>
  <si>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</si>
  <si>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</si>
  <si>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</si>
  <si>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</si>
  <si>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</si>
  <si>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</si>
  <si>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</si>
  <si>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</si>
  <si>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</si>
  <si>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</si>
  <si>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</si>
  <si>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</si>
  <si>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</si>
  <si>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</si>
  <si>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</si>
  <si>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</si>
  <si>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</si>
  <si>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</si>
  <si>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</si>
  <si>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</si>
  <si>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</si>
  <si>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</si>
  <si>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</si>
  <si>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</si>
  <si>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</si>
  <si>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</si>
  <si>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</si>
  <si>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</si>
  <si>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</si>
  <si>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</si>
  <si>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</si>
  <si>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</si>
  <si>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</si>
  <si>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</si>
  <si>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</si>
  <si>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</si>
  <si>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</si>
  <si>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</si>
  <si>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</si>
  <si>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</si>
  <si>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</si>
  <si>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</si>
  <si>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</si>
  <si>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</si>
  <si>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</si>
  <si>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</si>
  <si>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</si>
  <si>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</si>
  <si>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</si>
  <si>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</si>
  <si>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</si>
  <si>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</si>
  <si>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</si>
  <si>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</si>
  <si>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</si>
  <si>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</si>
  <si>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</si>
  <si>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</si>
  <si>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</si>
  <si>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</si>
  <si>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</si>
  <si>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</si>
  <si>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</si>
  <si>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</si>
  <si>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</si>
  <si>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</si>
  <si>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</si>
  <si>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</si>
  <si>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</si>
  <si>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</si>
  <si>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</si>
  <si>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</si>
  <si>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</si>
  <si>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</si>
  <si>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</si>
  <si>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</si>
  <si>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</si>
  <si>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</si>
  <si>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</si>
  <si>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</si>
  <si>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</si>
  <si>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</si>
  <si>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</si>
  <si>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</si>
  <si>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</si>
  <si>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</si>
  <si>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</si>
  <si>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</si>
  <si>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</si>
  <si>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</si>
  <si>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</si>
  <si>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</si>
  <si>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</si>
  <si>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</si>
  <si>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</si>
  <si>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</si>
  <si>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</si>
  <si>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</si>
  <si>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</si>
  <si>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</si>
  <si>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</si>
  <si>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</si>
  <si>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</si>
  <si>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</si>
  <si>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</si>
  <si>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</si>
  <si>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</si>
  <si>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</si>
  <si>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</si>
  <si>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</si>
  <si>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</si>
  <si>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</si>
  <si>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</si>
  <si>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</si>
  <si>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</si>
  <si>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</si>
  <si>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</si>
  <si>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</si>
  <si>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</si>
  <si>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</si>
  <si>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</si>
  <si>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</si>
  <si>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</si>
  <si>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</si>
  <si>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</si>
  <si>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</si>
  <si>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</si>
  <si>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</si>
  <si>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</si>
  <si>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</si>
  <si>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</si>
  <si>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</si>
  <si>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</si>
  <si>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</si>
  <si>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</si>
  <si>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</si>
  <si>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</si>
  <si>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</si>
  <si>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</si>
  <si>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</si>
  <si>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</si>
  <si>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</si>
  <si>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</si>
  <si>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</si>
  <si>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</si>
  <si>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</si>
  <si>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</si>
  <si>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</si>
  <si>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</si>
  <si>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</si>
  <si>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</si>
  <si>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</si>
  <si>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</si>
  <si>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</si>
  <si>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</si>
  <si>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</si>
  <si>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</si>
  <si>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</si>
  <si>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</si>
  <si>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</si>
  <si>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</si>
  <si>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</si>
  <si>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</si>
  <si>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</si>
  <si>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</si>
  <si>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</si>
  <si>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</si>
  <si>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</si>
  <si>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</si>
  <si>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</si>
  <si>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</si>
  <si>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</si>
  <si>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</si>
  <si>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</si>
  <si>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</si>
  <si>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</si>
  <si>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</si>
  <si>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</si>
  <si>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</si>
  <si>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</si>
  <si>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</si>
  <si>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</si>
  <si>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</si>
  <si>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</si>
  <si>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</si>
  <si>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</si>
  <si>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</si>
  <si>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</si>
  <si>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</si>
  <si>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</si>
  <si>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</si>
  <si>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</si>
  <si>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</si>
  <si>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</si>
  <si>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</si>
  <si>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</si>
  <si>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</si>
  <si>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</si>
  <si>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</si>
  <si>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</si>
  <si>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</si>
  <si>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</si>
  <si>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</si>
  <si>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</si>
  <si>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</si>
  <si>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</si>
  <si>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</si>
  <si>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</si>
  <si>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</si>
  <si>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</si>
  <si>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</si>
  <si>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</si>
  <si>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</si>
  <si>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</si>
  <si>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</si>
  <si>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</si>
  <si>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</si>
  <si>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</si>
  <si>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</si>
  <si>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</si>
  <si>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</si>
  <si>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</si>
  <si>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</si>
  <si>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</si>
  <si>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</si>
  <si>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</si>
  <si>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</si>
  <si>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</si>
  <si>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</si>
  <si>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</si>
  <si>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</si>
  <si>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</si>
  <si>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</si>
  <si>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</si>
  <si>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</si>
  <si>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</si>
  <si>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</si>
  <si>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</si>
  <si>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</si>
  <si>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</si>
  <si>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</si>
  <si>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</si>
  <si>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</si>
  <si>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</si>
  <si>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</si>
  <si>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</si>
  <si>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</si>
  <si>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</si>
  <si>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</si>
  <si>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</si>
  <si>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</si>
  <si>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</si>
  <si>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</si>
  <si>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</si>
  <si>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</si>
  <si>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</si>
  <si>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</si>
  <si>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</si>
  <si>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</si>
  <si>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</si>
  <si>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</si>
  <si>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</si>
  <si>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</si>
  <si>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</si>
  <si>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</si>
  <si>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</si>
  <si>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</si>
  <si>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</si>
  <si>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</si>
  <si>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</si>
  <si>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</si>
  <si>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</si>
  <si>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</si>
  <si>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</si>
  <si>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</si>
  <si>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</si>
  <si>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</si>
  <si>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</si>
  <si>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</si>
  <si>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</si>
  <si>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</si>
  <si>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</si>
  <si>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</si>
  <si>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</si>
  <si>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</si>
  <si>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</si>
  <si>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</si>
  <si>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</si>
  <si>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</si>
  <si>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</si>
  <si>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</si>
  <si>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</si>
  <si>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</si>
  <si>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</si>
  <si>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</si>
  <si>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</si>
  <si>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</si>
  <si>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</si>
  <si>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</si>
  <si>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</si>
  <si>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</si>
  <si>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</si>
  <si>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</si>
  <si>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</si>
  <si>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</si>
  <si>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</si>
  <si>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</si>
  <si>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</si>
  <si>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</si>
  <si>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</si>
  <si>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</si>
  <si>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</si>
  <si>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</si>
  <si>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</si>
  <si>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</si>
  <si>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</si>
  <si>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</si>
  <si>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</si>
  <si>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</si>
  <si>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</si>
  <si>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</si>
  <si>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</si>
  <si>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</si>
  <si>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</si>
  <si>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</si>
  <si>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</si>
  <si>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</si>
  <si>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</si>
  <si>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</si>
  <si>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</si>
  <si>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</si>
  <si>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</si>
  <si>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</si>
  <si>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</si>
  <si>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</si>
  <si>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</si>
  <si>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</si>
  <si>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</si>
  <si>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</si>
  <si>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</si>
  <si>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</si>
  <si>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</si>
  <si>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</si>
  <si>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</si>
  <si>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</si>
  <si>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</si>
  <si>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</si>
  <si>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</si>
  <si>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</si>
  <si>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</si>
  <si>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</si>
  <si>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</si>
  <si>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</si>
  <si>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</si>
  <si>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</si>
  <si>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</si>
  <si>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</si>
  <si>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</si>
  <si>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</si>
  <si>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</si>
  <si>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</si>
  <si>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</si>
  <si>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</si>
  <si>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</si>
  <si>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</si>
  <si>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</si>
  <si>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</si>
  <si>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</si>
  <si>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</si>
  <si>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</si>
  <si>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</si>
  <si>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</si>
  <si>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</si>
  <si>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</si>
  <si>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</si>
  <si>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</si>
  <si>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</si>
  <si>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</si>
  <si>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</si>
  <si>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</si>
  <si>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</si>
  <si>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</si>
  <si>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</si>
  <si>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</si>
  <si>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</si>
  <si>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</si>
  <si>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</si>
  <si>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</si>
  <si>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</si>
  <si>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</si>
  <si>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</si>
  <si>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</si>
  <si>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</si>
  <si>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</si>
  <si>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</si>
  <si>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</si>
  <si>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</si>
  <si>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</si>
  <si>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</si>
  <si>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</si>
  <si>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</si>
  <si>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</si>
  <si>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</si>
  <si>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</si>
  <si>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</si>
  <si>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</si>
  <si>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</si>
  <si>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</si>
  <si>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</si>
  <si>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</si>
  <si>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</si>
  <si>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</si>
  <si>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</si>
  <si>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</si>
  <si>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</si>
  <si>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</si>
  <si>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</si>
  <si>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</si>
  <si>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</si>
  <si>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</si>
  <si>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</si>
  <si>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</si>
  <si>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</si>
  <si>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</si>
  <si>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</si>
  <si>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</si>
  <si>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</si>
  <si>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</si>
  <si>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</si>
  <si>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</si>
  <si>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</si>
  <si>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</si>
  <si>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</si>
  <si>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</si>
  <si>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</si>
  <si>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</si>
  <si>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</si>
  <si>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</si>
  <si>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</si>
  <si>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</si>
  <si>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</si>
  <si>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</si>
  <si>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</si>
  <si>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</si>
  <si>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</si>
  <si>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</si>
  <si>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</si>
  <si>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</si>
  <si>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</si>
  <si>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</si>
  <si>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</si>
  <si>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</si>
  <si>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</si>
  <si>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</si>
  <si>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</si>
  <si>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</si>
  <si>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</si>
  <si>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</si>
  <si>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</si>
  <si>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</si>
  <si>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</si>
  <si>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</si>
  <si>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</si>
  <si>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</si>
  <si>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</si>
  <si>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</si>
  <si>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</si>
  <si>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</si>
  <si>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</si>
  <si>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</si>
  <si>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</si>
  <si>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</si>
  <si>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</si>
  <si>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</si>
  <si>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</si>
  <si>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</si>
  <si>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</si>
  <si>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</si>
  <si>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</si>
  <si>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</si>
  <si>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</si>
  <si>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</si>
  <si>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</si>
  <si>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</si>
  <si>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</si>
  <si>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</si>
  <si>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</si>
  <si>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</si>
  <si>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</si>
  <si>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</si>
  <si>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</si>
  <si>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</si>
  <si>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</si>
  <si>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</si>
  <si>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</si>
  <si>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</si>
  <si>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</si>
  <si>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</si>
  <si>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</si>
  <si>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</si>
  <si>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</si>
  <si>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</si>
  <si>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</si>
  <si>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</si>
  <si>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</si>
  <si>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</si>
  <si>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</si>
  <si>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</si>
  <si>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</si>
  <si>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</si>
  <si>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</si>
  <si>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</si>
  <si>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</si>
  <si>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</si>
  <si>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</si>
  <si>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</si>
  <si>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</si>
  <si>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</si>
  <si>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</si>
  <si>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</si>
  <si>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</si>
  <si>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</si>
  <si>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</si>
  <si>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</si>
  <si>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</si>
  <si>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</si>
  <si>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</si>
  <si>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</si>
  <si>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</si>
  <si>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</si>
  <si>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</si>
  <si>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</si>
  <si>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</si>
  <si>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</si>
  <si>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</si>
  <si>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</si>
  <si>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</si>
  <si>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</si>
  <si>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</si>
  <si>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</si>
  <si>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</si>
  <si>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</si>
  <si>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</si>
  <si>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</si>
  <si>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</si>
  <si>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</si>
  <si>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</si>
  <si>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</si>
  <si>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</si>
  <si>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</si>
  <si>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</si>
  <si>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</si>
  <si>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</si>
  <si>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</si>
  <si>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</si>
  <si>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</si>
  <si>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</si>
  <si>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</si>
  <si>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</si>
  <si>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</si>
  <si>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</si>
  <si>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</si>
  <si>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</si>
  <si>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</si>
  <si>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</si>
  <si>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</si>
  <si>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</si>
  <si>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</si>
  <si>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</si>
  <si>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</si>
  <si>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</si>
  <si>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</si>
  <si>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</si>
  <si>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</si>
  <si>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</si>
  <si>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</si>
  <si>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</si>
  <si>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</si>
  <si>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</si>
  <si>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</si>
  <si>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</si>
  <si>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</si>
  <si>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</si>
  <si>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</si>
  <si>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</si>
  <si>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</si>
  <si>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</si>
  <si>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</si>
  <si>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</si>
  <si>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</si>
  <si>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</si>
  <si>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</si>
  <si>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</si>
  <si>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</si>
  <si>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</si>
  <si>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</si>
  <si>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</si>
  <si>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</si>
  <si>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</si>
  <si>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</si>
  <si>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</si>
  <si>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</si>
  <si>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</si>
  <si>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</si>
  <si>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</si>
  <si>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</si>
  <si>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</si>
  <si>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</si>
  <si>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</si>
  <si>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</si>
  <si>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</si>
  <si>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</si>
  <si>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</si>
  <si>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</si>
  <si>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</si>
  <si>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</si>
  <si>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</si>
  <si>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</si>
  <si>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</si>
  <si>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</si>
  <si>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</si>
  <si>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</si>
  <si>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</si>
  <si>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</si>
  <si>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</si>
  <si>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</si>
  <si>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</si>
  <si>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</si>
  <si>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</si>
  <si>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</si>
  <si>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</si>
  <si>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</si>
  <si>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</si>
  <si>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</si>
  <si>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</si>
  <si>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</si>
  <si>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</si>
  <si>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</si>
  <si>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</si>
  <si>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</si>
  <si>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</si>
  <si>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</si>
  <si>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</si>
  <si>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</si>
  <si>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</si>
  <si>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</si>
  <si>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</si>
  <si>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</si>
  <si>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</si>
  <si>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</si>
  <si>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</si>
  <si>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</si>
  <si>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</si>
  <si>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</si>
  <si>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</si>
  <si>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</si>
  <si>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</si>
  <si>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</si>
  <si>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</si>
  <si>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</si>
  <si>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</si>
  <si>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</si>
  <si>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</si>
  <si>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</si>
  <si>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</si>
  <si>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</si>
  <si>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</si>
  <si>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</si>
  <si>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</si>
  <si>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</si>
  <si>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</si>
  <si>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</si>
  <si>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</si>
  <si>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</si>
  <si>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</si>
  <si>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</si>
  <si>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</si>
  <si>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</si>
  <si>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</si>
  <si>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</si>
  <si>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</si>
  <si>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</si>
  <si>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</si>
  <si>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</si>
  <si>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</si>
  <si>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</si>
  <si>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</si>
  <si>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</si>
  <si>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</si>
  <si>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</si>
  <si>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</si>
  <si>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</si>
  <si>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</si>
  <si>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</si>
  <si>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</si>
  <si>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</si>
  <si>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</si>
  <si>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</si>
  <si>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</si>
  <si>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</si>
  <si>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</si>
  <si>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</si>
  <si>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</si>
  <si>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</si>
  <si>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</si>
  <si>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</si>
  <si>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</si>
  <si>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</si>
  <si>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</si>
  <si>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</si>
  <si>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</si>
  <si>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</si>
  <si>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</si>
  <si>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</si>
  <si>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</si>
  <si>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</si>
  <si>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</si>
  <si>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</si>
  <si>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</si>
  <si>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</si>
  <si>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</si>
  <si>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</si>
  <si>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</si>
  <si>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</si>
  <si>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</si>
  <si>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</si>
  <si>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</si>
  <si>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</si>
  <si>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</si>
  <si>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</si>
  <si>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</si>
  <si>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</si>
  <si>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</si>
  <si>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</si>
  <si>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</si>
  <si>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</si>
  <si>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</si>
  <si>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</si>
  <si>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</si>
  <si>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</si>
  <si>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</si>
  <si>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</si>
  <si>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</si>
  <si>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</si>
  <si>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</si>
  <si>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</si>
  <si>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</si>
  <si>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</si>
  <si>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</si>
  <si>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</si>
  <si>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</si>
  <si>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</si>
  <si>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</si>
  <si>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</si>
  <si>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</si>
  <si>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</si>
  <si>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</si>
  <si>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</si>
  <si>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</si>
  <si>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</si>
  <si>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</si>
  <si>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</si>
  <si>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</si>
  <si>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</si>
  <si>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</si>
  <si>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</si>
  <si>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</si>
  <si>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</si>
  <si>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</si>
  <si>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</si>
  <si>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</si>
  <si>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</si>
  <si>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</si>
  <si>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</si>
  <si>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</si>
  <si>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</si>
  <si>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</si>
  <si>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</si>
  <si>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</si>
  <si>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</si>
  <si>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</si>
  <si>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</si>
  <si>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</si>
  <si>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</si>
  <si>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</si>
  <si>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</si>
  <si>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</si>
  <si>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</si>
  <si>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</si>
  <si>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</si>
  <si>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</si>
  <si>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</si>
  <si>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</si>
  <si>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</si>
  <si>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</si>
  <si>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</si>
  <si>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</si>
  <si>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</si>
  <si>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</si>
  <si>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</si>
  <si>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</si>
  <si>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</si>
  <si>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</si>
  <si>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</si>
  <si>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</si>
  <si>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</si>
  <si>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</si>
  <si>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</si>
  <si>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</si>
  <si>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</si>
  <si>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</si>
  <si>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</si>
  <si>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</si>
  <si>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</si>
  <si>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</si>
  <si>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</si>
  <si>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</si>
  <si>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</si>
  <si>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</si>
  <si>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</si>
  <si>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</si>
  <si>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</si>
  <si>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</si>
  <si>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</si>
  <si>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</si>
  <si>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</si>
  <si>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</si>
  <si>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</si>
  <si>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</si>
  <si>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</si>
  <si>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</si>
  <si>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</si>
  <si>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</si>
  <si>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</si>
  <si>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</si>
  <si>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</si>
  <si>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</si>
  <si>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</si>
  <si>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</si>
  <si>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</si>
  <si>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</si>
  <si>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</si>
  <si>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</si>
  <si>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</si>
  <si>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</si>
  <si>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</si>
  <si>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</si>
  <si>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</si>
  <si>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</si>
  <si>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</si>
  <si>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</si>
  <si>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</si>
  <si>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</si>
  <si>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</si>
  <si>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</si>
  <si>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</si>
  <si>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</si>
  <si>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</si>
  <si>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</si>
  <si>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</si>
  <si>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</si>
  <si>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</si>
  <si>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</si>
  <si>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</si>
  <si>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</si>
  <si>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</si>
  <si>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</si>
  <si>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</si>
  <si>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</si>
  <si>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</si>
  <si>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</si>
  <si>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</si>
  <si>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</si>
  <si>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</si>
  <si>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</si>
  <si>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</si>
  <si>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</si>
  <si>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</si>
  <si>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</si>
  <si>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</si>
  <si>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</si>
  <si>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</si>
  <si>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</si>
  <si>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</si>
  <si>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</si>
  <si>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</si>
  <si>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</si>
  <si>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</si>
  <si>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</si>
  <si>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</si>
  <si>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</si>
  <si>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</si>
  <si>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</si>
  <si>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</si>
  <si>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</si>
  <si>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</si>
  <si>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</si>
  <si>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</si>
  <si>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</si>
  <si>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</si>
  <si>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</si>
  <si>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</si>
  <si>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</si>
  <si>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</si>
  <si>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</si>
  <si>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</si>
  <si>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</si>
  <si>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</si>
  <si>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</si>
  <si>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</si>
  <si>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</si>
  <si>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</si>
  <si>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</si>
  <si>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</si>
  <si>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</si>
  <si>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</si>
  <si>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</si>
  <si>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</si>
  <si>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</si>
  <si>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</si>
  <si>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</si>
  <si>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</si>
  <si>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</si>
  <si>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</si>
  <si>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</si>
  <si>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</si>
  <si>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</si>
  <si>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</si>
  <si>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</si>
  <si>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</si>
  <si>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</si>
  <si>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</si>
  <si>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</si>
  <si>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</si>
  <si>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</si>
  <si>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</si>
  <si>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</si>
  <si>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</si>
  <si>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</si>
  <si>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</si>
  <si>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</si>
  <si>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</si>
  <si>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</si>
  <si>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</si>
  <si>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</si>
  <si>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</si>
  <si>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</si>
  <si>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</si>
  <si>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</si>
  <si>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</si>
  <si>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</si>
  <si>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</si>
  <si>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</si>
  <si>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</si>
  <si>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</si>
  <si>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</si>
  <si>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</si>
  <si>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</si>
  <si>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</si>
  <si>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</si>
  <si>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</si>
  <si>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</si>
  <si>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</si>
  <si>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</si>
  <si>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</si>
  <si>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</si>
  <si>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</si>
  <si>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</si>
  <si>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</si>
  <si>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</si>
  <si>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</si>
  <si>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</si>
  <si>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</si>
  <si>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</si>
  <si>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</si>
  <si>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</si>
  <si>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</si>
  <si>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</si>
  <si>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</si>
  <si>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</si>
  <si>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</si>
  <si>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</si>
  <si>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</si>
  <si>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</si>
  <si>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</si>
  <si>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</si>
  <si>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</si>
  <si>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</si>
  <si>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</si>
  <si>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</si>
  <si>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</si>
  <si>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</si>
  <si>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</si>
  <si>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</si>
  <si>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</si>
  <si>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</si>
  <si>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</si>
  <si>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</si>
  <si>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</si>
  <si>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</si>
  <si>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</si>
  <si>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</si>
  <si>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</si>
  <si>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</si>
  <si>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</si>
  <si>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</si>
  <si>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</si>
  <si>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</si>
  <si>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</si>
  <si>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</si>
  <si>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</si>
  <si>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</si>
  <si>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</si>
  <si>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</si>
  <si>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</si>
  <si>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</si>
  <si>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</si>
  <si>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</si>
  <si>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</si>
  <si>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</si>
  <si>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</si>
  <si>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</si>
  <si>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</si>
  <si>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</si>
  <si>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</si>
  <si>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</si>
  <si>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</si>
  <si>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</si>
  <si>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</si>
  <si>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</si>
  <si>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</si>
  <si>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</si>
  <si>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</si>
  <si>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</si>
  <si>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</si>
  <si>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</si>
  <si>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</si>
  <si>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</si>
  <si>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</si>
  <si>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</si>
  <si>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</si>
  <si>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</si>
  <si>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</si>
  <si>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</si>
  <si>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</si>
  <si>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</si>
  <si>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</si>
  <si>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</si>
  <si>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</si>
  <si>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</si>
  <si>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</si>
  <si>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</si>
  <si>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</si>
  <si>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</si>
  <si>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</si>
  <si>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</si>
  <si>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</si>
  <si>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</si>
  <si>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</si>
  <si>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</si>
  <si>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</si>
  <si>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</si>
  <si>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</si>
  <si>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</si>
  <si>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</si>
  <si>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</si>
  <si>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</si>
  <si>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</si>
  <si>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</si>
  <si>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</si>
  <si>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</si>
  <si>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</si>
  <si>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</si>
  <si>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</si>
  <si>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</si>
  <si>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</si>
  <si>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</si>
  <si>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</si>
  <si>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</si>
  <si>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</si>
  <si>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</si>
  <si>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</si>
  <si>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</si>
  <si>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</si>
  <si>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</si>
  <si>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</si>
  <si>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</si>
  <si>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</si>
  <si>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</si>
  <si>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</si>
  <si>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</si>
  <si>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</si>
  <si>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</si>
  <si>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</si>
  <si>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</si>
  <si>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</si>
  <si>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</si>
  <si>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</si>
  <si>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</si>
  <si>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</si>
  <si>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</si>
  <si>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</si>
  <si>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</si>
  <si>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</si>
  <si>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</si>
  <si>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</si>
  <si>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</si>
  <si>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</si>
  <si>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</si>
  <si>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</si>
  <si>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</si>
  <si>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</si>
  <si>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</si>
  <si>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</si>
  <si>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</si>
  <si>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</si>
  <si>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</si>
  <si>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</si>
  <si>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</si>
  <si>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</si>
  <si>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</si>
  <si>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</si>
  <si>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</si>
  <si>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</si>
  <si>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</si>
  <si>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</si>
  <si>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</si>
  <si>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</si>
  <si>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</si>
  <si>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</si>
  <si>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</si>
  <si>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</si>
  <si>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</si>
  <si>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</si>
  <si>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</si>
  <si>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</si>
  <si>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</si>
  <si>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</si>
  <si>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</si>
  <si>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</si>
  <si>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</si>
  <si>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</si>
  <si>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</si>
  <si>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</si>
  <si>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</si>
  <si>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</si>
  <si>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</si>
  <si>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</si>
  <si>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</si>
  <si>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</si>
  <si>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</si>
  <si>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</si>
  <si>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</si>
  <si>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</si>
  <si>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</si>
  <si>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</si>
  <si>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</si>
  <si>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</si>
  <si>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</si>
  <si>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</si>
  <si>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</si>
  <si>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</si>
  <si>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</si>
  <si>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</si>
  <si>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</si>
  <si>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</si>
  <si>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</si>
  <si>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</si>
  <si>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</si>
  <si>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</si>
  <si>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</si>
  <si>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</si>
  <si>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</si>
  <si>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</si>
  <si>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</si>
  <si>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</si>
  <si>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</si>
  <si>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</si>
  <si>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</si>
  <si>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</si>
  <si>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</si>
  <si>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</si>
  <si>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</si>
  <si>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</si>
  <si>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</si>
  <si>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</si>
  <si>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</si>
  <si>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</si>
  <si>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</si>
  <si>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</si>
  <si>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</si>
  <si>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</si>
  <si>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</si>
  <si>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</si>
  <si>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</si>
  <si>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</si>
  <si>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</si>
  <si>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</si>
  <si>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</si>
  <si>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</si>
  <si>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</si>
  <si>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</si>
  <si>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</si>
  <si>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</si>
  <si>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</si>
  <si>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</si>
  <si>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</si>
  <si>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</si>
  <si>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</si>
  <si>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</si>
  <si>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</si>
  <si>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</si>
  <si>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</si>
  <si>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</si>
  <si>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</si>
  <si>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</si>
  <si>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</si>
  <si>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</si>
  <si>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</si>
  <si>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</si>
  <si>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</si>
  <si>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</si>
  <si>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</si>
  <si>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</si>
  <si>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</si>
  <si>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</si>
  <si>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</si>
  <si>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</si>
  <si>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</si>
  <si>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</si>
  <si>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</si>
  <si>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</si>
  <si>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</si>
  <si>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</si>
  <si>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</si>
  <si>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</si>
  <si>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</si>
  <si>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</si>
  <si>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</si>
  <si>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</si>
  <si>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</si>
  <si>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</si>
  <si>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</si>
  <si>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</si>
  <si>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</si>
  <si>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</si>
  <si>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</si>
  <si>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</si>
  <si>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</si>
  <si>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</si>
  <si>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</si>
  <si>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</si>
  <si>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</si>
  <si>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</si>
  <si>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</si>
  <si>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</si>
  <si>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</si>
  <si>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</si>
  <si>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</si>
  <si>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</si>
  <si>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</si>
  <si>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</si>
  <si>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</si>
  <si>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</si>
  <si>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</si>
  <si>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</si>
  <si>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</si>
  <si>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</si>
  <si>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</si>
  <si>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</si>
  <si>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</si>
  <si>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</si>
  <si>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</si>
  <si>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</si>
  <si>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</si>
  <si>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</si>
  <si>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</si>
  <si>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</si>
  <si>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</si>
  <si>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</si>
  <si>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</si>
  <si>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</si>
  <si>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</si>
  <si>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</si>
  <si>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</si>
  <si>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</si>
  <si>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</si>
  <si>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</si>
  <si>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</si>
  <si>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</si>
  <si>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</si>
  <si>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</si>
  <si>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</si>
  <si>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</si>
  <si>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</si>
  <si>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</si>
  <si>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</si>
  <si>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</si>
  <si>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</si>
  <si>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</si>
  <si>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</si>
  <si>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</si>
  <si>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</si>
  <si>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</si>
  <si>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</si>
  <si>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</si>
  <si>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</si>
  <si>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</si>
  <si>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</si>
  <si>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</si>
  <si>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</si>
  <si>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</si>
  <si>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</si>
  <si>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</si>
  <si>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</si>
  <si>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</si>
  <si>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</si>
  <si>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</si>
  <si>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</si>
  <si>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</si>
  <si>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</si>
  <si>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</si>
  <si>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</si>
  <si>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</si>
  <si>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</si>
  <si>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</si>
  <si>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</si>
  <si>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</si>
  <si>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</si>
  <si>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</si>
  <si>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</si>
  <si>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</si>
  <si>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</si>
  <si>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</si>
  <si>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</si>
  <si>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</si>
  <si>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</si>
  <si>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</si>
  <si>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</si>
  <si>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</si>
  <si>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</si>
  <si>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</si>
  <si>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</si>
  <si>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</si>
  <si>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</si>
  <si>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</si>
  <si>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</si>
  <si>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</si>
  <si>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</si>
  <si>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</si>
  <si>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</si>
  <si>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</si>
  <si>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</si>
  <si>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</si>
  <si>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</si>
  <si>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</si>
  <si>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</si>
  <si>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</si>
  <si>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</si>
  <si>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</si>
  <si>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</si>
  <si>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</si>
  <si>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</si>
  <si>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</si>
  <si>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</si>
  <si>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</si>
  <si>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</si>
  <si>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</si>
  <si>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</si>
  <si>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</si>
  <si>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</si>
  <si>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</si>
  <si>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</si>
  <si>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</si>
  <si>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</si>
  <si>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</si>
  <si>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</si>
  <si>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</si>
  <si>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</si>
  <si>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</si>
  <si>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</si>
  <si>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</si>
  <si>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</si>
  <si>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</si>
  <si>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</si>
  <si>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</si>
  <si>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</si>
  <si>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</si>
  <si>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</si>
  <si>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</si>
  <si>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</si>
  <si>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</si>
  <si>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</si>
  <si>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</si>
  <si>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</si>
  <si>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</si>
  <si>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</si>
  <si>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</si>
  <si>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</si>
  <si>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</si>
  <si>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</si>
  <si>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</si>
  <si>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</si>
  <si>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</si>
  <si>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</si>
  <si>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</si>
  <si>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</si>
  <si>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</si>
  <si>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</si>
  <si>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</si>
  <si>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</si>
  <si>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</si>
  <si>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</si>
  <si>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</si>
  <si>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</si>
  <si>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</si>
  <si>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</si>
  <si>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</si>
  <si>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</si>
  <si>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</si>
  <si>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</si>
  <si>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</si>
  <si>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</si>
  <si>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</si>
  <si>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</si>
  <si>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</si>
  <si>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</si>
  <si>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</si>
  <si>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</si>
  <si>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</si>
  <si>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</si>
  <si>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</si>
  <si>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</si>
  <si>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</si>
  <si>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</si>
  <si>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</si>
  <si>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</si>
  <si>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</si>
  <si>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</si>
  <si>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</si>
  <si>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</si>
  <si>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</si>
  <si>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</si>
  <si>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</si>
  <si>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</si>
  <si>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</si>
  <si>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</si>
  <si>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</si>
  <si>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</si>
  <si>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</si>
  <si>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</si>
  <si>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</si>
  <si>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</si>
  <si>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</si>
  <si>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</si>
  <si>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</si>
  <si>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</si>
  <si>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</si>
  <si>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</si>
  <si>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</si>
  <si>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</si>
  <si>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</si>
  <si>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</si>
  <si>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</si>
  <si>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</si>
  <si>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</si>
  <si>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</si>
  <si>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</si>
  <si>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</si>
  <si>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</si>
  <si>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</si>
  <si>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</si>
  <si>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</si>
  <si>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</si>
  <si>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</si>
  <si>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</si>
  <si>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</si>
  <si>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</si>
  <si>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</si>
  <si>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</si>
  <si>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</si>
  <si>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</si>
  <si>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</si>
  <si>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</si>
  <si>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</si>
  <si>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</si>
  <si>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</si>
  <si>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</si>
  <si>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</si>
  <si>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</si>
  <si>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</si>
  <si>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</si>
  <si>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</si>
  <si>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</si>
  <si>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</si>
  <si>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</si>
  <si>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</si>
  <si>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</si>
  <si>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</si>
  <si>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</si>
  <si>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</si>
  <si>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</si>
  <si>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</si>
  <si>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</si>
  <si>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</si>
  <si>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</si>
  <si>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</si>
  <si>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</si>
  <si>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</si>
  <si>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</si>
  <si>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</si>
  <si>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</si>
  <si>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</si>
  <si>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</si>
  <si>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</si>
  <si>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</si>
  <si>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</si>
  <si>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</si>
  <si>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</si>
  <si>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</si>
  <si>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</si>
  <si>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</si>
  <si>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</si>
  <si>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</si>
  <si>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</si>
  <si>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</si>
  <si>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</si>
  <si>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</si>
  <si>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</si>
  <si>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</si>
  <si>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</si>
  <si>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</si>
  <si>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</si>
  <si>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</si>
  <si>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</si>
  <si>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</si>
  <si>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</si>
  <si>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</si>
  <si>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</si>
  <si>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</si>
  <si>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</si>
  <si>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</si>
  <si>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</si>
  <si>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</si>
  <si>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</si>
  <si>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</si>
  <si>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</si>
  <si>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</si>
  <si>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</si>
  <si>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</si>
  <si>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</si>
  <si>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</si>
  <si>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</si>
  <si>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</si>
  <si>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</si>
  <si>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</si>
  <si>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</si>
  <si>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</si>
  <si>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</si>
  <si>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</si>
  <si>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</si>
  <si>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</si>
  <si>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</si>
  <si>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</si>
  <si>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</si>
  <si>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</si>
  <si>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</si>
  <si>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</si>
  <si>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</si>
  <si>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</si>
  <si>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</si>
  <si>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</si>
  <si>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</si>
  <si>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</si>
  <si>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</si>
  <si>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</si>
  <si>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</si>
  <si>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</si>
  <si>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</si>
  <si>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</si>
  <si>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</si>
  <si>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</si>
  <si>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</si>
  <si>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</si>
  <si>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</si>
  <si>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</si>
  <si>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</si>
  <si>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</si>
  <si>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</si>
  <si>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</si>
  <si>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</si>
  <si>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</si>
  <si>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</si>
  <si>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</si>
  <si>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</si>
  <si>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</si>
  <si>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</si>
  <si>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</si>
  <si>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</si>
  <si>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</si>
  <si>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</si>
  <si>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</si>
  <si>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</si>
  <si>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</si>
  <si>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</si>
  <si>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</si>
  <si>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</si>
  <si>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</si>
  <si>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</si>
  <si>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</si>
  <si>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</si>
  <si>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</si>
  <si>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</si>
  <si>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</si>
  <si>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</si>
  <si>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</si>
  <si>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</si>
  <si>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</si>
  <si>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</si>
  <si>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</si>
  <si>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</si>
  <si>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</si>
  <si>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</si>
  <si>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</si>
  <si>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</si>
  <si>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</si>
  <si>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</si>
  <si>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</si>
  <si>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</si>
  <si>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</si>
  <si>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</si>
  <si>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</si>
  <si>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</si>
  <si>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</si>
  <si>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</si>
  <si>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</si>
  <si>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</si>
  <si>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</si>
  <si>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</si>
  <si>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</si>
  <si>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</si>
  <si>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</si>
  <si>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</si>
  <si>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</si>
  <si>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</si>
  <si>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</si>
  <si>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</si>
  <si>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</si>
  <si>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</si>
  <si>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</si>
  <si>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</si>
  <si>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</si>
  <si>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</si>
  <si>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</si>
  <si>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</si>
  <si>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</si>
  <si>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</si>
  <si>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</si>
  <si>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</si>
  <si>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</si>
  <si>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</si>
  <si>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</si>
  <si>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</si>
  <si>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</si>
  <si>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</si>
  <si>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</si>
  <si>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</si>
  <si>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</si>
  <si>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</si>
  <si>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</si>
  <si>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</si>
  <si>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</si>
  <si>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</si>
  <si>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</si>
  <si>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</si>
  <si>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</si>
  <si>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</si>
  <si>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</si>
  <si>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</si>
  <si>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</si>
  <si>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</si>
  <si>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</si>
  <si>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</si>
  <si>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</si>
  <si>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</si>
  <si>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</si>
  <si>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</si>
  <si>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</si>
  <si>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</si>
  <si>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</si>
  <si>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</si>
  <si>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</si>
  <si>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</si>
  <si>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</si>
  <si>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</si>
  <si>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</si>
  <si>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</si>
  <si>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</si>
  <si>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</si>
  <si>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</si>
  <si>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</si>
  <si>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</si>
  <si>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</si>
  <si>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</si>
  <si>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</si>
  <si>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</si>
  <si>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</si>
  <si>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</si>
  <si>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</si>
  <si>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</si>
  <si>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</si>
  <si>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</si>
  <si>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</si>
  <si>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</si>
  <si>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</si>
  <si>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</si>
  <si>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</si>
  <si>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</si>
  <si>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</si>
  <si>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</si>
  <si>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</si>
  <si>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</si>
  <si>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</si>
  <si>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</si>
  <si>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</si>
  <si>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</si>
  <si>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</si>
  <si>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</si>
  <si>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</si>
  <si>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</si>
  <si>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</si>
  <si>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</si>
  <si>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</si>
  <si>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</si>
  <si>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</si>
  <si>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</si>
  <si>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</si>
  <si>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</si>
  <si>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</si>
  <si>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</si>
  <si>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</si>
  <si>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</si>
  <si>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</si>
  <si>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</si>
  <si>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</si>
  <si>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</si>
  <si>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</si>
  <si>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</si>
  <si>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</si>
  <si>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</si>
  <si>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</si>
  <si>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</si>
  <si>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</si>
  <si>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</si>
  <si>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</si>
  <si>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</si>
  <si>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</si>
  <si>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</si>
  <si>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</si>
  <si>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</si>
  <si>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</si>
  <si>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</si>
  <si>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</si>
  <si>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</si>
  <si>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</si>
  <si>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</si>
  <si>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</si>
  <si>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</si>
  <si>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</si>
  <si>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</si>
  <si>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</si>
  <si>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</si>
  <si>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</si>
  <si>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</si>
  <si>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</si>
  <si>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</si>
  <si>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</si>
  <si>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</si>
  <si>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</si>
  <si>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</si>
  <si>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</si>
  <si>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</si>
  <si>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</si>
  <si>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</si>
  <si>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</si>
  <si>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</si>
  <si>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</si>
  <si>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</si>
  <si>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</si>
  <si>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</si>
  <si>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</si>
  <si>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</si>
  <si>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</si>
  <si>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</si>
  <si>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</si>
  <si>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</si>
  <si>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</si>
  <si>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</si>
  <si>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</si>
  <si>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</si>
  <si>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</si>
  <si>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</si>
  <si>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</si>
  <si>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</si>
  <si>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</si>
  <si>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</si>
  <si>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</si>
  <si>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</si>
  <si>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</si>
  <si>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</si>
  <si>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</si>
  <si>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</si>
  <si>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</si>
  <si>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</si>
  <si>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</si>
  <si>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</si>
  <si>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</si>
  <si>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</si>
  <si>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</si>
  <si>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</si>
  <si>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</si>
  <si>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</si>
  <si>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</si>
  <si>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</si>
  <si>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</si>
  <si>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</si>
  <si>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</si>
  <si>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</si>
  <si>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</si>
  <si>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</si>
  <si>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</si>
  <si>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</si>
  <si>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</si>
  <si>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</si>
  <si>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</si>
  <si>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</si>
  <si>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</si>
  <si>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</si>
  <si>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</si>
  <si>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</si>
  <si>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</si>
  <si>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</si>
  <si>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</si>
  <si>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</si>
  <si>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</si>
  <si>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</si>
  <si>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</si>
  <si>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</si>
  <si>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</si>
  <si>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</si>
  <si>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</si>
  <si>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</si>
  <si>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</si>
  <si>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</si>
  <si>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</si>
  <si>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</si>
  <si>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</si>
  <si>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</si>
  <si>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</si>
  <si>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</si>
  <si>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</si>
  <si>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</si>
  <si>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</si>
  <si>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</si>
  <si>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</si>
  <si>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</si>
  <si>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</si>
  <si>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</si>
  <si>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</si>
  <si>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</si>
  <si>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</si>
  <si>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</si>
  <si>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</si>
  <si>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</si>
  <si>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</si>
  <si>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</si>
  <si>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</si>
  <si>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</si>
  <si>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</si>
  <si>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</si>
  <si>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</si>
  <si>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</si>
  <si>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</si>
  <si>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</si>
  <si>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</si>
  <si>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</si>
  <si>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</si>
  <si>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</si>
  <si>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</si>
  <si>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</si>
  <si>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</si>
  <si>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</si>
  <si>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</si>
  <si>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</si>
  <si>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</si>
  <si>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</si>
  <si>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</si>
  <si>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</si>
  <si>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</si>
  <si>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</si>
  <si>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</si>
  <si>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</si>
  <si>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</si>
  <si>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</si>
  <si>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</si>
  <si>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</si>
  <si>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</si>
  <si>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</si>
  <si>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</si>
  <si>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</si>
  <si>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</si>
  <si>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</si>
  <si>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</si>
  <si>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</si>
  <si>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</si>
  <si>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</si>
  <si>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</si>
  <si>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</si>
  <si>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</si>
  <si>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</si>
  <si>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</si>
  <si>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</si>
  <si>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</si>
  <si>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</si>
  <si>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</si>
  <si>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</si>
  <si>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</si>
  <si>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</si>
  <si>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</si>
  <si>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</si>
  <si>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</si>
  <si>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</si>
  <si>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</si>
  <si>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</si>
  <si>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</si>
  <si>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</si>
  <si>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</si>
  <si>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</si>
  <si>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</si>
  <si>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</si>
  <si>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</si>
  <si>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</si>
  <si>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</si>
  <si>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</si>
  <si>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</si>
  <si>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</si>
  <si>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</si>
  <si>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</si>
  <si>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</si>
  <si>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</si>
  <si>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</si>
  <si>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</si>
  <si>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</si>
  <si>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</si>
  <si>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</si>
  <si>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</si>
  <si>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</si>
  <si>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</si>
  <si>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</si>
  <si>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</si>
  <si>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</si>
  <si>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</si>
  <si>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</si>
  <si>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</si>
  <si>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</si>
  <si>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</si>
  <si>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</si>
  <si>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</si>
  <si>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</si>
  <si>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</si>
  <si>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</si>
  <si>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</si>
  <si>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</si>
  <si>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</si>
  <si>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</si>
  <si>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</si>
  <si>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</si>
  <si>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</si>
  <si>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</si>
  <si>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</si>
  <si>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</si>
  <si>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</si>
  <si>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</si>
  <si>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</si>
  <si>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</si>
  <si>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</si>
  <si>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</si>
  <si>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</si>
  <si>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</si>
  <si>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</si>
  <si>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</si>
  <si>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</si>
  <si>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</si>
  <si>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</si>
  <si>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</si>
  <si>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</si>
  <si>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</si>
  <si>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</si>
  <si>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</si>
  <si>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</si>
  <si>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</si>
  <si>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</si>
  <si>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</si>
  <si>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</si>
  <si>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</si>
  <si>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</si>
  <si>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</si>
  <si>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</si>
  <si>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</si>
  <si>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</si>
  <si>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</si>
  <si>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</si>
  <si>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</si>
  <si>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</si>
  <si>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</si>
  <si>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</si>
  <si>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</si>
  <si>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</si>
  <si>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</si>
  <si>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</si>
  <si>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</si>
  <si>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</si>
  <si>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</si>
  <si>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</si>
  <si>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</si>
  <si>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</si>
  <si>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</si>
  <si>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</si>
  <si>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</si>
  <si>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</si>
  <si>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</si>
  <si>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</si>
  <si>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</si>
  <si>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</si>
  <si>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</si>
  <si>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</si>
  <si>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</si>
  <si>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</si>
  <si>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</si>
  <si>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</si>
  <si>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</si>
  <si>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</si>
  <si>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</si>
  <si>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</si>
  <si>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</si>
  <si>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</si>
  <si>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</si>
  <si>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</si>
  <si>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</si>
  <si>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</si>
  <si>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</si>
  <si>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</si>
  <si>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</si>
  <si>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</si>
  <si>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</si>
  <si>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</si>
  <si>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</si>
  <si>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</si>
  <si>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</si>
  <si>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</si>
  <si>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</si>
  <si>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</si>
  <si>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</si>
  <si>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</si>
  <si>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</si>
  <si>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</si>
  <si>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</si>
  <si>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</si>
  <si>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</si>
  <si>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</si>
  <si>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</si>
  <si>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</si>
  <si>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</si>
  <si>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</si>
  <si>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</si>
  <si>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</si>
  <si>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</si>
  <si>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</si>
  <si>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</si>
  <si>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</si>
  <si>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</si>
  <si>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</si>
  <si>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</si>
  <si>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</si>
  <si>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</si>
  <si>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</si>
  <si>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</si>
  <si>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</si>
  <si>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</si>
  <si>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</si>
  <si>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</si>
  <si>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</si>
  <si>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</si>
  <si>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</si>
  <si>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</si>
  <si>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</si>
  <si>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</si>
  <si>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</si>
  <si>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</si>
  <si>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</si>
  <si>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</si>
  <si>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</si>
  <si>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</si>
  <si>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</si>
  <si>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</si>
  <si>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</si>
  <si>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</si>
  <si>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</si>
  <si>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</si>
  <si>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</si>
  <si>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</si>
  <si>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</si>
  <si>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</si>
  <si>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</si>
  <si>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</si>
  <si>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</si>
  <si>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</si>
  <si>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</si>
  <si>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</si>
  <si>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</si>
  <si>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</si>
  <si>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</si>
  <si>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</si>
  <si>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</si>
  <si>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</si>
  <si>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</si>
  <si>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</si>
  <si>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</si>
  <si>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</si>
  <si>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</si>
  <si>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</si>
  <si>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</si>
  <si>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</si>
  <si>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</si>
  <si>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</si>
  <si>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</si>
  <si>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</si>
  <si>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</si>
  <si>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</si>
  <si>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</si>
  <si>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</si>
  <si>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</si>
  <si>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</si>
  <si>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</si>
  <si>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</si>
  <si>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</si>
  <si>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</si>
  <si>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</si>
  <si>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</si>
  <si>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</si>
  <si>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</si>
  <si>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</si>
  <si>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</si>
  <si>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</si>
  <si>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</si>
  <si>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</si>
  <si>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</si>
  <si>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</si>
  <si>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</si>
  <si>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</si>
  <si>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</si>
  <si>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</si>
  <si>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</si>
  <si>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</si>
  <si>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</si>
  <si>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</si>
  <si>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</si>
  <si>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</si>
  <si>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</si>
  <si>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</si>
  <si>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</si>
  <si>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</si>
  <si>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</si>
  <si>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</si>
  <si>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</si>
  <si>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</si>
  <si>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</si>
  <si>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</si>
  <si>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</si>
  <si>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</si>
  <si>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</si>
  <si>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</si>
  <si>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</si>
  <si>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</si>
  <si>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</si>
  <si>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</si>
  <si>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</si>
  <si>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</si>
  <si>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</si>
  <si>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</si>
  <si>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</si>
  <si>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</si>
  <si>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</si>
  <si>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</si>
  <si>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</si>
  <si>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</si>
  <si>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</si>
  <si>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</si>
  <si>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</si>
  <si>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</si>
  <si>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</si>
  <si>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</si>
  <si>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</si>
  <si>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</si>
  <si>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</si>
  <si>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</si>
  <si>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</si>
  <si>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</si>
  <si>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</si>
  <si>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</si>
  <si>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</si>
  <si>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</si>
  <si>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</si>
  <si>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</si>
  <si>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</si>
  <si>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</si>
  <si>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</si>
  <si>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</si>
  <si>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</si>
  <si>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</si>
  <si>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</si>
  <si>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</si>
  <si>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</si>
  <si>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</si>
  <si>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</si>
  <si>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</si>
  <si>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</si>
  <si>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</si>
  <si>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</si>
  <si>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</si>
  <si>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</si>
  <si>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</si>
  <si>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</si>
  <si>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</si>
  <si>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</si>
  <si>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</si>
  <si>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</si>
  <si>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</si>
  <si>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</si>
  <si>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</si>
  <si>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</si>
  <si>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</si>
  <si>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</si>
  <si>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</si>
  <si>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</si>
  <si>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</si>
  <si>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</si>
  <si>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</si>
  <si>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</si>
  <si>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</si>
  <si>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</si>
  <si>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</si>
  <si>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</si>
  <si>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</si>
  <si>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</si>
  <si>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</si>
  <si>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</si>
  <si>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</si>
  <si>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</si>
  <si>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</si>
  <si>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</si>
  <si>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</si>
  <si>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</si>
  <si>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</si>
  <si>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</si>
  <si>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</si>
  <si>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</si>
  <si>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</si>
  <si>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</si>
  <si>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</si>
  <si>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</si>
  <si>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</si>
  <si>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</si>
  <si>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</si>
  <si>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</si>
  <si>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</si>
  <si>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</si>
  <si>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</si>
  <si>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</si>
  <si>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</si>
  <si>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</si>
  <si>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</si>
  <si>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</si>
  <si>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</si>
  <si>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</si>
  <si>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</si>
  <si>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</si>
  <si>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</si>
  <si>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</si>
  <si>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</si>
  <si>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</si>
  <si>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</si>
  <si>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</si>
  <si>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</si>
  <si>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</si>
  <si>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</si>
  <si>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</si>
  <si>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</si>
  <si>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</si>
  <si>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</si>
  <si>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</si>
  <si>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</si>
  <si>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</si>
  <si>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</si>
  <si>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</si>
  <si>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</si>
  <si>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</si>
  <si>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</si>
  <si>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</si>
  <si>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</si>
  <si>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</si>
  <si>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</si>
  <si>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</si>
  <si>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</si>
  <si>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</si>
  <si>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</si>
  <si>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</si>
  <si>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</si>
  <si>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</si>
  <si>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</si>
  <si>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</si>
  <si>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</si>
  <si>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</si>
  <si>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</si>
  <si>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</si>
  <si>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</si>
  <si>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</si>
  <si>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</si>
  <si>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</si>
  <si>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</si>
  <si>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</si>
  <si>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</si>
  <si>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</si>
  <si>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</si>
  <si>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</si>
  <si>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</si>
  <si>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</si>
  <si>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</si>
  <si>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</si>
  <si>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</si>
  <si>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</si>
  <si>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</si>
  <si>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</si>
  <si>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</si>
  <si>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</si>
  <si>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</si>
  <si>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</si>
  <si>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</si>
  <si>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</si>
  <si>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</si>
  <si>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</si>
  <si>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</si>
  <si>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</si>
  <si>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</si>
  <si>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</si>
  <si>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</si>
  <si>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</si>
  <si>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</si>
  <si>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</si>
  <si>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</si>
  <si>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</si>
  <si>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</si>
  <si>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</si>
  <si>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</si>
  <si>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</si>
  <si>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</si>
  <si>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</si>
  <si>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</si>
  <si>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</si>
  <si>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</si>
  <si>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</si>
  <si>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</si>
  <si>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</si>
  <si>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</si>
  <si>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</si>
  <si>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</si>
  <si>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</si>
  <si>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</si>
  <si>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</si>
  <si>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</si>
  <si>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</si>
  <si>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</si>
  <si>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</si>
  <si>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</si>
  <si>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</si>
  <si>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</si>
  <si>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</si>
  <si>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</si>
  <si>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</si>
  <si>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</si>
  <si>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</si>
  <si>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</si>
  <si>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</si>
  <si>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</si>
  <si>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</si>
  <si>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</si>
  <si>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</si>
  <si>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</si>
  <si>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</si>
  <si>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</si>
  <si>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</si>
  <si>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</si>
  <si>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</si>
  <si>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</si>
  <si>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</si>
  <si>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</si>
  <si>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</si>
  <si>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</si>
  <si>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</si>
  <si>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</si>
  <si>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</si>
  <si>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</si>
  <si>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</si>
  <si>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</si>
  <si>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</si>
  <si>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</si>
  <si>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</si>
  <si>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</si>
  <si>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</si>
  <si>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</si>
  <si>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</si>
  <si>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</si>
  <si>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</si>
  <si>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</si>
  <si>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</si>
  <si>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</si>
  <si>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</si>
  <si>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</si>
  <si>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</si>
  <si>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</si>
  <si>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</si>
  <si>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</si>
  <si>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</si>
  <si>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</si>
  <si>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</si>
  <si>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</si>
  <si>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</si>
  <si>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</si>
  <si>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</si>
  <si>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</si>
  <si>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</si>
  <si>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</si>
  <si>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</si>
  <si>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</si>
  <si>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</si>
  <si>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</si>
  <si>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</si>
  <si>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</si>
  <si>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</si>
  <si>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</si>
  <si>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</si>
  <si>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</si>
  <si>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</si>
  <si>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</si>
  <si>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</si>
  <si>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</si>
  <si>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</si>
  <si>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</si>
  <si>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</si>
  <si>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</si>
  <si>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</si>
  <si>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</si>
  <si>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</si>
  <si>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</si>
  <si>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</si>
  <si>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</si>
  <si>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</si>
  <si>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</si>
  <si>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</si>
  <si>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</si>
  <si>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</si>
  <si>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</si>
  <si>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</si>
  <si>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</si>
  <si>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</si>
  <si>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</si>
  <si>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</si>
  <si>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</si>
  <si>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</si>
  <si>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</si>
  <si>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</si>
  <si>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</si>
  <si>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</si>
  <si>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</si>
  <si>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</si>
  <si>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</si>
  <si>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</si>
  <si>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</si>
  <si>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</si>
  <si>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</si>
  <si>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</si>
  <si>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</si>
  <si>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</si>
  <si>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</si>
  <si>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</si>
  <si>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</si>
  <si>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</si>
  <si>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</si>
  <si>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</si>
  <si>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</si>
  <si>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</si>
  <si>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</si>
  <si>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</si>
  <si>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</si>
  <si>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</si>
  <si>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</si>
  <si>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</si>
  <si>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</si>
  <si>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</si>
  <si>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</si>
  <si>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</si>
  <si>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</si>
  <si>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</si>
  <si>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</si>
  <si>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</si>
  <si>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</si>
  <si>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</si>
  <si>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</si>
  <si>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</si>
  <si>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</si>
  <si>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</si>
  <si>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</si>
  <si>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</si>
  <si>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</si>
  <si>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</si>
  <si>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</si>
  <si>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</si>
  <si>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</si>
  <si>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</si>
  <si>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</si>
  <si>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</si>
  <si>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</si>
  <si>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</si>
  <si>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</si>
  <si>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</si>
  <si>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</si>
  <si>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</si>
  <si>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</si>
  <si>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</si>
  <si>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</si>
  <si>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</si>
  <si>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</si>
  <si>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</si>
  <si>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</si>
  <si>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</si>
  <si>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</si>
  <si>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</si>
  <si>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</si>
  <si>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</si>
  <si>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</si>
  <si>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</si>
  <si>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</si>
  <si>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</si>
  <si>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</si>
  <si>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</si>
  <si>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</si>
  <si>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</si>
  <si>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</si>
  <si>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</si>
  <si>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</si>
  <si>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</si>
  <si>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</si>
  <si>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</si>
  <si>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</si>
  <si>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</si>
  <si>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</si>
  <si>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</si>
  <si>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</si>
  <si>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</si>
  <si>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</si>
  <si>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</si>
  <si>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</si>
  <si>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</si>
  <si>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</si>
  <si>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</si>
  <si>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</si>
  <si>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</si>
  <si>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</si>
  <si>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</si>
  <si>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</si>
  <si>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</si>
  <si>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</si>
  <si>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</si>
  <si>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</si>
  <si>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</si>
  <si>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</si>
  <si>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</si>
  <si>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</si>
  <si>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</si>
  <si>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</si>
  <si>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</si>
  <si>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</si>
  <si>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</si>
  <si>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</si>
  <si>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</si>
  <si>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</si>
  <si>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</si>
  <si>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</si>
  <si>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</si>
  <si>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</si>
  <si>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</si>
  <si>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</si>
  <si>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</si>
  <si>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</si>
  <si>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</si>
  <si>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</si>
  <si>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</si>
  <si>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</si>
  <si>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</si>
  <si>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</si>
  <si>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</si>
  <si>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</si>
  <si>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</si>
  <si>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</si>
  <si>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</si>
  <si>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</si>
  <si>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</si>
  <si>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</si>
  <si>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</si>
  <si>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</si>
  <si>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</si>
  <si>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</si>
  <si>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</si>
  <si>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</si>
  <si>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</si>
  <si>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</si>
  <si>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</si>
  <si>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</si>
  <si>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</si>
  <si>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</si>
  <si>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</si>
  <si>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</si>
  <si>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</si>
  <si>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</si>
  <si>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</si>
  <si>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</si>
  <si>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</si>
  <si>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</si>
  <si>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</si>
  <si>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</si>
  <si>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</si>
  <si>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</si>
  <si>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</si>
  <si>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</si>
  <si>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</si>
  <si>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</si>
  <si>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</si>
  <si>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</si>
  <si>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</si>
  <si>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</si>
  <si>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</si>
  <si>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</si>
  <si>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</si>
  <si>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</si>
  <si>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</si>
  <si>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</si>
  <si>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</si>
  <si>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</si>
  <si>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</si>
  <si>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</si>
  <si>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</si>
  <si>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</si>
  <si>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</si>
  <si>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</si>
  <si>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</si>
  <si>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</si>
  <si>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</si>
  <si>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</si>
  <si>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</si>
  <si>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</si>
  <si>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</si>
  <si>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</si>
  <si>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</si>
  <si>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</si>
  <si>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</si>
  <si>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</si>
  <si>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</si>
  <si>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</si>
  <si>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</si>
  <si>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</si>
  <si>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</si>
  <si>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</si>
  <si>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</si>
  <si>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</si>
  <si>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</si>
  <si>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</si>
  <si>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</si>
  <si>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</si>
  <si>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</si>
  <si>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</si>
  <si>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</si>
  <si>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</si>
  <si>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</si>
  <si>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</si>
  <si>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</si>
  <si>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</si>
  <si>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</si>
  <si>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</si>
  <si>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</si>
  <si>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</si>
  <si>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</si>
  <si>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</si>
  <si>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</si>
  <si>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</si>
  <si>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</si>
  <si>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</si>
  <si>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</si>
  <si>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</si>
  <si>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</si>
  <si>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</si>
  <si>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</si>
  <si>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</si>
  <si>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</si>
  <si>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</si>
  <si>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</si>
  <si>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</si>
  <si>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</si>
  <si>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</si>
  <si>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</si>
  <si>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</si>
  <si>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</si>
  <si>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</si>
  <si>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</si>
  <si>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</si>
  <si>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</si>
  <si>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</si>
  <si>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</si>
  <si>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</si>
  <si>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</si>
  <si>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</si>
  <si>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</si>
  <si>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</si>
  <si>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</si>
  <si>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</si>
  <si>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</si>
  <si>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</si>
  <si>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</si>
  <si>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</si>
  <si>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</si>
  <si>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</si>
  <si>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</si>
  <si>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</si>
  <si>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</si>
  <si>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</si>
  <si>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</si>
  <si>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</si>
  <si>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</si>
  <si>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</si>
  <si>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</si>
  <si>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</si>
  <si>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</si>
  <si>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</si>
  <si>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</si>
  <si>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</si>
  <si>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</si>
  <si>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</si>
  <si>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</si>
  <si>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</si>
  <si>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</si>
  <si>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</si>
  <si>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</si>
  <si>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</si>
  <si>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</si>
  <si>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</si>
  <si>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</si>
  <si>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</si>
  <si>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</si>
  <si>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</si>
  <si>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</si>
  <si>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</si>
  <si>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</si>
  <si>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</si>
  <si>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</si>
  <si>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</si>
  <si>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</si>
  <si>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</si>
  <si>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</si>
  <si>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</si>
  <si>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</si>
  <si>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</si>
  <si>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</si>
  <si>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</si>
  <si>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</si>
  <si>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</si>
  <si>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</si>
  <si>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</si>
  <si>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</si>
  <si>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</si>
  <si>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</si>
  <si>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</si>
  <si>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</si>
  <si>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</si>
  <si>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</si>
  <si>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</si>
  <si>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</si>
  <si>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</si>
  <si>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</si>
  <si>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</si>
  <si>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</si>
  <si>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</si>
  <si>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</si>
  <si>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</si>
  <si>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</si>
  <si>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</si>
  <si>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</si>
  <si>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</si>
  <si>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</si>
  <si>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</si>
  <si>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</si>
  <si>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</si>
  <si>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</si>
  <si>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</si>
  <si>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</si>
  <si>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</si>
  <si>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</si>
  <si>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</si>
  <si>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</si>
  <si>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</si>
  <si>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</si>
  <si>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</si>
  <si>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</si>
  <si>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</si>
  <si>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</si>
  <si>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</si>
  <si>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</si>
  <si>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</si>
  <si>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</si>
  <si>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</si>
  <si>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</si>
  <si>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</si>
  <si>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</si>
  <si>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</si>
  <si>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</si>
  <si>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</si>
  <si>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</si>
  <si>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</si>
  <si>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</si>
  <si>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</si>
  <si>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</si>
  <si>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</si>
  <si>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</si>
  <si>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</si>
  <si>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</si>
  <si>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</si>
  <si>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</si>
  <si>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</si>
  <si>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</si>
  <si>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</si>
  <si>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</si>
  <si>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</si>
  <si>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</si>
  <si>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</si>
  <si>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</si>
  <si>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</si>
  <si>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</si>
  <si>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</si>
  <si>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</si>
  <si>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</si>
  <si>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</si>
  <si>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</si>
  <si>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</si>
  <si>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</si>
  <si>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</si>
  <si>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</si>
  <si>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</si>
  <si>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</si>
  <si>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</si>
  <si>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</si>
  <si>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</si>
  <si>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</si>
  <si>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</si>
  <si>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</si>
  <si>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</si>
  <si>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</si>
  <si>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</si>
  <si>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</si>
  <si>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</si>
  <si>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</si>
  <si>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</si>
  <si>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</si>
  <si>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</si>
  <si>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</si>
  <si>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</si>
  <si>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</si>
  <si>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</si>
  <si>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</si>
  <si>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</si>
  <si>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</si>
  <si>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</si>
  <si>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</si>
  <si>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</si>
  <si>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</si>
  <si>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</si>
  <si>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</si>
  <si>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</si>
  <si>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</si>
  <si>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</si>
  <si>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</si>
  <si>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</si>
  <si>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</si>
  <si>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</si>
  <si>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</si>
  <si>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</si>
  <si>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</si>
  <si>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</si>
  <si>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</si>
  <si>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</si>
  <si>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</si>
  <si>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</si>
  <si>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</si>
  <si>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</si>
  <si>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</si>
  <si>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</si>
  <si>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</si>
  <si>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</si>
  <si>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</si>
  <si>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</si>
  <si>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</si>
  <si>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</si>
  <si>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</si>
  <si>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</si>
  <si>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</si>
  <si>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</si>
  <si>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</si>
  <si>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</si>
  <si>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</si>
  <si>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</si>
  <si>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</si>
  <si>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</si>
  <si>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</si>
  <si>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</si>
  <si>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</si>
  <si>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</si>
  <si>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</si>
  <si>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</si>
  <si>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</si>
  <si>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</si>
  <si>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</si>
  <si>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</si>
  <si>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</si>
  <si>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</si>
  <si>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</si>
  <si>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</si>
  <si>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</si>
  <si>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</si>
  <si>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</si>
  <si>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</si>
  <si>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</si>
  <si>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</si>
  <si>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</si>
  <si>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</si>
  <si>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</si>
  <si>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</si>
  <si>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</si>
  <si>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</si>
  <si>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</si>
  <si>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</si>
  <si>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</si>
  <si>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</si>
  <si>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</si>
  <si>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</si>
  <si>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</si>
  <si>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</si>
  <si>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</si>
  <si>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</si>
  <si>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</si>
  <si>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</si>
  <si>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</si>
  <si>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</si>
  <si>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</si>
  <si>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</si>
  <si>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</si>
  <si>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</si>
  <si>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</si>
  <si>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</si>
  <si>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</si>
  <si>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</si>
  <si>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</si>
  <si>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</si>
  <si>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</si>
  <si>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</si>
  <si>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</si>
  <si>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</si>
  <si>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</si>
  <si>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</si>
  <si>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</si>
  <si>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</si>
  <si>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</si>
  <si>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</si>
  <si>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</si>
  <si>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</si>
  <si>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</si>
  <si>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</si>
  <si>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</si>
  <si>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</si>
  <si>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</si>
  <si>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</si>
  <si>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</si>
  <si>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</si>
  <si>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</si>
  <si>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</si>
  <si>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</si>
  <si>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</si>
  <si>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</si>
  <si>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</si>
  <si>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</si>
  <si>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</si>
  <si>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</si>
  <si>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</si>
  <si>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</si>
  <si>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</si>
  <si>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</si>
  <si>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</si>
  <si>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</si>
  <si>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</si>
  <si>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</si>
  <si>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</si>
  <si>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</si>
  <si>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</si>
  <si>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</si>
  <si>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</si>
  <si>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</si>
  <si>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</si>
  <si>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</si>
  <si>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</si>
  <si>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</si>
  <si>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</si>
  <si>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</si>
  <si>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</si>
  <si>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</si>
  <si>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</si>
  <si>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</si>
  <si>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</si>
  <si>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</si>
  <si>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</si>
  <si>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</si>
  <si>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</si>
  <si>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</si>
  <si>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</si>
  <si>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</si>
  <si>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</si>
  <si>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</si>
  <si>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</si>
  <si>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</si>
  <si>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</si>
  <si>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</si>
  <si>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</si>
  <si>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</si>
  <si>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</si>
  <si>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</si>
  <si>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</si>
  <si>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</si>
  <si>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</si>
  <si>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</si>
  <si>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</si>
  <si>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</si>
  <si>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</si>
  <si>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</si>
  <si>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</si>
  <si>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</si>
  <si>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</si>
  <si>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</si>
  <si>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</si>
  <si>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</si>
  <si>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</si>
  <si>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</si>
  <si>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</si>
  <si>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</si>
  <si>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</si>
  <si>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</si>
  <si>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</si>
  <si>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</si>
  <si>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</si>
  <si>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</si>
  <si>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</si>
  <si>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</si>
  <si>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</si>
  <si>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</si>
  <si>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</si>
  <si>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</si>
  <si>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</si>
  <si>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</si>
  <si>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</si>
  <si>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</si>
  <si>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</si>
  <si>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</si>
  <si>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</si>
  <si>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</si>
  <si>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</si>
  <si>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</si>
  <si>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</si>
  <si>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</si>
  <si>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</si>
  <si>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</si>
  <si>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</si>
  <si>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</si>
  <si>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</si>
  <si>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</si>
  <si>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</si>
  <si>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</si>
  <si>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</si>
  <si>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</si>
  <si>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</si>
  <si>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</si>
  <si>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</si>
  <si>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</si>
  <si>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</si>
  <si>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</si>
  <si>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</si>
  <si>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</si>
  <si>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</si>
  <si>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</si>
  <si>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</si>
  <si>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</si>
  <si>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</si>
  <si>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</si>
  <si>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</si>
  <si>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</si>
  <si>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</si>
  <si>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</si>
  <si>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</si>
  <si>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</si>
  <si>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</si>
  <si>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</si>
  <si>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</si>
  <si>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</si>
  <si>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</si>
  <si>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</si>
  <si>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</si>
  <si>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</si>
  <si>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</si>
  <si>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</si>
  <si>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</si>
  <si>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</si>
  <si>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</si>
  <si>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</si>
  <si>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</si>
  <si>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</si>
  <si>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</si>
  <si>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</si>
  <si>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</si>
  <si>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</si>
  <si>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</si>
  <si>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</si>
  <si>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</si>
  <si>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</si>
  <si>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</si>
  <si>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</si>
  <si>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</si>
  <si>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</si>
  <si>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</si>
  <si>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</si>
  <si>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</si>
  <si>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</si>
  <si>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</si>
  <si>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</si>
  <si>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</si>
  <si>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</si>
  <si>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</si>
  <si>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</si>
  <si>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</si>
  <si>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</si>
  <si>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</si>
  <si>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</si>
  <si>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</si>
  <si>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</si>
  <si>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</si>
  <si>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</si>
  <si>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</si>
  <si>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</si>
  <si>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</si>
  <si>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</si>
  <si>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</si>
  <si>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</si>
  <si>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</si>
  <si>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</si>
  <si>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</si>
  <si>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</si>
  <si>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</si>
  <si>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</si>
  <si>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</si>
  <si>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</si>
  <si>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</si>
  <si>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</si>
  <si>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</si>
  <si>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</si>
  <si>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</si>
  <si>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</si>
  <si>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</si>
  <si>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</si>
  <si>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</si>
  <si>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</si>
  <si>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</si>
  <si>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</si>
  <si>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</si>
  <si>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</si>
  <si>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</si>
  <si>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</si>
  <si>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</si>
  <si>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</si>
  <si>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</si>
  <si>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</si>
  <si>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</si>
  <si>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</si>
  <si>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</si>
  <si>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</si>
  <si>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</si>
  <si>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</si>
  <si>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</si>
  <si>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</si>
  <si>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</si>
  <si>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</si>
  <si>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</si>
  <si>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</si>
  <si>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</si>
  <si>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</si>
  <si>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</si>
  <si>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</si>
  <si>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</si>
  <si>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</si>
  <si>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</si>
  <si>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</si>
  <si>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</si>
  <si>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</si>
  <si>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</si>
  <si>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</si>
  <si>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</si>
  <si>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</si>
  <si>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</si>
  <si>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</si>
  <si>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</si>
  <si>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</si>
  <si>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</si>
  <si>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</si>
  <si>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</si>
  <si>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</si>
  <si>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</si>
  <si>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</si>
  <si>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</si>
  <si>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</si>
  <si>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</si>
  <si>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</si>
  <si>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</si>
  <si>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</si>
  <si>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</si>
  <si>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</si>
  <si>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</si>
  <si>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</si>
  <si>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</si>
  <si>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</si>
  <si>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</si>
  <si>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</si>
  <si>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</si>
  <si>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</si>
  <si>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</si>
  <si>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</si>
  <si>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</si>
  <si>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</si>
  <si>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</si>
  <si>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</si>
  <si>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</si>
  <si>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</si>
  <si>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</si>
  <si>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</si>
  <si>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</si>
  <si>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</si>
  <si>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</si>
  <si>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</si>
  <si>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</si>
  <si>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</si>
  <si>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</si>
  <si>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</si>
  <si>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</si>
  <si>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</si>
  <si>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</si>
  <si>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</si>
  <si>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</si>
  <si>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</si>
  <si>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</si>
  <si>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</si>
  <si>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</si>
  <si>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</si>
  <si>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</si>
  <si>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</si>
  <si>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</si>
  <si>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</si>
  <si>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</si>
  <si>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</si>
  <si>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</si>
  <si>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</si>
  <si>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</si>
  <si>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</si>
  <si>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</si>
  <si>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</si>
  <si>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</si>
  <si>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</si>
  <si>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</si>
  <si>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</si>
  <si>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</si>
  <si>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</si>
  <si>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</si>
  <si>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</si>
  <si>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</si>
  <si>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</si>
  <si>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</si>
  <si>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</si>
  <si>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</si>
  <si>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</si>
  <si>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</si>
  <si>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</si>
  <si>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</si>
  <si>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</si>
  <si>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</si>
  <si>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</si>
  <si>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</si>
  <si>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</si>
  <si>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</si>
  <si>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</si>
  <si>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</si>
  <si>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</si>
  <si>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</si>
  <si>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</si>
  <si>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</si>
  <si>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</si>
  <si>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</si>
  <si>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</si>
  <si>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</si>
  <si>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</si>
  <si>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</si>
  <si>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</si>
  <si>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</si>
  <si>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</si>
  <si>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</si>
  <si>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</si>
  <si>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</si>
  <si>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</si>
  <si>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</si>
  <si>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</si>
  <si>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</si>
  <si>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</si>
  <si>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</si>
  <si>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</si>
  <si>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</si>
  <si>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</si>
  <si>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</si>
  <si>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</si>
  <si>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</si>
  <si>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</si>
  <si>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</si>
  <si>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</si>
  <si>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</si>
  <si>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</si>
  <si>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</si>
  <si>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</si>
  <si>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</si>
  <si>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</si>
  <si>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</si>
  <si>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</si>
  <si>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</si>
  <si>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</si>
  <si>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</si>
  <si>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</si>
  <si>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</si>
  <si>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</si>
  <si>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</si>
  <si>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</si>
  <si>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</si>
  <si>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</si>
  <si>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</si>
  <si>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</si>
  <si>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</si>
  <si>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</si>
  <si>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</si>
  <si>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</si>
  <si>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</si>
  <si>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</si>
  <si>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</si>
  <si>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</si>
  <si>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</si>
  <si>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</si>
  <si>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</si>
  <si>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</si>
  <si>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</si>
  <si>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</si>
  <si>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</si>
  <si>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</si>
  <si>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</si>
  <si>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</si>
  <si>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</si>
  <si>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</si>
  <si>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</si>
  <si>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</si>
  <si>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</si>
  <si>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</si>
  <si>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</si>
  <si>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</si>
  <si>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</si>
  <si>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</si>
  <si>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</si>
  <si>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</si>
  <si>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</si>
  <si>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</si>
  <si>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</si>
  <si>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</si>
  <si>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</si>
  <si>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</si>
  <si>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</si>
  <si>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</si>
  <si>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</si>
  <si>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</si>
  <si>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</si>
  <si>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</si>
  <si>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</si>
  <si>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</si>
  <si>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</si>
  <si>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</si>
  <si>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</si>
  <si>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</si>
  <si>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</si>
  <si>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</si>
  <si>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</si>
  <si>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</si>
  <si>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</si>
  <si>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</si>
  <si>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</si>
  <si>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</si>
  <si>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</si>
  <si>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</si>
  <si>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</si>
  <si>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</si>
  <si>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</si>
  <si>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</si>
  <si>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</si>
  <si>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</si>
  <si>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</si>
  <si>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</si>
  <si>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</si>
  <si>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</si>
  <si>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</si>
  <si>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</si>
  <si>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</si>
  <si>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</si>
  <si>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</si>
  <si>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</si>
  <si>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</si>
  <si>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</si>
  <si>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</si>
  <si>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</si>
  <si>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</si>
  <si>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</si>
  <si>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</si>
  <si>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</si>
  <si>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</si>
  <si>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</si>
  <si>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</si>
  <si>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</si>
  <si>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</si>
  <si>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</si>
  <si>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</si>
  <si>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</si>
  <si>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</si>
  <si>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</si>
  <si>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</si>
  <si>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</si>
  <si>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</si>
  <si>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</si>
  <si>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</si>
  <si>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</si>
  <si>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</si>
  <si>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</si>
  <si>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</si>
  <si>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</si>
  <si>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</si>
  <si>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</si>
  <si>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</si>
  <si>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</si>
  <si>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</si>
  <si>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</si>
  <si>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</si>
  <si>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</si>
  <si>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</si>
  <si>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</si>
  <si>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</si>
  <si>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</si>
  <si>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</si>
  <si>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</si>
  <si>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</si>
  <si>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</si>
  <si>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</si>
  <si>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</si>
  <si>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</si>
  <si>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</si>
  <si>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</si>
  <si>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</si>
  <si>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</si>
  <si>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</si>
  <si>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</si>
  <si>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</si>
  <si>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</si>
  <si>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</si>
  <si>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</si>
  <si>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</si>
  <si>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</si>
  <si>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</si>
  <si>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</si>
  <si>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</si>
  <si>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</si>
  <si>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</si>
  <si>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</si>
  <si>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</si>
  <si>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</si>
  <si>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</si>
  <si>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</si>
  <si>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</si>
  <si>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</si>
  <si>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</si>
  <si>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</si>
  <si>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</si>
  <si>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</si>
  <si>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</si>
  <si>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</si>
  <si>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</si>
  <si>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</si>
  <si>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</si>
  <si>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</si>
  <si>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</si>
  <si>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</si>
  <si>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</si>
  <si>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</si>
  <si>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</si>
  <si>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</si>
  <si>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</si>
  <si>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</si>
  <si>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</si>
  <si>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</si>
  <si>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</si>
  <si>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</si>
  <si>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</si>
  <si>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</si>
  <si>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</si>
  <si>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</si>
  <si>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</si>
  <si>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</si>
  <si>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</si>
  <si>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</si>
  <si>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</si>
  <si>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</si>
  <si>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</si>
  <si>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</si>
  <si>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</si>
  <si>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</si>
  <si>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</si>
  <si>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</si>
  <si>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</si>
  <si>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</si>
  <si>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</si>
  <si>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</si>
  <si>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</si>
  <si>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</si>
  <si>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</si>
  <si>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</si>
  <si>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</si>
  <si>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</si>
  <si>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</si>
  <si>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</si>
  <si>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</si>
  <si>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</si>
  <si>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</si>
  <si>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</si>
  <si>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</si>
  <si>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</si>
  <si>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</si>
  <si>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</si>
  <si>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</si>
  <si>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</si>
  <si>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</si>
  <si>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</si>
  <si>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</si>
  <si>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</si>
  <si>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</si>
  <si>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</si>
  <si>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</si>
  <si>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</si>
  <si>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</si>
  <si>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</si>
  <si>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</si>
  <si>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</si>
  <si>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</si>
  <si>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</si>
  <si>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</si>
  <si>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</si>
  <si>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</si>
  <si>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</si>
  <si>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</si>
  <si>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</si>
  <si>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</si>
  <si>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</si>
  <si>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</si>
  <si>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</si>
  <si>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</si>
  <si>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</si>
  <si>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</si>
  <si>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</si>
  <si>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</si>
  <si>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</si>
  <si>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</si>
  <si>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</si>
  <si>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</si>
  <si>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</si>
  <si>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</si>
  <si>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</si>
  <si>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</si>
  <si>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</si>
  <si>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</si>
  <si>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</si>
  <si>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</si>
  <si>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</si>
  <si>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</si>
  <si>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</si>
  <si>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</si>
  <si>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</si>
  <si>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</si>
  <si>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</si>
  <si>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</si>
  <si>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</si>
  <si>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</si>
  <si>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</si>
  <si>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</si>
  <si>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</si>
  <si>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</si>
  <si>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</si>
  <si>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</si>
  <si>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</si>
  <si>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</si>
  <si>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</si>
  <si>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</si>
  <si>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</si>
  <si>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</si>
  <si>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</si>
  <si>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</si>
  <si>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</si>
  <si>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</si>
  <si>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</si>
  <si>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</si>
  <si>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</si>
  <si>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</si>
  <si>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</si>
  <si>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</si>
  <si>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</si>
  <si>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</si>
  <si>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</si>
  <si>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</si>
  <si>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</si>
  <si>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</si>
  <si>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</si>
  <si>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</si>
  <si>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</si>
  <si>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</si>
  <si>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</si>
  <si>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</si>
  <si>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</si>
  <si>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</si>
  <si>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</si>
  <si>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</si>
  <si>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</si>
  <si>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</si>
  <si>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</si>
  <si>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</si>
  <si>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</si>
  <si>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</si>
  <si>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</si>
  <si>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</si>
  <si>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</si>
  <si>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</si>
  <si>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</si>
  <si>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</si>
  <si>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</si>
  <si>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</si>
  <si>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</si>
  <si>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</si>
  <si>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</si>
  <si>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</si>
  <si>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</si>
  <si>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</si>
  <si>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</si>
  <si>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</si>
  <si>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</si>
  <si>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</si>
  <si>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</si>
  <si>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</si>
  <si>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</si>
  <si>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</si>
  <si>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</si>
  <si>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</si>
  <si>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</si>
  <si>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</si>
  <si>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</si>
  <si>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</si>
  <si>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</si>
  <si>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</si>
  <si>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</si>
  <si>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</si>
  <si>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</si>
  <si>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</si>
  <si>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</si>
  <si>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</si>
  <si>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</si>
  <si>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</si>
  <si>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</si>
  <si>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</si>
  <si>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</si>
  <si>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</si>
  <si>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</si>
  <si>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</si>
  <si>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</si>
  <si>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</si>
  <si>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</si>
  <si>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</si>
  <si>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</si>
  <si>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</si>
  <si>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</si>
  <si>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</si>
  <si>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</si>
  <si>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</si>
  <si>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</si>
  <si>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</si>
  <si>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</si>
  <si>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</si>
  <si>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</si>
  <si>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</si>
  <si>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</si>
  <si>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</si>
  <si>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</si>
  <si>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</si>
  <si>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</si>
  <si>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</si>
  <si>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</si>
  <si>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</si>
  <si>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</si>
  <si>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</si>
  <si>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</si>
  <si>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</si>
  <si>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</si>
  <si>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</si>
  <si>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</si>
  <si>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</si>
  <si>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</si>
  <si>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</si>
  <si>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</si>
  <si>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</si>
  <si>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</si>
  <si>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</si>
  <si>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</si>
  <si>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</si>
  <si>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</si>
  <si>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</si>
  <si>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</si>
  <si>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</si>
  <si>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</si>
  <si>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</si>
  <si>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</si>
  <si>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</si>
  <si>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</si>
  <si>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</si>
  <si>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</si>
  <si>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</si>
  <si>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</si>
  <si>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</si>
  <si>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</si>
  <si>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</si>
  <si>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</si>
  <si>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</si>
  <si>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</si>
  <si>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</si>
  <si>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</si>
  <si>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</si>
  <si>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</si>
  <si>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</si>
  <si>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</si>
  <si>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</si>
  <si>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</si>
  <si>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</si>
  <si>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</si>
  <si>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</si>
  <si>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</si>
  <si>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</si>
  <si>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</si>
  <si>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</si>
  <si>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</si>
  <si>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</si>
  <si>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</si>
  <si>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</si>
  <si>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</si>
  <si>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</si>
  <si>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</si>
  <si>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</si>
  <si>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</si>
  <si>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</si>
  <si>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</si>
  <si>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</si>
  <si>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</si>
  <si>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</si>
  <si>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</si>
  <si>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</si>
  <si>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</si>
  <si>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</si>
  <si>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</si>
  <si>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</si>
  <si>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</si>
  <si>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</si>
  <si>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</si>
  <si>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</si>
  <si>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</si>
  <si>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</si>
  <si>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</si>
  <si>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</si>
  <si>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</si>
  <si>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</si>
  <si>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</si>
  <si>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</si>
  <si>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</si>
  <si>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</si>
  <si>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</si>
  <si>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</si>
  <si>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</si>
  <si>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</si>
  <si>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</si>
  <si>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</si>
  <si>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</si>
  <si>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</si>
  <si>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</si>
  <si>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</si>
  <si>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</si>
  <si>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</si>
  <si>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</si>
  <si>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</si>
  <si>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</si>
  <si>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</si>
  <si>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</si>
  <si>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</si>
  <si>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</si>
  <si>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</si>
  <si>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</si>
  <si>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</si>
  <si>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</si>
  <si>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</si>
  <si>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</si>
  <si>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</si>
  <si>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</si>
  <si>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</si>
  <si>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</si>
  <si>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</si>
  <si>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</si>
  <si>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</si>
  <si>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</si>
  <si>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</si>
  <si>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</si>
  <si>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</si>
  <si>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</si>
  <si>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</si>
  <si>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</si>
  <si>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</si>
  <si>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</si>
  <si>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</si>
  <si>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</si>
  <si>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</si>
  <si>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</si>
  <si>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</si>
  <si>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</si>
  <si>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</si>
  <si>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</si>
  <si>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</si>
  <si>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</si>
  <si>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</si>
  <si>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</si>
  <si>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</si>
  <si>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</si>
  <si>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</si>
  <si>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</si>
  <si>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</si>
  <si>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</si>
  <si>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</si>
  <si>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</si>
  <si>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</si>
  <si>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</si>
  <si>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</si>
  <si>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</si>
  <si>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</si>
  <si>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</si>
  <si>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</si>
  <si>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</si>
  <si>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</si>
  <si>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</si>
  <si>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</si>
  <si>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</si>
  <si>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</si>
  <si>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</si>
  <si>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</si>
  <si>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</si>
  <si>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</si>
  <si>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</si>
  <si>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</si>
  <si>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</si>
  <si>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</si>
  <si>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</si>
  <si>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</si>
  <si>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</si>
  <si>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</si>
  <si>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</si>
  <si>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</si>
  <si>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</si>
  <si>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</si>
  <si>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</si>
  <si>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</si>
  <si>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</si>
  <si>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</si>
  <si>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</si>
  <si>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</si>
  <si>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</si>
  <si>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</si>
  <si>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</si>
  <si>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</si>
  <si>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</si>
  <si>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</si>
  <si>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</si>
  <si>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</si>
  <si>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</si>
  <si>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</si>
  <si>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</si>
  <si>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</si>
  <si>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</si>
  <si>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</si>
  <si>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</si>
  <si>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</si>
  <si>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</si>
  <si>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</si>
  <si>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</si>
  <si>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</si>
  <si>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</si>
  <si>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</si>
  <si>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</si>
  <si>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</si>
  <si>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</si>
  <si>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</si>
  <si>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</si>
  <si>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</si>
  <si>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</si>
  <si>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</si>
  <si>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</si>
  <si>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</si>
  <si>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</si>
  <si>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</si>
  <si>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</si>
  <si>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</si>
  <si>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</si>
  <si>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</si>
  <si>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</si>
  <si>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</si>
  <si>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</si>
  <si>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</si>
  <si>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</si>
  <si>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</si>
  <si>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</si>
  <si>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</si>
  <si>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</si>
  <si>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</si>
  <si>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</si>
  <si>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</si>
  <si>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</si>
  <si>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</si>
  <si>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</si>
  <si>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</si>
  <si>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</si>
  <si>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</si>
  <si>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</si>
  <si>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</si>
  <si>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</si>
  <si>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</si>
  <si>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</si>
  <si>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</si>
  <si>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</si>
  <si>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</si>
  <si>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</si>
  <si>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</si>
  <si>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</si>
  <si>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</si>
  <si>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</si>
  <si>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</si>
  <si>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</si>
  <si>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</si>
  <si>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</si>
  <si>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</si>
  <si>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</si>
  <si>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</si>
  <si>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</si>
  <si>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</si>
  <si>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</si>
  <si>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</si>
  <si>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</si>
  <si>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</si>
  <si>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</si>
  <si>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</si>
  <si>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</si>
  <si>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</si>
  <si>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</si>
  <si>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</si>
  <si>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</si>
  <si>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</si>
  <si>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</si>
  <si>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</si>
  <si>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</si>
  <si>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</si>
  <si>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</si>
  <si>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</si>
  <si>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</si>
  <si>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</si>
  <si>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</si>
  <si>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</si>
  <si>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</si>
  <si>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</si>
  <si>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</si>
  <si>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</si>
  <si>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</si>
  <si>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</si>
  <si>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</si>
  <si>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</si>
  <si>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</si>
  <si>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</si>
  <si>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</si>
  <si>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</si>
  <si>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</si>
  <si>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</si>
  <si>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</si>
  <si>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</si>
  <si>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</si>
  <si>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</si>
  <si>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</si>
  <si>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</si>
  <si>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</si>
  <si>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</si>
  <si>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</si>
  <si>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</si>
  <si>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</si>
  <si>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</si>
  <si>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</si>
  <si>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</si>
  <si>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</si>
  <si>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</si>
  <si>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</si>
  <si>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</si>
  <si>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</si>
  <si>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</si>
  <si>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</si>
  <si>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</si>
  <si>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</si>
  <si>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</si>
  <si>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</si>
  <si>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</si>
  <si>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</si>
  <si>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</si>
  <si>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</si>
  <si>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</si>
  <si>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</si>
  <si>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</si>
  <si>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</si>
  <si>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</si>
  <si>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</si>
  <si>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</si>
  <si>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</si>
  <si>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</si>
  <si>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</si>
  <si>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</si>
  <si>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</si>
  <si>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</si>
  <si>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</si>
  <si>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</si>
  <si>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</si>
  <si>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</si>
  <si>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</si>
  <si>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</si>
  <si>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</si>
  <si>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</si>
  <si>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</si>
  <si>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</si>
  <si>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</si>
  <si>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</si>
  <si>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</si>
  <si>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</si>
  <si>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</si>
  <si>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</si>
  <si>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</si>
  <si>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</si>
  <si>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</si>
  <si>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</si>
  <si>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</si>
  <si>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</si>
  <si>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</si>
  <si>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</si>
  <si>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</si>
  <si>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</si>
  <si>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</si>
  <si>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</si>
  <si>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</si>
  <si>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</si>
  <si>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</si>
  <si>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</si>
  <si>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</si>
  <si>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</si>
  <si>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</si>
  <si>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</si>
  <si>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</si>
  <si>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</si>
  <si>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</si>
  <si>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</si>
  <si>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</si>
  <si>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</si>
  <si>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</si>
  <si>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</si>
  <si>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</si>
  <si>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</si>
  <si>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</si>
  <si>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</si>
  <si>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</si>
  <si>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</si>
  <si>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</si>
  <si>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</si>
  <si>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</si>
  <si>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</si>
  <si>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</si>
  <si>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</si>
  <si>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</si>
  <si>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</si>
  <si>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</si>
  <si>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</si>
  <si>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</si>
  <si>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</si>
  <si>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</si>
  <si>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</si>
  <si>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</si>
  <si>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</si>
  <si>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</si>
  <si>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</si>
  <si>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</si>
  <si>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</si>
  <si>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</si>
  <si>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</si>
  <si>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</si>
  <si>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</si>
  <si>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</si>
  <si>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</si>
  <si>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</si>
  <si>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</si>
  <si>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</si>
  <si>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</si>
  <si>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</si>
  <si>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</si>
  <si>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</si>
  <si>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</si>
  <si>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</si>
  <si>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</si>
  <si>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</si>
  <si>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</si>
  <si>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</si>
  <si>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</si>
  <si>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</si>
  <si>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</si>
  <si>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</si>
  <si>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</si>
  <si>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</si>
  <si>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</si>
  <si>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</si>
  <si>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</si>
  <si>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</si>
  <si>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</si>
  <si>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</si>
  <si>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</si>
  <si>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</si>
  <si>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</si>
  <si>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</si>
  <si>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</si>
  <si>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</si>
  <si>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</si>
  <si>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</si>
  <si>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</si>
  <si>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</si>
  <si>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</si>
  <si>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</si>
  <si>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</si>
  <si>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</si>
  <si>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</si>
  <si>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</si>
  <si>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</si>
  <si>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</si>
  <si>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</si>
  <si>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</si>
  <si>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</si>
  <si>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</si>
  <si>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</si>
  <si>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</si>
  <si>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</si>
  <si>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</si>
  <si>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</si>
  <si>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</si>
  <si>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</si>
  <si>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</si>
  <si>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</si>
  <si>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</si>
  <si>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</si>
  <si>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</si>
  <si>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</si>
  <si>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</si>
  <si>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</si>
  <si>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</si>
  <si>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</si>
  <si>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</si>
  <si>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</si>
  <si>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</si>
  <si>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</si>
  <si>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</si>
  <si>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</si>
  <si>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</si>
  <si>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</si>
  <si>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</si>
  <si>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</si>
  <si>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</si>
  <si>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</si>
  <si>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</si>
  <si>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</si>
  <si>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</si>
  <si>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</si>
  <si>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</si>
  <si>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</si>
  <si>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</si>
  <si>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</si>
  <si>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</si>
  <si>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</si>
  <si>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</si>
  <si>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</si>
  <si>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</si>
  <si>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</si>
  <si>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</si>
  <si>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</si>
  <si>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</si>
  <si>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</si>
  <si>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</si>
  <si>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</si>
  <si>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</si>
  <si>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</si>
  <si>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</si>
  <si>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</si>
  <si>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</si>
  <si>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</si>
  <si>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</si>
  <si>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</si>
  <si>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</si>
  <si>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</si>
  <si>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</si>
  <si>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</si>
  <si>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</si>
  <si>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</si>
  <si>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</si>
  <si>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</si>
  <si>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</si>
  <si>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</si>
  <si>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</si>
  <si>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</si>
  <si>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</si>
  <si>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</si>
  <si>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</si>
  <si>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</si>
  <si>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</si>
  <si>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</si>
  <si>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</si>
  <si>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</si>
  <si>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</si>
  <si>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</si>
  <si>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</si>
  <si>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</si>
  <si>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</si>
  <si>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</si>
  <si>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</si>
  <si>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</si>
  <si>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</si>
  <si>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</si>
  <si>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</si>
  <si>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</si>
  <si>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</si>
  <si>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</si>
  <si>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</si>
  <si>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</si>
  <si>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</si>
  <si>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</si>
  <si>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</si>
  <si>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</si>
  <si>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</si>
  <si>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</si>
  <si>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</si>
  <si>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</si>
  <si>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</si>
  <si>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</si>
  <si>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</si>
  <si>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</si>
  <si>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</si>
  <si>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</si>
  <si>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</si>
  <si>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</si>
  <si>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</si>
  <si>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</si>
  <si>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</si>
  <si>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</si>
  <si>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</si>
  <si>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</si>
  <si>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</si>
  <si>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</si>
  <si>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</si>
  <si>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</si>
  <si>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</si>
  <si>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</si>
  <si>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</si>
  <si>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</si>
  <si>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</si>
  <si>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</si>
  <si>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</si>
  <si>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</si>
  <si>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</si>
  <si>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</si>
  <si>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</si>
  <si>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</si>
  <si>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</si>
  <si>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</si>
  <si>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</si>
  <si>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</si>
  <si>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</si>
  <si>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</si>
  <si>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</si>
  <si>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</si>
  <si>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</si>
  <si>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</si>
  <si>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</si>
  <si>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</si>
  <si>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</si>
  <si>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</si>
  <si>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</si>
  <si>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</si>
  <si>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</si>
  <si>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</si>
  <si>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</si>
  <si>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</si>
  <si>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</si>
  <si>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</si>
  <si>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</si>
  <si>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</si>
  <si>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</si>
  <si>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</si>
  <si>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</si>
  <si>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</si>
  <si>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</si>
  <si>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</si>
  <si>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</si>
  <si>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</si>
  <si>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</si>
  <si>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</si>
  <si>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</si>
  <si>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</si>
  <si>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</si>
  <si>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</si>
  <si>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</si>
  <si>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</si>
  <si>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</si>
  <si>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</si>
  <si>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</si>
  <si>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</si>
  <si>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</si>
  <si>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</si>
  <si>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</si>
  <si>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</si>
  <si>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</si>
  <si>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</si>
  <si>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</si>
  <si>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</si>
  <si>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</si>
  <si>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</si>
  <si>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</si>
  <si>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</si>
  <si>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</si>
  <si>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</si>
  <si>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</si>
  <si>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</si>
  <si>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</si>
  <si>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</si>
  <si>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</si>
  <si>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</si>
  <si>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</si>
  <si>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</si>
  <si>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</si>
  <si>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</si>
  <si>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</si>
  <si>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</si>
  <si>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</si>
  <si>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</si>
  <si>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</si>
  <si>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</si>
  <si>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</si>
  <si>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</si>
  <si>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</si>
  <si>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</si>
  <si>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</si>
  <si>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</si>
  <si>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</si>
  <si>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</si>
  <si>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</si>
  <si>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</si>
  <si>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</si>
  <si>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</si>
  <si>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</si>
  <si>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</si>
  <si>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</si>
  <si>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</si>
  <si>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</si>
  <si>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</si>
  <si>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</si>
  <si>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</si>
  <si>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</si>
  <si>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</si>
  <si>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</si>
  <si>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</si>
  <si>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</si>
  <si>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</si>
  <si>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</si>
  <si>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</si>
  <si>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</si>
  <si>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</si>
  <si>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</si>
  <si>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</si>
  <si>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</si>
  <si>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</si>
  <si>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</si>
  <si>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</si>
  <si>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</si>
  <si>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</si>
  <si>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</si>
  <si>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</si>
  <si>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</si>
  <si>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</si>
  <si>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</si>
  <si>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</si>
  <si>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</si>
  <si>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</si>
  <si>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</si>
  <si>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</si>
  <si>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</si>
  <si>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</si>
  <si>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</si>
  <si>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</si>
  <si>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</si>
  <si>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</si>
  <si>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</si>
  <si>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</si>
  <si>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</si>
  <si>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</si>
  <si>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</si>
  <si>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</si>
  <si>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</si>
  <si>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</si>
  <si>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</si>
  <si>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</si>
  <si>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</si>
  <si>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</si>
  <si>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</si>
  <si>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</si>
  <si>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</si>
  <si>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</si>
  <si>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</si>
  <si>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</si>
  <si>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</si>
  <si>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</si>
  <si>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</si>
  <si>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</si>
  <si>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</si>
  <si>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</si>
  <si>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</si>
  <si>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</si>
  <si>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</si>
  <si>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</si>
  <si>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</si>
  <si>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</si>
  <si>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</si>
  <si>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</si>
  <si>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</si>
  <si>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</si>
  <si>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</si>
  <si>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</si>
  <si>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</si>
  <si>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</si>
  <si>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</si>
  <si>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</si>
  <si>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</si>
  <si>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</si>
  <si>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</si>
  <si>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</si>
  <si>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</si>
  <si>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</si>
  <si>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</si>
  <si>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</si>
  <si>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</si>
  <si>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</si>
  <si>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</si>
  <si>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</si>
  <si>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</si>
  <si>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</si>
  <si>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</si>
  <si>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</si>
  <si>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</si>
  <si>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</si>
  <si>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</si>
  <si>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</si>
  <si>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</si>
  <si>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</si>
  <si>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</si>
  <si>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</si>
  <si>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</si>
  <si>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</si>
  <si>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</si>
  <si>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</si>
  <si>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</si>
  <si>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</si>
  <si>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</si>
  <si>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</si>
  <si>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</si>
  <si>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</si>
  <si>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</si>
  <si>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</si>
  <si>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</si>
  <si>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</si>
  <si>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</si>
  <si>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</si>
  <si>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</si>
  <si>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</si>
  <si>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</si>
  <si>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</si>
  <si>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</si>
  <si>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</si>
  <si>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</si>
  <si>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</si>
  <si>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</si>
  <si>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</si>
  <si>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</si>
  <si>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</si>
  <si>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</si>
  <si>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</si>
  <si>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</si>
  <si>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</si>
  <si>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</si>
  <si>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</si>
  <si>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</si>
  <si>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</si>
  <si>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</si>
  <si>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</si>
  <si>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</si>
  <si>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</si>
  <si>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</si>
  <si>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</si>
  <si>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</si>
  <si>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</si>
  <si>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</si>
  <si>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</si>
  <si>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</si>
  <si>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</si>
  <si>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</si>
  <si>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</si>
  <si>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</si>
  <si>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</si>
  <si>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</si>
  <si>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</si>
  <si>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</si>
  <si>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</si>
  <si>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</si>
  <si>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</si>
  <si>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</si>
  <si>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</si>
  <si>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</si>
  <si>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</si>
  <si>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</si>
  <si>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</si>
  <si>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</si>
  <si>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</si>
  <si>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</si>
  <si>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</si>
  <si>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</si>
  <si>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</si>
  <si>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</si>
  <si>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</si>
  <si>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</si>
  <si>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</si>
  <si>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</si>
  <si>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</si>
  <si>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</si>
  <si>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</si>
  <si>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</si>
  <si>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</si>
  <si>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</si>
  <si>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</si>
  <si>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</si>
  <si>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</si>
  <si>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</si>
  <si>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</si>
  <si>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</si>
  <si>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</si>
  <si>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</si>
  <si>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</si>
  <si>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</si>
  <si>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</si>
  <si>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</si>
  <si>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</si>
  <si>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</si>
  <si>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</si>
  <si>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</si>
  <si>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</si>
  <si>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</si>
  <si>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</si>
  <si>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</si>
  <si>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</si>
  <si>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</si>
  <si>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</si>
  <si>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</si>
  <si>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</si>
  <si>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</si>
  <si>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</si>
  <si>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</si>
  <si>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</si>
  <si>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</si>
  <si>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</si>
  <si>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</si>
  <si>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</si>
  <si>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</si>
  <si>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</si>
  <si>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</si>
  <si>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</si>
  <si>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</si>
  <si>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</si>
  <si>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</si>
  <si>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</si>
  <si>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</si>
  <si>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</si>
  <si>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</si>
  <si>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</si>
  <si>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</si>
  <si>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</si>
  <si>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</si>
  <si>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</si>
  <si>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</si>
  <si>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</si>
  <si>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</si>
  <si>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</si>
  <si>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</si>
  <si>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</si>
  <si>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</si>
  <si>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</si>
  <si>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</si>
  <si>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</si>
  <si>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</si>
  <si>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</si>
  <si>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</si>
  <si>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</si>
  <si>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</si>
  <si>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</si>
  <si>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</si>
  <si>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</si>
  <si>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</si>
  <si>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</si>
  <si>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</si>
  <si>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</si>
  <si>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</si>
  <si>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</si>
  <si>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</si>
  <si>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</si>
  <si>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</si>
  <si>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</si>
  <si>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</si>
  <si>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</si>
  <si>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</si>
  <si>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</si>
  <si>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</si>
  <si>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</si>
  <si>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</si>
  <si>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</si>
  <si>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</si>
  <si>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</si>
  <si>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</si>
  <si>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</si>
  <si>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</si>
  <si>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</si>
  <si>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</si>
  <si>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</si>
  <si>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</si>
  <si>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</si>
  <si>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</si>
  <si>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</si>
  <si>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</si>
  <si>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</si>
  <si>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</si>
  <si>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</si>
  <si>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</si>
  <si>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</si>
  <si>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</si>
  <si>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</si>
  <si>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</si>
  <si>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</si>
  <si>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</si>
  <si>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</si>
  <si>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</si>
  <si>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</si>
  <si>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</si>
  <si>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</si>
  <si>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</si>
  <si>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</si>
  <si>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</si>
  <si>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</si>
  <si>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</si>
  <si>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</si>
  <si>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</si>
  <si>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</si>
  <si>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</si>
  <si>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</si>
  <si>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</si>
  <si>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</si>
  <si>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</si>
  <si>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</si>
  <si>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</si>
  <si>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</si>
  <si>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</si>
  <si>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</si>
  <si>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</si>
  <si>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</si>
  <si>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</si>
  <si>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</si>
  <si>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</si>
  <si>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</si>
  <si>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</si>
  <si>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</si>
  <si>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</si>
  <si>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</si>
  <si>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</si>
  <si>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</si>
  <si>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</si>
  <si>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</si>
  <si>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</si>
  <si>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</si>
  <si>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</si>
  <si>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</si>
  <si>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</si>
  <si>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</si>
  <si>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</si>
  <si>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</si>
  <si>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</si>
  <si>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</si>
  <si>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</si>
  <si>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</si>
  <si>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</si>
  <si>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</si>
  <si>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</si>
  <si>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</si>
  <si>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</si>
  <si>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</si>
  <si>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</si>
  <si>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</si>
  <si>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</si>
  <si>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</si>
  <si>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</si>
  <si>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</si>
  <si>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</si>
  <si>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</si>
  <si>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</si>
  <si>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</si>
  <si>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</si>
  <si>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</si>
  <si>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</si>
  <si>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</si>
  <si>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</si>
  <si>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</si>
  <si>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</si>
  <si>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</si>
  <si>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</si>
  <si>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</si>
  <si>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</si>
  <si>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</si>
  <si>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</si>
  <si>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</si>
  <si>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</si>
  <si>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</si>
  <si>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</si>
  <si>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</si>
  <si>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</si>
  <si>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</si>
  <si>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</si>
  <si>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</si>
  <si>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</si>
  <si>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</si>
  <si>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</si>
  <si>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</si>
  <si>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</si>
  <si>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</si>
  <si>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</si>
  <si>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</si>
  <si>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</si>
  <si>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</si>
  <si>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</si>
  <si>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</si>
  <si>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</si>
  <si>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</si>
  <si>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</si>
  <si>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</si>
  <si>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</si>
  <si>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</si>
  <si>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</si>
  <si>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</si>
  <si>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</si>
  <si>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</si>
  <si>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</si>
  <si>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</si>
  <si>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</si>
  <si>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</si>
  <si>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</si>
  <si>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</si>
  <si>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</si>
  <si>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</si>
  <si>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</si>
  <si>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</si>
  <si>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</si>
  <si>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</si>
  <si>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</si>
  <si>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</si>
  <si>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</si>
  <si>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</si>
  <si>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</si>
  <si>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</si>
  <si>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</si>
  <si>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</si>
  <si>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</si>
  <si>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</si>
  <si>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</si>
  <si>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</si>
  <si>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</si>
  <si>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</si>
  <si>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</si>
  <si>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</si>
  <si>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</si>
  <si>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</si>
  <si>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</si>
  <si>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</si>
  <si>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</si>
  <si>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</si>
  <si>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</si>
  <si>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</si>
  <si>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</si>
  <si>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</si>
  <si>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</si>
  <si>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</si>
  <si>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</si>
  <si>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</si>
  <si>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</si>
  <si>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</si>
  <si>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</si>
  <si>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</si>
  <si>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</si>
  <si>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</si>
  <si>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</si>
  <si>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</si>
  <si>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</si>
  <si>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</si>
  <si>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</si>
  <si>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</si>
  <si>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</si>
  <si>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</si>
  <si>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</si>
  <si>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</si>
  <si>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</si>
  <si>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</si>
  <si>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</si>
  <si>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</si>
  <si>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</si>
  <si>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</si>
  <si>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</si>
  <si>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</si>
  <si>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</si>
  <si>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</si>
  <si>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</si>
  <si>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</si>
  <si>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</si>
  <si>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</si>
  <si>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</si>
  <si>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</si>
  <si>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</si>
  <si>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</si>
  <si>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</si>
  <si>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</si>
  <si>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</si>
  <si>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</si>
  <si>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</si>
  <si>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</si>
  <si>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</si>
  <si>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</si>
  <si>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</si>
  <si>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</si>
  <si>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</si>
  <si>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</si>
  <si>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</si>
  <si>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</si>
  <si>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</si>
  <si>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</si>
  <si>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</si>
  <si>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</si>
  <si>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</si>
  <si>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</si>
  <si>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</si>
  <si>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</si>
  <si>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</si>
  <si>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</si>
  <si>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</si>
  <si>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</si>
  <si>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</si>
  <si>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</si>
  <si>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</si>
  <si>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</si>
  <si>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</si>
  <si>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</si>
  <si>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</si>
  <si>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</si>
  <si>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</si>
  <si>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</si>
  <si>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</si>
  <si>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</si>
  <si>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</si>
  <si>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</si>
  <si>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</si>
  <si>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</si>
  <si>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</si>
  <si>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</si>
  <si>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</si>
  <si>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</si>
  <si>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</si>
  <si>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</si>
  <si>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</si>
  <si>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</si>
  <si>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</si>
  <si>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</si>
  <si>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</si>
  <si>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</si>
  <si>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</si>
  <si>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</si>
  <si>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</si>
  <si>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</si>
  <si>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</si>
  <si>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</si>
  <si>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</si>
  <si>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</si>
  <si>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</si>
  <si>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</si>
  <si>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</si>
  <si>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</si>
  <si>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</si>
  <si>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</si>
  <si>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</si>
  <si>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</si>
  <si>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</si>
  <si>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</si>
  <si>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</si>
  <si>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</si>
  <si>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</si>
  <si>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</si>
  <si>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</si>
  <si>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</si>
  <si>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</si>
  <si>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</si>
  <si>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</si>
  <si>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</si>
  <si>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</si>
  <si>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</si>
  <si>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</si>
  <si>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</si>
  <si>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</si>
  <si>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</si>
  <si>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</si>
  <si>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</si>
  <si>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</si>
  <si>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</si>
  <si>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</si>
  <si>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</si>
  <si>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</si>
  <si>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</si>
  <si>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</si>
  <si>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</si>
  <si>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</si>
  <si>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</si>
  <si>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</si>
  <si>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</si>
  <si>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</si>
  <si>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</si>
  <si>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</si>
  <si>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</si>
  <si>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</si>
  <si>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</si>
  <si>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</si>
  <si>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</si>
  <si>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</si>
  <si>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</si>
  <si>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</si>
  <si>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</si>
  <si>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</si>
  <si>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</si>
  <si>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</si>
  <si>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</si>
  <si>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</si>
  <si>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</si>
  <si>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</si>
  <si>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</si>
  <si>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</si>
  <si>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</si>
  <si>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</si>
  <si>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</si>
  <si>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</si>
  <si>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</si>
  <si>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</si>
  <si>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</si>
  <si>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</si>
  <si>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</si>
  <si>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</si>
  <si>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</si>
  <si>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</si>
  <si>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</si>
  <si>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</si>
  <si>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</si>
  <si>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</si>
  <si>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</si>
  <si>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</si>
  <si>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</si>
  <si>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</si>
  <si>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</si>
  <si>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</si>
  <si>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</si>
  <si>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</si>
  <si>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</si>
  <si>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</si>
  <si>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</si>
  <si>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</si>
  <si>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</si>
  <si>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</si>
  <si>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</si>
  <si>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</si>
  <si>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</si>
  <si>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</si>
  <si>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</si>
  <si>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</si>
  <si>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</si>
  <si>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</si>
  <si>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</si>
  <si>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</si>
  <si>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</si>
  <si>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</si>
  <si>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</si>
  <si>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</si>
  <si>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</si>
  <si>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</si>
  <si>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</si>
  <si>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</si>
  <si>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</si>
  <si>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</si>
  <si>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</si>
  <si>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</si>
  <si>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</si>
  <si>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</si>
  <si>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</si>
  <si>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</si>
  <si>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</si>
  <si>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</si>
  <si>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</si>
  <si>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</si>
  <si>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</si>
  <si>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</si>
  <si>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</si>
  <si>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</si>
  <si>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</si>
  <si>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</si>
  <si>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</si>
  <si>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</si>
  <si>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</si>
  <si>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</si>
  <si>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</si>
  <si>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</si>
  <si>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</si>
  <si>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</si>
  <si>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</si>
  <si>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</si>
  <si>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</si>
  <si>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</si>
  <si>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</si>
  <si>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</si>
  <si>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</si>
  <si>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</si>
  <si>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</si>
  <si>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</si>
  <si>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</si>
  <si>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</si>
  <si>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</si>
  <si>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</si>
  <si>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</si>
  <si>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</si>
  <si>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</si>
  <si>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</si>
  <si>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</si>
  <si>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</si>
  <si>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</si>
  <si>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</si>
  <si>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</si>
  <si>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</si>
  <si>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</si>
  <si>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</si>
  <si>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</si>
  <si>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</si>
  <si>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</si>
  <si>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</si>
  <si>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</si>
  <si>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</si>
  <si>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</si>
  <si>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</si>
  <si>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</si>
  <si>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</si>
  <si>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</si>
  <si>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</si>
  <si>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</si>
  <si>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</si>
  <si>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</si>
  <si>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</si>
  <si>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</si>
  <si>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</si>
  <si>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</si>
  <si>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</si>
  <si>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</si>
  <si>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</si>
  <si>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</si>
  <si>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</si>
  <si>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</si>
  <si>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</si>
  <si>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</si>
  <si>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</si>
  <si>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</si>
  <si>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</si>
  <si>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</si>
  <si>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</si>
  <si>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</si>
  <si>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</si>
  <si>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</si>
  <si>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</si>
  <si>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</si>
  <si>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</si>
  <si>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</si>
  <si>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</si>
  <si>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</si>
  <si>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</si>
  <si>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</si>
  <si>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</si>
  <si>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</si>
  <si>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</si>
  <si>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</si>
  <si>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</si>
  <si>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</si>
  <si>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</si>
  <si>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</si>
  <si>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</si>
  <si>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</si>
  <si>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</si>
  <si>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</si>
  <si>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</si>
  <si>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</si>
  <si>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</si>
  <si>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</si>
  <si>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</si>
  <si>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</si>
  <si>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</si>
  <si>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</si>
  <si>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</si>
  <si>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</si>
  <si>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</si>
  <si>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</si>
  <si>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</si>
  <si>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</si>
  <si>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</si>
  <si>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</si>
  <si>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</si>
  <si>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</si>
  <si>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</si>
  <si>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</si>
  <si>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</si>
  <si>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</si>
  <si>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</si>
  <si>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</si>
  <si>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</si>
  <si>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</si>
  <si>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</si>
  <si>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</si>
  <si>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</si>
  <si>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</si>
  <si>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</si>
  <si>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</si>
  <si>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</si>
  <si>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</si>
  <si>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</si>
  <si>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</si>
  <si>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</si>
  <si>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</si>
  <si>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</si>
  <si>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</si>
  <si>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</si>
  <si>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</si>
  <si>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</si>
  <si>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</si>
  <si>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</si>
  <si>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</si>
  <si>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</si>
  <si>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</si>
  <si>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</si>
  <si>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</si>
  <si>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</si>
  <si>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</si>
  <si>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</si>
  <si>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</si>
  <si>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</si>
  <si>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</si>
  <si>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</si>
  <si>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</si>
  <si>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</si>
  <si>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</si>
  <si>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</si>
  <si>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</si>
  <si>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</si>
  <si>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</si>
  <si>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</si>
  <si>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</si>
  <si>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</si>
  <si>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</si>
  <si>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</si>
  <si>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</si>
  <si>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</si>
  <si>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</si>
  <si>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</si>
  <si>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</si>
  <si>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</si>
  <si>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</si>
  <si>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</si>
  <si>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</si>
  <si>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</si>
  <si>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</si>
  <si>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</si>
  <si>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</si>
  <si>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</si>
  <si>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</si>
  <si>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</si>
  <si>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</si>
  <si>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</si>
  <si>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</si>
  <si>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</si>
  <si>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</si>
  <si>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</si>
  <si>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</si>
  <si>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</si>
  <si>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</si>
  <si>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</si>
  <si>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</si>
  <si>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</si>
  <si>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</si>
  <si>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</si>
  <si>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</si>
  <si>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</si>
  <si>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</si>
  <si>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</si>
  <si>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</si>
  <si>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</si>
  <si>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</si>
  <si>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</si>
  <si>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</si>
  <si>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</si>
  <si>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</si>
  <si>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</si>
  <si>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</si>
  <si>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</si>
  <si>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</si>
  <si>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</si>
  <si>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</si>
  <si>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</si>
  <si>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</si>
  <si>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</si>
  <si>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</si>
  <si>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</si>
  <si>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</si>
  <si>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</si>
  <si>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</si>
  <si>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</si>
  <si>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</si>
  <si>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</si>
  <si>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</si>
  <si>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</si>
  <si>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</si>
  <si>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</si>
  <si>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</si>
  <si>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</si>
  <si>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</si>
  <si>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</si>
  <si>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</si>
  <si>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</si>
  <si>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</si>
  <si>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</si>
  <si>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</si>
  <si>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</si>
  <si>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</si>
  <si>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</si>
  <si>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</si>
  <si>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</si>
  <si>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</si>
  <si>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</si>
  <si>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</si>
  <si>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</si>
  <si>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</si>
  <si>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</si>
  <si>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</si>
  <si>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</si>
  <si>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</si>
  <si>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</si>
  <si>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</si>
  <si>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</si>
  <si>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</si>
  <si>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</si>
  <si>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</si>
  <si>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</si>
  <si>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</si>
  <si>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</si>
  <si>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</si>
  <si>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</si>
  <si>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</si>
  <si>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</si>
  <si>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</si>
  <si>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</si>
  <si>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</si>
  <si>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</si>
  <si>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</si>
  <si>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</si>
  <si>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</si>
  <si>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</si>
  <si>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</si>
  <si>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</si>
  <si>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</si>
  <si>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</si>
  <si>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</si>
  <si>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</si>
  <si>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</si>
  <si>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</si>
  <si>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</si>
  <si>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</si>
  <si>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</si>
  <si>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</si>
  <si>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</si>
  <si>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</si>
  <si>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</si>
  <si>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</si>
  <si>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</si>
  <si>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</si>
  <si>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</si>
  <si>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</si>
  <si>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</si>
  <si>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</si>
  <si>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</si>
  <si>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</si>
  <si>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</si>
  <si>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</si>
  <si>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</si>
  <si>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</si>
  <si>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</si>
  <si>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</si>
  <si>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</si>
  <si>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</si>
  <si>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</si>
  <si>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</si>
  <si>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</si>
  <si>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</si>
  <si>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</si>
  <si>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</si>
  <si>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</si>
  <si>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</si>
  <si>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</si>
  <si>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</si>
  <si>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</si>
  <si>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</si>
  <si>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</si>
  <si>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</si>
  <si>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</si>
  <si>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</si>
  <si>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</si>
  <si>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</si>
  <si>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</si>
  <si>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</si>
  <si>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</si>
  <si>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</si>
  <si>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</si>
  <si>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</si>
  <si>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</si>
  <si>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</si>
  <si>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</si>
  <si>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</si>
  <si>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</si>
  <si>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</si>
  <si>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</si>
  <si>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</si>
  <si>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</si>
  <si>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</si>
  <si>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</si>
  <si>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</si>
  <si>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</si>
  <si>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</si>
  <si>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</si>
  <si>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</si>
  <si>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</si>
  <si>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</si>
  <si>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</si>
  <si>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</si>
  <si>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</si>
  <si>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</si>
  <si>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</si>
  <si>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</si>
  <si>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</si>
  <si>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</si>
  <si>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</si>
  <si>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</si>
  <si>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</si>
  <si>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</si>
  <si>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</si>
  <si>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</si>
  <si>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</si>
  <si>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</si>
  <si>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</si>
  <si>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</si>
  <si>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</si>
  <si>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</si>
  <si>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</si>
  <si>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</si>
  <si>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</si>
  <si>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</si>
  <si>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</si>
  <si>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</si>
  <si>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</si>
  <si>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</si>
  <si>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</si>
  <si>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</si>
  <si>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</si>
  <si>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</si>
  <si>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</si>
  <si>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</si>
  <si>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</si>
  <si>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</si>
  <si>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</si>
  <si>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</si>
  <si>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</si>
  <si>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</si>
  <si>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</si>
  <si>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</si>
  <si>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</si>
  <si>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</si>
  <si>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</si>
  <si>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</si>
  <si>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</si>
  <si>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</si>
  <si>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</si>
  <si>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</si>
  <si>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</si>
  <si>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</si>
  <si>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</si>
  <si>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</si>
  <si>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</si>
  <si>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</si>
  <si>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</si>
  <si>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</si>
  <si>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</si>
  <si>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</si>
  <si>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</si>
  <si>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</si>
  <si>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</si>
  <si>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</si>
  <si>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</si>
  <si>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</si>
  <si>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</si>
  <si>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</si>
  <si>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</si>
  <si>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</si>
  <si>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</si>
  <si>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</si>
  <si>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</si>
  <si>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</si>
  <si>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</si>
  <si>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</si>
  <si>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</si>
  <si>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</si>
  <si>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</si>
  <si>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</si>
  <si>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</si>
  <si>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</si>
  <si>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</si>
  <si>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</si>
  <si>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</si>
  <si>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</si>
  <si>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</si>
  <si>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</si>
  <si>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</si>
  <si>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</si>
  <si>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</si>
  <si>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</si>
  <si>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</si>
  <si>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</si>
  <si>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</si>
  <si>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</si>
  <si>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</si>
  <si>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</si>
  <si>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</si>
  <si>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</si>
  <si>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</si>
  <si>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</si>
  <si>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</si>
  <si>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</si>
  <si>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</si>
  <si>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</si>
  <si>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</si>
  <si>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</si>
  <si>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</si>
  <si>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</si>
  <si>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</si>
  <si>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</si>
  <si>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</si>
  <si>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</si>
  <si>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</si>
  <si>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</si>
  <si>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</si>
  <si>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</si>
  <si>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</si>
  <si>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</si>
  <si>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</si>
  <si>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</si>
  <si>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</si>
  <si>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</si>
  <si>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</si>
  <si>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</si>
  <si>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</si>
  <si>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</si>
  <si>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</si>
  <si>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</si>
  <si>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</si>
  <si>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</si>
  <si>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</si>
  <si>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</si>
  <si>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</si>
  <si>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</si>
  <si>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</si>
  <si>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</si>
  <si>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</si>
  <si>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</si>
  <si>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</si>
  <si>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</si>
  <si>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</si>
  <si>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</si>
  <si>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</si>
  <si>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</si>
  <si>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</si>
  <si>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</si>
  <si>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</si>
  <si>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</si>
  <si>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</si>
  <si>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</si>
  <si>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</si>
  <si>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</si>
  <si>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</si>
  <si>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</si>
  <si>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</si>
  <si>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</si>
  <si>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</si>
  <si>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</si>
  <si>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</si>
  <si>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</si>
  <si>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</si>
  <si>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</si>
  <si>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</si>
  <si>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</si>
  <si>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</si>
  <si>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</si>
  <si>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</si>
  <si>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</si>
  <si>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</si>
  <si>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</si>
  <si>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</si>
  <si>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</si>
  <si>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</si>
  <si>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</si>
  <si>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</si>
  <si>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</si>
  <si>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</si>
  <si>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</si>
  <si>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</si>
  <si>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</si>
  <si>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</si>
  <si>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</si>
  <si>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</si>
  <si>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</si>
  <si>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</si>
  <si>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</si>
  <si>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</si>
  <si>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</si>
  <si>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</si>
  <si>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</si>
  <si>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</si>
  <si>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</si>
  <si>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</si>
  <si>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</si>
  <si>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</si>
  <si>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</si>
  <si>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</si>
  <si>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</si>
  <si>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</si>
  <si>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</si>
  <si>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</si>
  <si>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</si>
  <si>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</si>
  <si>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</si>
  <si>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</si>
  <si>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</si>
  <si>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</si>
  <si>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</si>
  <si>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</si>
  <si>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</si>
  <si>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</si>
  <si>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</si>
  <si>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</si>
  <si>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</si>
  <si>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</si>
  <si>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</si>
  <si>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</si>
  <si>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</si>
  <si>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</si>
  <si>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</si>
  <si>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</si>
  <si>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</si>
  <si>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</si>
  <si>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</si>
  <si>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</si>
  <si>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</si>
  <si>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</si>
  <si>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</si>
  <si>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</si>
  <si>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</si>
  <si>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</si>
  <si>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</si>
  <si>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</si>
  <si>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</si>
  <si>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</si>
  <si>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</si>
  <si>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</si>
  <si>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</si>
  <si>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</si>
  <si>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</si>
  <si>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</si>
  <si>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</si>
  <si>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</si>
  <si>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</si>
  <si>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</si>
  <si>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</si>
  <si>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</si>
  <si>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</si>
  <si>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</si>
  <si>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</si>
  <si>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</si>
  <si>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</si>
  <si>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</si>
  <si>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</si>
  <si>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</si>
  <si>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</si>
  <si>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</si>
  <si>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</si>
  <si>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</si>
  <si>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</si>
  <si>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</si>
  <si>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</si>
  <si>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</si>
  <si>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</si>
  <si>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</si>
  <si>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</si>
  <si>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</si>
  <si>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</si>
  <si>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</si>
  <si>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</si>
  <si>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</si>
  <si>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</si>
  <si>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</si>
  <si>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</si>
  <si>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</si>
  <si>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</si>
  <si>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</si>
  <si>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</si>
  <si>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</si>
  <si>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</si>
  <si>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</si>
  <si>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</si>
  <si>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</si>
  <si>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</si>
  <si>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</si>
  <si>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</si>
  <si>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</si>
  <si>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</si>
  <si>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</si>
  <si>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</si>
  <si>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</si>
  <si>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</si>
  <si>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</si>
  <si>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</si>
  <si>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</si>
  <si>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</si>
  <si>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</si>
  <si>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</si>
  <si>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</si>
  <si>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</si>
  <si>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</si>
  <si>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</si>
  <si>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</si>
  <si>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</si>
  <si>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</si>
  <si>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</si>
  <si>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</si>
  <si>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</si>
  <si>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</si>
  <si>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</si>
  <si>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</si>
  <si>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</si>
  <si>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</si>
  <si>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</si>
  <si>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</si>
  <si>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</si>
  <si>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</si>
  <si>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</si>
  <si>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</si>
  <si>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</si>
  <si>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</si>
  <si>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</si>
  <si>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</si>
  <si>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</si>
  <si>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</si>
  <si>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</si>
  <si>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</si>
  <si>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</si>
  <si>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</si>
  <si>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</si>
  <si>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</si>
  <si>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</si>
  <si>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</si>
  <si>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</si>
  <si>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</si>
  <si>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</si>
  <si>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</si>
  <si>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</si>
  <si>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</si>
  <si>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</si>
  <si>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</si>
  <si>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</si>
  <si>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</si>
  <si>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</si>
  <si>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</si>
  <si>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</si>
  <si>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</si>
  <si>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</si>
  <si>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</si>
  <si>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</si>
  <si>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</si>
  <si>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</si>
  <si>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</si>
  <si>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</si>
  <si>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</si>
  <si>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</si>
  <si>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</si>
  <si>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</si>
  <si>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</si>
  <si>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</si>
  <si>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</si>
  <si>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</si>
  <si>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</si>
  <si>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</si>
  <si>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</si>
  <si>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</si>
  <si>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</si>
  <si>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</si>
  <si>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</si>
  <si>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</si>
  <si>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</si>
  <si>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</si>
  <si>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</si>
  <si>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</si>
  <si>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</si>
  <si>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</si>
  <si>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</si>
  <si>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</si>
  <si>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</si>
  <si>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</si>
  <si>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</si>
  <si>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</si>
  <si>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</si>
  <si>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</si>
  <si>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</si>
  <si>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</si>
  <si>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</si>
  <si>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</si>
  <si>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</si>
  <si>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</si>
  <si>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</si>
  <si>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</si>
  <si>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</si>
  <si>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</si>
  <si>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</si>
  <si>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</si>
  <si>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</si>
  <si>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</si>
  <si>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</si>
  <si>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</si>
  <si>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</si>
  <si>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</si>
  <si>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</si>
  <si>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</si>
  <si>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</si>
  <si>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</si>
  <si>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</si>
  <si>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</si>
  <si>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</si>
  <si>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</si>
  <si>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</si>
  <si>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</si>
  <si>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</si>
  <si>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</si>
  <si>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</si>
  <si>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</si>
  <si>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</si>
  <si>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</si>
  <si>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</si>
  <si>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</si>
  <si>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</si>
  <si>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</si>
  <si>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</si>
  <si>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</si>
  <si>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</si>
  <si>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</si>
  <si>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</si>
  <si>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</si>
  <si>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</si>
  <si>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</si>
  <si>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</si>
  <si>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</si>
  <si>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</si>
  <si>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</si>
  <si>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</si>
  <si>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</si>
  <si>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</si>
  <si>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</si>
  <si>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</si>
  <si>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</si>
  <si>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</si>
  <si>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</si>
  <si>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</si>
  <si>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</si>
  <si>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</si>
  <si>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</si>
  <si>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</si>
  <si>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</si>
  <si>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</si>
  <si>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</si>
  <si>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</si>
  <si>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</si>
  <si>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</si>
  <si>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</si>
  <si>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</si>
  <si>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</si>
  <si>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</si>
  <si>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</si>
  <si>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</si>
  <si>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</si>
  <si>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</si>
  <si>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</si>
  <si>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</si>
  <si>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</si>
  <si>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</si>
  <si>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</si>
  <si>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</si>
  <si>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</si>
  <si>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</si>
  <si>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</si>
  <si>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</si>
  <si>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</si>
  <si>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</si>
  <si>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</si>
  <si>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</si>
  <si>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</si>
  <si>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</si>
  <si>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</si>
  <si>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</si>
  <si>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</si>
  <si>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</si>
  <si>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</si>
  <si>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</si>
  <si>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</si>
  <si>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</si>
  <si>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</si>
  <si>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</si>
  <si>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</si>
  <si>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</si>
  <si>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</si>
  <si>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</si>
  <si>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</si>
  <si>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</si>
  <si>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</si>
  <si>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</si>
  <si>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</si>
  <si>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</si>
  <si>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</si>
  <si>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</si>
  <si>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</si>
  <si>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</si>
  <si>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</si>
  <si>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</si>
  <si>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</si>
  <si>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</si>
  <si>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</si>
  <si>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</si>
  <si>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</si>
  <si>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</si>
  <si>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</si>
  <si>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</si>
  <si>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</si>
  <si>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</si>
  <si>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</si>
  <si>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</si>
  <si>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</si>
  <si>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</si>
  <si>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</si>
  <si>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</si>
  <si>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</si>
  <si>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</si>
  <si>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</si>
  <si>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</si>
  <si>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</si>
  <si>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</si>
  <si>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</si>
  <si>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</si>
  <si>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</si>
  <si>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</si>
  <si>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</si>
  <si>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</si>
  <si>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</si>
  <si>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</si>
  <si>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</si>
  <si>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</si>
  <si>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</si>
  <si>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</si>
  <si>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</si>
  <si>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</si>
  <si>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</si>
  <si>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</si>
  <si>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</si>
  <si>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</si>
  <si>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</si>
  <si>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</si>
  <si>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</si>
  <si>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</si>
  <si>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</si>
  <si>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</si>
  <si>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</si>
  <si>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</si>
  <si>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</si>
  <si>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</si>
  <si>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</si>
  <si>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</si>
  <si>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</si>
  <si>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</si>
  <si>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</si>
  <si>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</si>
  <si>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</si>
  <si>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</si>
  <si>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</si>
  <si>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</si>
  <si>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</si>
  <si>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</si>
  <si>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</si>
  <si>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</si>
  <si>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</si>
  <si>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</si>
  <si>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</si>
  <si>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</si>
  <si>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</si>
  <si>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</si>
  <si>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</si>
  <si>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</si>
  <si>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</si>
  <si>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</si>
  <si>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</si>
  <si>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</si>
  <si>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</si>
  <si>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</si>
  <si>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</si>
  <si>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</si>
  <si>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</si>
  <si>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</si>
  <si>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</si>
  <si>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</si>
  <si>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</si>
  <si>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</si>
  <si>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</si>
  <si>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</si>
  <si>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</si>
  <si>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</si>
  <si>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</si>
  <si>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</si>
  <si>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</si>
  <si>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</si>
  <si>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</si>
  <si>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</si>
  <si>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</si>
  <si>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</si>
  <si>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</si>
  <si>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</si>
  <si>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</si>
  <si>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</si>
  <si>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</si>
  <si>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</si>
  <si>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</si>
  <si>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</si>
  <si>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</si>
  <si>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</si>
  <si>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</si>
  <si>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</si>
  <si>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</si>
  <si>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</si>
  <si>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</si>
  <si>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</si>
  <si>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</si>
  <si>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</si>
  <si>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</si>
  <si>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</si>
  <si>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</si>
  <si>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</si>
  <si>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</si>
  <si>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</si>
  <si>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</si>
  <si>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</si>
  <si>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</si>
  <si>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</si>
  <si>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</si>
  <si>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</si>
  <si>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</si>
  <si>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</si>
  <si>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</si>
  <si>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</si>
  <si>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</si>
  <si>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</si>
  <si>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</si>
  <si>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</si>
  <si>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</si>
  <si>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</si>
  <si>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</si>
  <si>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</si>
  <si>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</si>
  <si>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</si>
  <si>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</si>
  <si>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</si>
  <si>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</si>
  <si>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</si>
  <si>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</si>
  <si>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</si>
  <si>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</si>
  <si>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</si>
  <si>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</si>
  <si>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</si>
  <si>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</si>
  <si>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</si>
  <si>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</si>
  <si>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</si>
  <si>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</si>
  <si>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</si>
  <si>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</si>
  <si>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</si>
  <si>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</si>
  <si>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</si>
  <si>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</si>
  <si>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</si>
  <si>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</si>
  <si>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</si>
  <si>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</si>
  <si>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</si>
  <si>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</si>
  <si>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</si>
  <si>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</si>
  <si>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</si>
  <si>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</si>
  <si>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</si>
  <si>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</si>
  <si>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</si>
  <si>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</si>
  <si>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</si>
  <si>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</si>
  <si>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</si>
  <si>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</si>
  <si>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</si>
  <si>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</si>
  <si>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</si>
  <si>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</si>
  <si>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</si>
  <si>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</si>
  <si>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</si>
  <si>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</si>
  <si>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</si>
  <si>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</si>
  <si>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</si>
  <si>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</si>
  <si>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</si>
  <si>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</si>
  <si>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</si>
  <si>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</si>
  <si>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</si>
  <si>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</si>
  <si>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</si>
  <si>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</si>
  <si>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</si>
  <si>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</si>
  <si>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</si>
  <si>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</si>
  <si>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</si>
  <si>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</si>
  <si>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</si>
  <si>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</si>
  <si>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</si>
  <si>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</si>
  <si>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</si>
  <si>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</si>
  <si>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</si>
  <si>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</si>
  <si>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</si>
  <si>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</si>
  <si>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</si>
  <si>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</si>
  <si>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</si>
  <si>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</si>
  <si>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</si>
  <si>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</si>
  <si>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</si>
  <si>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</si>
  <si>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</si>
  <si>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</si>
  <si>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</si>
  <si>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</si>
  <si>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</si>
  <si>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</si>
  <si>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</si>
  <si>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</si>
  <si>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</si>
  <si>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</si>
  <si>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</si>
  <si>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</si>
  <si>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</si>
  <si>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</si>
  <si>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</si>
  <si>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</si>
  <si>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</si>
  <si>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</si>
  <si>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</si>
  <si>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</si>
  <si>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</si>
  <si>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</si>
  <si>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</si>
  <si>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</si>
  <si>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</si>
  <si>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</si>
  <si>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</si>
  <si>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</si>
  <si>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</si>
  <si>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</si>
  <si>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</si>
  <si>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</si>
  <si>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</si>
  <si>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</si>
  <si>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</si>
  <si>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</si>
  <si>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</si>
  <si>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</si>
  <si>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</si>
  <si>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</si>
  <si>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</si>
  <si>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</si>
  <si>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</si>
  <si>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</si>
  <si>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</si>
  <si>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</si>
  <si>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</si>
  <si>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</si>
  <si>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</si>
  <si>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</si>
  <si>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</si>
  <si>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</si>
  <si>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</si>
  <si>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</si>
  <si>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</si>
  <si>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</si>
  <si>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</si>
  <si>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</si>
  <si>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</si>
  <si>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</si>
  <si>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</si>
  <si>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</si>
  <si>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</si>
  <si>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</si>
  <si>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</si>
  <si>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</si>
  <si>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</si>
  <si>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</si>
  <si>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</si>
  <si>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</si>
  <si>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</si>
  <si>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</si>
  <si>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</si>
  <si>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</si>
  <si>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</si>
  <si>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</si>
  <si>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</si>
  <si>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</si>
  <si>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</si>
  <si>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</si>
  <si>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</si>
  <si>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</si>
  <si>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</si>
  <si>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</si>
  <si>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</si>
  <si>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</si>
  <si>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</si>
  <si>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</si>
  <si>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</si>
  <si>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</si>
  <si>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</si>
  <si>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</si>
  <si>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</si>
  <si>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</si>
  <si>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</si>
  <si>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</si>
  <si>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</si>
  <si>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</si>
  <si>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</si>
  <si>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</si>
  <si>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</si>
  <si>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</si>
  <si>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</si>
  <si>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</si>
  <si>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</si>
  <si>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</si>
  <si>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</si>
  <si>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</si>
  <si>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</si>
  <si>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</si>
  <si>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</si>
  <si>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</si>
  <si>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</si>
  <si>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</si>
  <si>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</si>
  <si>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</si>
  <si>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</si>
  <si>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</si>
  <si>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</si>
  <si>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</si>
  <si>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</si>
  <si>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</si>
  <si>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</si>
  <si>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</si>
  <si>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</si>
  <si>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</si>
  <si>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</si>
  <si>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</si>
  <si>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</si>
  <si>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</si>
  <si>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</si>
  <si>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</si>
  <si>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</si>
  <si>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</si>
  <si>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</si>
  <si>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</si>
  <si>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</si>
  <si>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</si>
  <si>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</si>
  <si>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</si>
  <si>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</si>
  <si>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</si>
  <si>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</si>
  <si>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</si>
  <si>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</si>
  <si>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</si>
  <si>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</si>
  <si>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</si>
  <si>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</si>
  <si>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</si>
  <si>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</si>
  <si>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</si>
  <si>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</si>
  <si>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</si>
  <si>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</si>
  <si>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</si>
  <si>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</si>
  <si>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</si>
  <si>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</si>
  <si>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</si>
  <si>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</si>
  <si>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</si>
  <si>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</si>
  <si>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</si>
  <si>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</si>
  <si>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</si>
  <si>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</si>
  <si>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</si>
  <si>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</si>
  <si>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</si>
  <si>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</si>
  <si>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</si>
  <si>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</si>
  <si>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</si>
  <si>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</si>
  <si>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</si>
  <si>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</si>
  <si>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</si>
  <si>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</si>
  <si>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</si>
  <si>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</si>
  <si>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</si>
  <si>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</si>
  <si>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</si>
  <si>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</si>
  <si>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</si>
  <si>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</si>
  <si>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</si>
  <si>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</si>
  <si>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</si>
  <si>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</si>
  <si>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</si>
  <si>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</si>
  <si>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</si>
  <si>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</si>
  <si>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</si>
  <si>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</si>
  <si>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</si>
  <si>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</si>
  <si>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</si>
  <si>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</si>
  <si>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</si>
  <si>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</si>
  <si>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</si>
  <si>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</si>
  <si>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</si>
  <si>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</si>
  <si>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</si>
  <si>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</si>
  <si>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</si>
  <si>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</si>
  <si>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</si>
  <si>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</si>
  <si>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</si>
  <si>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</si>
  <si>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</si>
  <si>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</si>
  <si>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</si>
  <si>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</si>
  <si>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</si>
  <si>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</si>
  <si>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</si>
  <si>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</si>
  <si>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</si>
  <si>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</si>
  <si>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</si>
  <si>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</si>
  <si>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</si>
  <si>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</si>
  <si>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</si>
  <si>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</si>
  <si>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</si>
  <si>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</si>
  <si>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</si>
  <si>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</si>
  <si>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</si>
  <si>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</si>
  <si>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</si>
  <si>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</si>
  <si>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</si>
  <si>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</si>
  <si>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</si>
  <si>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</si>
  <si>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</si>
  <si>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</si>
  <si>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</si>
  <si>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</si>
  <si>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</si>
  <si>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</si>
  <si>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</si>
  <si>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</si>
  <si>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</si>
  <si>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</si>
  <si>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</si>
  <si>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</si>
  <si>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</si>
  <si>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</si>
  <si>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</si>
  <si>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</si>
  <si>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</si>
  <si>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</si>
  <si>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</si>
  <si>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</si>
  <si>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</si>
  <si>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</si>
  <si>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</si>
  <si>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</si>
  <si>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</si>
  <si>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</si>
  <si>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</si>
  <si>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</si>
  <si>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</si>
  <si>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</si>
  <si>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</si>
  <si>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</si>
  <si>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</si>
  <si>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</si>
  <si>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</si>
  <si>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</si>
  <si>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</si>
  <si>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</si>
  <si>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</si>
  <si>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</si>
  <si>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</si>
  <si>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</si>
  <si>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</si>
  <si>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</si>
  <si>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</si>
  <si>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</si>
  <si>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</si>
  <si>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</si>
  <si>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</si>
  <si>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</si>
  <si>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</si>
  <si>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</si>
  <si>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</si>
  <si>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</si>
  <si>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</si>
  <si>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</si>
  <si>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</si>
  <si>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</si>
  <si>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</si>
  <si>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</si>
  <si>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</si>
  <si>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</si>
  <si>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</si>
  <si>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</si>
  <si>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</si>
  <si>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</si>
  <si>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</si>
  <si>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</si>
  <si>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</si>
  <si>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</si>
  <si>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</si>
  <si>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</si>
  <si>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</si>
  <si>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</si>
  <si>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</si>
  <si>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</si>
  <si>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</si>
  <si>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</si>
  <si>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</si>
  <si>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</si>
  <si>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</si>
  <si>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</si>
  <si>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</si>
  <si>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</si>
  <si>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</si>
  <si>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</si>
  <si>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</si>
  <si>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</si>
  <si>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</si>
  <si>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</si>
  <si>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</si>
  <si>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</si>
  <si>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</si>
  <si>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</si>
  <si>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</si>
  <si>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</si>
  <si>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</si>
  <si>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</si>
  <si>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</si>
  <si>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</si>
  <si>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</si>
  <si>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</si>
  <si>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</si>
  <si>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</si>
  <si>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</si>
  <si>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</si>
  <si>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</si>
  <si>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</si>
  <si>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</si>
  <si>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</si>
  <si>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</si>
  <si>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</si>
  <si>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</si>
  <si>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</si>
  <si>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</si>
  <si>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</si>
  <si>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</si>
  <si>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</si>
  <si>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</si>
  <si>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</si>
  <si>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</si>
  <si>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</si>
  <si>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</si>
  <si>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</si>
  <si>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</si>
  <si>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</si>
  <si>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</si>
  <si>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</si>
  <si>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</si>
  <si>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</si>
  <si>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</si>
  <si>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</si>
  <si>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</si>
  <si>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</si>
  <si>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</si>
  <si>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</si>
  <si>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</si>
  <si>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</si>
  <si>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</si>
  <si>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</si>
  <si>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</si>
  <si>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</si>
  <si>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</si>
  <si>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</si>
  <si>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</si>
  <si>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</si>
  <si>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</si>
  <si>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</si>
  <si>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</si>
  <si>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</si>
  <si>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</si>
  <si>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</si>
  <si>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</si>
  <si>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</si>
  <si>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</si>
  <si>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</si>
  <si>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</si>
  <si>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</si>
  <si>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</si>
  <si>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</si>
  <si>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</si>
  <si>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</si>
  <si>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</si>
  <si>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</si>
  <si>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</si>
  <si>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</si>
  <si>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</si>
  <si>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</si>
  <si>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</si>
  <si>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</si>
  <si>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</si>
  <si>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</si>
  <si>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</si>
  <si>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</si>
  <si>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</si>
  <si>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</si>
  <si>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</si>
  <si>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</si>
  <si>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</si>
  <si>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</si>
  <si>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</si>
  <si>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</si>
  <si>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</si>
  <si>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</si>
  <si>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</si>
  <si>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</si>
  <si>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</si>
  <si>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</si>
  <si>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</si>
  <si>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</si>
  <si>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</si>
  <si>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</si>
  <si>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</si>
  <si>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</si>
  <si>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</si>
  <si>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</si>
  <si>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</si>
  <si>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</si>
  <si>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</si>
  <si>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</si>
  <si>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</si>
  <si>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</si>
  <si>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</si>
  <si>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</si>
  <si>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</si>
  <si>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</si>
  <si>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</si>
  <si>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</si>
  <si>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</si>
  <si>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</si>
  <si>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</si>
  <si>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</si>
  <si>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</si>
  <si>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</si>
  <si>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</si>
  <si>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</si>
  <si>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</si>
  <si>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</si>
  <si>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</si>
  <si>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</si>
  <si>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</si>
  <si>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</si>
  <si>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</si>
  <si>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</si>
  <si>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</si>
  <si>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</si>
  <si>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</si>
  <si>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</si>
  <si>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</si>
  <si>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</si>
  <si>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</si>
  <si>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</si>
  <si>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</si>
  <si>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</si>
  <si>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</si>
  <si>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</si>
  <si>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</si>
  <si>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</si>
  <si>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</si>
  <si>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</si>
  <si>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</si>
  <si>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</si>
  <si>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</si>
  <si>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</si>
  <si>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</si>
  <si>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</si>
  <si>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</si>
  <si>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</si>
  <si>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</si>
  <si>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</si>
  <si>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</si>
  <si>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</si>
  <si>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</si>
  <si>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</si>
  <si>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</si>
  <si>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</si>
  <si>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</si>
  <si>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</si>
  <si>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</si>
  <si>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</si>
  <si>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</si>
  <si>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</si>
  <si>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</si>
  <si>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</si>
  <si>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</si>
  <si>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</si>
  <si>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</si>
  <si>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</si>
  <si>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</si>
  <si>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</si>
  <si>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</si>
  <si>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</si>
  <si>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</si>
  <si>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</si>
  <si>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</si>
  <si>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</si>
  <si>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</si>
  <si>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</si>
  <si>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</si>
  <si>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</si>
  <si>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</si>
  <si>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</si>
  <si>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</si>
  <si>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</si>
  <si>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</si>
  <si>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</si>
  <si>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</si>
  <si>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</si>
  <si>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</si>
  <si>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</si>
  <si>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</si>
  <si>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</si>
  <si>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</si>
  <si>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</si>
  <si>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</si>
  <si>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</si>
  <si>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</si>
  <si>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</si>
  <si>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</si>
  <si>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</si>
  <si>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</si>
  <si>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</si>
  <si>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</si>
  <si>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</si>
  <si>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</si>
  <si>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</si>
  <si>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</si>
  <si>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</si>
  <si>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</si>
  <si>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</si>
  <si>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</si>
  <si>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</si>
  <si>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</si>
  <si>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</si>
  <si>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</si>
  <si>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</si>
  <si>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</si>
  <si>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</si>
  <si>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</si>
  <si>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</si>
  <si>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</si>
  <si>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</si>
  <si>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</si>
  <si>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</si>
  <si>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</si>
  <si>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</si>
  <si>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</si>
  <si>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</si>
  <si>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</si>
  <si>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</si>
  <si>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</si>
  <si>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</si>
  <si>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</si>
  <si>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</si>
  <si>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</si>
  <si>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</si>
  <si>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</si>
  <si>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</si>
  <si>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</si>
  <si>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</si>
  <si>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</si>
  <si>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</si>
  <si>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</si>
  <si>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</si>
  <si>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</si>
  <si>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</si>
  <si>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</si>
  <si>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</si>
  <si>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</si>
  <si>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</si>
  <si>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</si>
  <si>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</si>
  <si>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</si>
  <si>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</si>
  <si>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</si>
  <si>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</si>
  <si>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</si>
  <si>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</si>
  <si>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</si>
  <si>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</si>
  <si>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</si>
  <si>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</si>
  <si>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</si>
  <si>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</si>
  <si>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</si>
  <si>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</si>
  <si>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</si>
  <si>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</si>
  <si>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</si>
  <si>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</si>
  <si>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</si>
  <si>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</si>
  <si>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</si>
  <si>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</si>
  <si>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</si>
  <si>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</si>
  <si>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</si>
  <si>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</si>
  <si>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</si>
  <si>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</si>
  <si>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</si>
  <si>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</si>
  <si>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</si>
  <si>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</si>
  <si>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</si>
  <si>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</si>
  <si>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</si>
  <si>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</si>
  <si>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</si>
  <si>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</si>
  <si>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</si>
  <si>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</si>
  <si>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</si>
  <si>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</si>
  <si>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</si>
  <si>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</si>
  <si>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</si>
  <si>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</si>
  <si>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</si>
  <si>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</si>
  <si>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</si>
  <si>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</si>
  <si>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</si>
  <si>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</si>
  <si>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</si>
  <si>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</si>
  <si>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</si>
  <si>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</si>
  <si>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</si>
  <si>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</si>
  <si>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</si>
  <si>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</si>
  <si>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</si>
  <si>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</si>
  <si>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</si>
  <si>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</si>
  <si>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</si>
  <si>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</si>
  <si>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</si>
  <si>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</si>
  <si>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</si>
  <si>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</si>
  <si>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</si>
  <si>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</si>
  <si>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</si>
  <si>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</si>
  <si>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</si>
  <si>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</si>
  <si>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</si>
  <si>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</si>
  <si>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</si>
  <si>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</si>
  <si>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</si>
  <si>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</si>
  <si>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</si>
  <si>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</si>
  <si>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</si>
  <si>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</si>
  <si>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</si>
  <si>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</si>
  <si>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</si>
  <si>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</si>
  <si>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</si>
  <si>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</si>
  <si>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</si>
  <si>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</si>
  <si>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</si>
  <si>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</si>
  <si>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</si>
  <si>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</si>
  <si>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</si>
  <si>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</si>
  <si>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</si>
  <si>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</si>
  <si>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</si>
  <si>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</si>
  <si>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</si>
  <si>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</si>
  <si>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</si>
  <si>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</si>
  <si>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</si>
  <si>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</si>
  <si>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</si>
  <si>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</si>
  <si>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</si>
  <si>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</si>
  <si>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</si>
  <si>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</si>
  <si>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</si>
  <si>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</si>
  <si>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</si>
  <si>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</si>
  <si>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</si>
  <si>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</si>
  <si>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</si>
  <si>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</si>
  <si>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</si>
  <si>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</si>
  <si>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</si>
  <si>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</si>
  <si>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</si>
  <si>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</si>
  <si>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</si>
  <si>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</si>
  <si>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</si>
  <si>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</si>
  <si>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</si>
  <si>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</si>
  <si>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</si>
  <si>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</si>
  <si>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</si>
  <si>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</si>
  <si>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</si>
  <si>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</si>
  <si>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</si>
  <si>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</si>
  <si>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</si>
  <si>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</si>
  <si>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</si>
  <si>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</si>
  <si>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</si>
  <si>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</si>
  <si>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</si>
  <si>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</si>
  <si>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</si>
  <si>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</si>
  <si>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</si>
  <si>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</si>
  <si>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</si>
  <si>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</si>
  <si>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</si>
  <si>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</si>
  <si>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</si>
  <si>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</si>
  <si>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</si>
  <si>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</si>
  <si>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</si>
  <si>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</si>
  <si>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</si>
  <si>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</si>
  <si>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</si>
  <si>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</si>
  <si>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</si>
  <si>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</si>
  <si>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</si>
  <si>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</si>
  <si>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</si>
  <si>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</si>
  <si>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</si>
  <si>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</si>
  <si>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</si>
  <si>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</si>
  <si>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</si>
  <si>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</si>
  <si>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</si>
  <si>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</si>
  <si>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</si>
  <si>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</si>
  <si>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</si>
  <si>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</si>
  <si>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</si>
  <si>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</si>
  <si>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</si>
  <si>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</si>
  <si>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</si>
  <si>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</si>
  <si>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</si>
  <si>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</si>
  <si>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</si>
  <si>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</si>
  <si>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</si>
  <si>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</si>
  <si>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</si>
  <si>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</si>
  <si>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</si>
  <si>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</si>
  <si>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</si>
  <si>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</si>
  <si>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</si>
  <si>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</si>
  <si>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</si>
  <si>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</si>
  <si>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</si>
  <si>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</si>
  <si>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</si>
  <si>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</si>
  <si>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</si>
  <si>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</si>
  <si>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</si>
  <si>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</si>
  <si>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</si>
  <si>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</si>
  <si>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</si>
  <si>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</si>
  <si>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</si>
  <si>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</si>
  <si>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</si>
  <si>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</si>
  <si>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</si>
  <si>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</si>
  <si>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</si>
  <si>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</si>
  <si>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</si>
  <si>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</si>
  <si>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</si>
  <si>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</si>
  <si>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</si>
  <si>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</si>
  <si>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</si>
  <si>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</si>
  <si>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</si>
  <si>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</si>
  <si>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</si>
  <si>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</si>
  <si>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</si>
  <si>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</si>
  <si>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</si>
  <si>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</si>
  <si>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</si>
  <si>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</si>
  <si>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</si>
  <si>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</si>
  <si>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</si>
  <si>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</si>
  <si>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</si>
  <si>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</si>
  <si>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</si>
  <si>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</si>
  <si>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</si>
  <si>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</si>
  <si>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</si>
  <si>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</si>
  <si>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</si>
  <si>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</si>
  <si>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</si>
  <si>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</si>
  <si>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</si>
  <si>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</si>
  <si>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</si>
  <si>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</si>
  <si>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</si>
  <si>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</si>
  <si>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</si>
  <si>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</si>
  <si>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</si>
  <si>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</si>
  <si>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</si>
  <si>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</si>
  <si>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</si>
  <si>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</si>
  <si>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</si>
  <si>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</si>
  <si>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</si>
  <si>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</si>
  <si>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</si>
  <si>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</si>
  <si>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</si>
  <si>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</si>
  <si>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</si>
  <si>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</si>
  <si>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</si>
  <si>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</si>
  <si>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</si>
  <si>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</si>
  <si>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</si>
  <si>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</si>
  <si>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</si>
  <si>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</si>
  <si>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</si>
  <si>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</si>
  <si>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</si>
  <si>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</si>
  <si>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</si>
  <si>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</si>
  <si>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</si>
  <si>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</si>
  <si>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</si>
  <si>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</si>
  <si>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</si>
  <si>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</si>
  <si>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</si>
  <si>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</si>
  <si>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</si>
  <si>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</si>
  <si>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</si>
  <si>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</si>
  <si>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</si>
  <si>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</si>
  <si>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</si>
  <si>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</si>
  <si>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</si>
  <si>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</si>
  <si>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</si>
  <si>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</si>
  <si>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</si>
  <si>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</si>
  <si>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</si>
  <si>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</si>
  <si>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</si>
  <si>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</si>
  <si>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</si>
  <si>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</si>
  <si>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</si>
  <si>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</si>
  <si>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</si>
  <si>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</si>
  <si>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</si>
  <si>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</si>
  <si>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</si>
  <si>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</si>
  <si>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</si>
  <si>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</si>
  <si>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</si>
  <si>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</si>
  <si>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</si>
  <si>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</si>
  <si>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</si>
  <si>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</si>
  <si>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</si>
  <si>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</si>
  <si>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</si>
  <si>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</si>
  <si>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</si>
  <si>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</si>
  <si>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</si>
  <si>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</si>
  <si>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</si>
  <si>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</si>
  <si>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</si>
  <si>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</si>
  <si>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</si>
  <si>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</si>
  <si>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</si>
  <si>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</si>
  <si>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</si>
  <si>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</si>
  <si>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</si>
  <si>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</si>
  <si>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</si>
  <si>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</si>
  <si>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</si>
  <si>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</si>
  <si>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</si>
  <si>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</si>
  <si>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</si>
  <si>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</si>
  <si>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</si>
  <si>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</si>
  <si>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</si>
  <si>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</si>
  <si>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</si>
  <si>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</si>
  <si>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</si>
  <si>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</si>
  <si>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</si>
  <si>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</si>
  <si>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</si>
  <si>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</si>
  <si>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</si>
  <si>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</si>
  <si>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</si>
  <si>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</si>
  <si>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</si>
  <si>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</si>
  <si>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</si>
  <si>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</si>
  <si>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</si>
  <si>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</si>
  <si>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</si>
  <si>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</si>
  <si>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</si>
  <si>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</si>
  <si>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</si>
  <si>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</si>
  <si>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</si>
  <si>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</si>
  <si>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</si>
  <si>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</si>
  <si>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</si>
  <si>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</si>
  <si>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</si>
  <si>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</si>
  <si>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</si>
  <si>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</si>
  <si>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</si>
  <si>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</si>
  <si>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</si>
  <si>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</si>
  <si>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</si>
  <si>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</si>
  <si>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</si>
  <si>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</si>
  <si>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</si>
  <si>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</si>
  <si>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</si>
  <si>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</si>
  <si>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</si>
  <si>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</si>
  <si>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</si>
  <si>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</si>
  <si>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</si>
  <si>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</si>
  <si>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</si>
  <si>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</si>
  <si>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</si>
  <si>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</si>
  <si>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</si>
  <si>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</si>
  <si>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</si>
  <si>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</si>
  <si>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</si>
  <si>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</si>
  <si>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</si>
  <si>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</si>
  <si>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</si>
  <si>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</si>
  <si>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</si>
  <si>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</si>
  <si>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</si>
  <si>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</si>
  <si>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</si>
  <si>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</si>
  <si>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</si>
  <si>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</si>
  <si>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</si>
  <si>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</si>
  <si>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</si>
  <si>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</si>
  <si>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</si>
  <si>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</si>
  <si>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</si>
  <si>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</si>
  <si>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</si>
  <si>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</si>
  <si>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</si>
  <si>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</si>
  <si>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</si>
  <si>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</si>
  <si>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</si>
  <si>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</si>
  <si>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</si>
  <si>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</si>
  <si>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</si>
  <si>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</si>
  <si>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</si>
  <si>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</si>
  <si>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</si>
  <si>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</si>
  <si>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</si>
  <si>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</si>
  <si>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</si>
  <si>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</si>
  <si>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</si>
  <si>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</si>
  <si>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</si>
  <si>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</si>
  <si>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</si>
  <si>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</si>
  <si>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</si>
  <si>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</si>
  <si>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</si>
  <si>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</si>
  <si>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</si>
  <si>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</si>
  <si>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</si>
  <si>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</si>
  <si>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</si>
  <si>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</si>
  <si>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</si>
  <si>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</si>
  <si>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</si>
  <si>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</si>
  <si>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</si>
  <si>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</si>
  <si>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</si>
  <si>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</si>
  <si>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</si>
  <si>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</si>
  <si>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</si>
  <si>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</si>
  <si>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</si>
  <si>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</si>
  <si>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</si>
  <si>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</si>
  <si>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</si>
  <si>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</si>
  <si>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</si>
  <si>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</si>
  <si>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</si>
  <si>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</si>
  <si>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</si>
  <si>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</si>
  <si>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</si>
  <si>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</si>
  <si>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</si>
  <si>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</si>
  <si>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</si>
  <si>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</si>
  <si>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</si>
  <si>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</si>
  <si>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</si>
  <si>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</si>
  <si>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</si>
  <si>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</si>
  <si>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</si>
  <si>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</si>
  <si>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</si>
  <si>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</si>
  <si>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</si>
  <si>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</si>
  <si>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</si>
  <si>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</si>
  <si>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</si>
  <si>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</si>
  <si>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</si>
  <si>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</si>
  <si>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</si>
  <si>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</si>
  <si>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</si>
  <si>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</si>
  <si>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</si>
  <si>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</si>
  <si>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</si>
  <si>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</si>
  <si>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</si>
  <si>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</si>
  <si>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</si>
  <si>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</si>
  <si>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</si>
  <si>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</si>
  <si>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</si>
  <si>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</si>
  <si>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</si>
  <si>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</si>
  <si>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</si>
  <si>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</si>
  <si>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</si>
  <si>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</si>
  <si>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</si>
  <si>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</si>
  <si>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</si>
  <si>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</si>
  <si>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</si>
  <si>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</si>
  <si>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</si>
  <si>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</si>
  <si>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</si>
  <si>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</si>
  <si>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</si>
  <si>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</si>
  <si>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</si>
  <si>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</si>
  <si>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</si>
  <si>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</si>
  <si>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</si>
  <si>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</si>
  <si>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</si>
  <si>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</si>
  <si>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</si>
  <si>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</si>
  <si>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</si>
  <si>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</si>
  <si>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</si>
  <si>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</si>
  <si>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</si>
  <si>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</si>
  <si>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</si>
  <si>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</si>
  <si>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</si>
  <si>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</si>
  <si>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</si>
  <si>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</si>
  <si>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</si>
  <si>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</si>
  <si>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</si>
  <si>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</si>
  <si>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</si>
  <si>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</si>
  <si>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</si>
  <si>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</si>
  <si>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</si>
  <si>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</si>
  <si>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</si>
  <si>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</si>
  <si>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</si>
  <si>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</si>
  <si>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</si>
  <si>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</si>
  <si>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</si>
  <si>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</si>
  <si>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</si>
  <si>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</si>
  <si>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</si>
  <si>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</si>
  <si>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</si>
  <si>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</si>
  <si>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</si>
  <si>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</si>
  <si>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</si>
  <si>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</si>
  <si>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</si>
  <si>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</si>
  <si>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</si>
  <si>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</si>
  <si>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</si>
  <si>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</si>
  <si>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</si>
  <si>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</si>
  <si>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</si>
  <si>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</si>
  <si>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</si>
  <si>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</si>
  <si>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</si>
  <si>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</si>
  <si>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</si>
  <si>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</si>
  <si>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</si>
  <si>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</si>
  <si>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</si>
  <si>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</si>
  <si>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</si>
  <si>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</si>
  <si>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</si>
  <si>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</si>
  <si>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</si>
  <si>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</si>
  <si>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</si>
  <si>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</si>
  <si>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</si>
  <si>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</si>
  <si>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</si>
  <si>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</si>
  <si>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</si>
  <si>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</si>
  <si>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</si>
  <si>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</si>
  <si>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</si>
  <si>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</si>
  <si>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</si>
  <si>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</si>
  <si>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</si>
  <si>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</si>
  <si>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</si>
  <si>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</si>
  <si>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</si>
  <si>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</si>
  <si>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</si>
  <si>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</si>
  <si>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</si>
  <si>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</si>
  <si>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</si>
  <si>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</si>
  <si>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</si>
  <si>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</si>
  <si>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</si>
  <si>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</si>
  <si>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</si>
  <si>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</si>
  <si>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</si>
  <si>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</si>
  <si>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</si>
  <si>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</si>
  <si>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</si>
  <si>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</si>
  <si>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</si>
  <si>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</si>
  <si>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</si>
  <si>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</si>
  <si>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</si>
  <si>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</si>
  <si>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</si>
  <si>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</si>
  <si>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</si>
  <si>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</si>
  <si>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</si>
  <si>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</si>
  <si>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</si>
  <si>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</si>
  <si>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</si>
  <si>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</si>
  <si>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</si>
  <si>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</si>
  <si>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</si>
  <si>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</si>
  <si>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</si>
  <si>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</si>
  <si>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</si>
  <si>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</si>
  <si>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</si>
  <si>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</si>
  <si>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</si>
  <si>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</si>
  <si>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</si>
  <si>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</si>
  <si>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</si>
  <si>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</si>
  <si>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</si>
  <si>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</si>
  <si>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</si>
  <si>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</si>
  <si>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</si>
  <si>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</si>
  <si>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</si>
  <si>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</si>
  <si>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</si>
  <si>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</si>
  <si>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</si>
  <si>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</si>
  <si>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</si>
  <si>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</si>
  <si>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</si>
  <si>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</si>
  <si>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</si>
  <si>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</si>
  <si>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</si>
  <si>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</si>
  <si>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</si>
  <si>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</si>
  <si>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</si>
  <si>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</si>
  <si>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</si>
  <si>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</si>
  <si>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</si>
  <si>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</si>
  <si>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</si>
  <si>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</si>
  <si>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</si>
  <si>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</si>
  <si>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</si>
  <si>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</si>
  <si>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</si>
  <si>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</si>
  <si>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</si>
  <si>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</si>
  <si>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</si>
  <si>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</si>
  <si>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</si>
  <si>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</si>
  <si>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</si>
  <si>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</si>
  <si>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</si>
  <si>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</si>
  <si>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</si>
  <si>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</si>
  <si>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</si>
  <si>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</si>
  <si>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</si>
  <si>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</si>
  <si>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</si>
  <si>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</si>
  <si>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</si>
  <si>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</si>
  <si>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</si>
  <si>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</si>
  <si>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</si>
  <si>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</si>
  <si>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</si>
  <si>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</si>
  <si>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</si>
  <si>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</si>
  <si>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</si>
  <si>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</si>
  <si>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</si>
  <si>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</si>
  <si>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</si>
  <si>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</si>
  <si>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</si>
  <si>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</si>
  <si>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</si>
  <si>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</si>
  <si>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</si>
  <si>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</si>
  <si>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</si>
  <si>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</si>
  <si>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</si>
  <si>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</si>
  <si>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</si>
  <si>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</si>
  <si>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</si>
  <si>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</si>
  <si>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</si>
  <si>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</si>
  <si>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</si>
  <si>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</si>
  <si>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</si>
  <si>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</si>
  <si>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</si>
  <si>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</si>
  <si>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</si>
  <si>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</si>
  <si>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</si>
  <si>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</si>
  <si>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</si>
  <si>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</si>
  <si>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</si>
  <si>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</si>
  <si>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</si>
  <si>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</si>
  <si>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</si>
  <si>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</si>
  <si>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</si>
  <si>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</si>
  <si>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</si>
  <si>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</si>
  <si>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</si>
  <si>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</si>
  <si>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</si>
  <si>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</si>
  <si>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</si>
  <si>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</si>
  <si>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</si>
  <si>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</si>
  <si>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</si>
  <si>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</si>
  <si>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</si>
  <si>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</si>
  <si>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</si>
  <si>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</si>
  <si>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</si>
  <si>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</si>
  <si>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</si>
  <si>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</si>
  <si>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</si>
  <si>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</si>
  <si>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</si>
  <si>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</si>
  <si>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</si>
  <si>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</si>
  <si>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</si>
  <si>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</si>
  <si>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</si>
  <si>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</si>
  <si>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</si>
  <si>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</si>
  <si>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</si>
  <si>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</si>
  <si>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</si>
  <si>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</si>
  <si>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</si>
  <si>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</si>
  <si>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</si>
  <si>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</si>
  <si>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</si>
  <si>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</si>
  <si>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</si>
  <si>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</si>
  <si>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</si>
  <si>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</si>
  <si>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</si>
  <si>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</si>
  <si>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</si>
  <si>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</si>
  <si>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</si>
  <si>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</si>
  <si>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</si>
  <si>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</si>
  <si>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</si>
  <si>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</si>
  <si>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</si>
  <si>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</si>
  <si>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</si>
  <si>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</si>
  <si>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</si>
  <si>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</si>
  <si>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</si>
  <si>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</si>
  <si>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</si>
  <si>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</si>
  <si>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</si>
  <si>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</si>
  <si>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</si>
  <si>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</si>
  <si>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</si>
  <si>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</si>
  <si>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</si>
  <si>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</si>
  <si>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</si>
  <si>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</si>
  <si>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</si>
  <si>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</si>
  <si>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</si>
  <si>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</si>
  <si>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</si>
  <si>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</si>
  <si>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</si>
  <si>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</si>
  <si>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</si>
  <si>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</si>
  <si>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</si>
  <si>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</si>
  <si>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</si>
  <si>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</si>
  <si>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</si>
  <si>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</si>
  <si>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</si>
  <si>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</si>
  <si>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</si>
  <si>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</si>
  <si>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</si>
  <si>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</si>
  <si>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</si>
  <si>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</si>
  <si>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</si>
  <si>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</si>
  <si>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</si>
  <si>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</si>
  <si>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</si>
  <si>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</si>
  <si>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</si>
  <si>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</si>
  <si>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</si>
  <si>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</si>
  <si>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</si>
  <si>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</si>
  <si>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</si>
  <si>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</si>
  <si>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</si>
  <si>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</si>
  <si>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</si>
  <si>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</si>
  <si>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</si>
  <si>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</si>
  <si>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</si>
  <si>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</si>
  <si>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</si>
  <si>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</si>
  <si>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</si>
  <si>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</si>
  <si>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</si>
  <si>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</si>
  <si>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</si>
  <si>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</si>
  <si>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</si>
  <si>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</si>
  <si>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</si>
  <si>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</si>
  <si>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</si>
  <si>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</si>
  <si>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</si>
  <si>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</si>
  <si>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</si>
  <si>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</si>
  <si>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</si>
  <si>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</si>
  <si>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</si>
  <si>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</si>
  <si>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</si>
  <si>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</si>
  <si>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</si>
  <si>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</si>
  <si>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</si>
  <si>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</si>
  <si>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</si>
  <si>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</si>
  <si>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</si>
  <si>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</si>
  <si>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</si>
  <si>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</si>
  <si>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</si>
  <si>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</si>
  <si>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</si>
  <si>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</si>
  <si>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</si>
  <si>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</si>
  <si>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</si>
  <si>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</si>
  <si>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</si>
  <si>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</si>
  <si>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</si>
  <si>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</si>
  <si>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</si>
  <si>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</si>
  <si>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</si>
  <si>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</si>
  <si>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</si>
  <si>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</si>
  <si>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</si>
  <si>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</si>
  <si>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</si>
  <si>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</si>
  <si>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</si>
  <si>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</si>
  <si>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</si>
  <si>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</si>
  <si>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</si>
  <si>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</si>
  <si>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</si>
  <si>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</si>
  <si>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</si>
  <si>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</si>
  <si>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</si>
  <si>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</si>
  <si>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</si>
  <si>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</si>
  <si>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</si>
  <si>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</si>
  <si>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</si>
  <si>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</si>
  <si>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</si>
  <si>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</si>
  <si>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</si>
  <si>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</si>
  <si>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</si>
  <si>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</si>
  <si>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</si>
  <si>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</si>
  <si>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</si>
  <si>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</si>
  <si>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</si>
  <si>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</si>
  <si>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</si>
  <si>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</si>
  <si>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</si>
  <si>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</si>
  <si>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</si>
  <si>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</si>
  <si>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</si>
  <si>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</si>
  <si>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</si>
  <si>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</si>
  <si>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</si>
  <si>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</si>
  <si>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</si>
  <si>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</si>
  <si>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</si>
  <si>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</si>
  <si>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</si>
  <si>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</si>
  <si>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</si>
  <si>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</si>
  <si>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</si>
  <si>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</si>
  <si>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</si>
  <si>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</si>
  <si>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</si>
  <si>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</si>
  <si>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</si>
  <si>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</si>
  <si>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</si>
  <si>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</si>
  <si>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</si>
  <si>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</si>
  <si>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</si>
  <si>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</si>
  <si>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</si>
  <si>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</si>
  <si>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</si>
  <si>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</si>
  <si>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</si>
  <si>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</si>
  <si>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</si>
  <si>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</si>
  <si>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</si>
  <si>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</si>
  <si>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</si>
  <si>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</si>
  <si>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</si>
  <si>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</si>
  <si>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</si>
  <si>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</si>
  <si>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</si>
  <si>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</si>
  <si>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</si>
  <si>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</si>
  <si>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</si>
  <si>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</si>
  <si>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</si>
  <si>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</si>
  <si>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</si>
  <si>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</si>
  <si>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</si>
  <si>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</si>
  <si>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</si>
  <si>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</si>
  <si>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</si>
  <si>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</si>
  <si>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</si>
  <si>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</si>
  <si>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</si>
  <si>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</si>
  <si>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</si>
  <si>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</si>
  <si>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</si>
  <si>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</si>
  <si>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</si>
  <si>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</si>
  <si>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</si>
  <si>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</si>
  <si>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</si>
  <si>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</si>
  <si>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</si>
  <si>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</si>
  <si>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</si>
  <si>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</si>
  <si>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</si>
  <si>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</si>
  <si>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</si>
  <si>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</si>
  <si>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</si>
  <si>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</si>
  <si>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</si>
  <si>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</si>
  <si>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</si>
  <si>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</si>
  <si>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</si>
  <si>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</si>
  <si>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</si>
  <si>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</si>
  <si>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</si>
  <si>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</si>
  <si>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</si>
  <si>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</si>
  <si>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</si>
  <si>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</si>
  <si>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</si>
  <si>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</si>
  <si>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</si>
  <si>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</si>
  <si>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</si>
  <si>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</si>
  <si>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</si>
  <si>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</si>
  <si>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</si>
  <si>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</si>
  <si>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</si>
  <si>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</si>
  <si>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</si>
  <si>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</si>
  <si>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</si>
  <si>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</si>
  <si>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</si>
  <si>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</si>
  <si>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</si>
  <si>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</si>
  <si>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</si>
  <si>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</si>
  <si>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</si>
  <si>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</si>
  <si>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</si>
  <si>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</si>
  <si>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</si>
  <si>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</si>
  <si>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</si>
  <si>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</si>
  <si>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</si>
  <si>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</si>
  <si>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</si>
  <si>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</si>
  <si>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</si>
  <si>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</si>
  <si>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</si>
  <si>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</si>
  <si>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</si>
  <si>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</si>
  <si>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</si>
  <si>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</si>
  <si>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</si>
  <si>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</si>
  <si>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</si>
  <si>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</si>
  <si>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</si>
  <si>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</si>
  <si>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</si>
  <si>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</si>
  <si>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</si>
  <si>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</si>
  <si>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</si>
  <si>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</si>
  <si>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</si>
  <si>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</si>
  <si>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</si>
  <si>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</si>
  <si>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</si>
  <si>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</si>
  <si>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</si>
  <si>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</si>
  <si>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</si>
  <si>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</si>
  <si>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</si>
  <si>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</si>
  <si>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</si>
  <si>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</si>
  <si>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</si>
  <si>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</si>
  <si>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</si>
  <si>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</si>
  <si>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</si>
  <si>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</si>
  <si>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</si>
  <si>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</si>
  <si>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</si>
  <si>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</si>
  <si>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</si>
  <si>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</si>
  <si>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</si>
  <si>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</si>
  <si>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</si>
  <si>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</si>
  <si>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</si>
  <si>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</si>
  <si>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</si>
  <si>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</si>
  <si>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</si>
  <si>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</si>
  <si>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</si>
  <si>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</si>
  <si>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</si>
  <si>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</si>
  <si>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</si>
  <si>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</si>
  <si>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</si>
  <si>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</si>
  <si>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</si>
  <si>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</si>
  <si>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</si>
  <si>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</si>
  <si>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</si>
  <si>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</si>
  <si>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</si>
  <si>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</si>
  <si>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</si>
  <si>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</si>
  <si>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</si>
  <si>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</si>
  <si>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</si>
  <si>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</si>
  <si>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</si>
  <si>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</si>
  <si>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</si>
  <si>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</si>
  <si>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</si>
  <si>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</si>
  <si>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</si>
  <si>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</si>
  <si>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</si>
  <si>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</si>
  <si>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</si>
  <si>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</si>
  <si>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</si>
  <si>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</si>
  <si>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</si>
  <si>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</si>
  <si>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</si>
  <si>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</si>
  <si>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</si>
  <si>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</si>
  <si>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</si>
  <si>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</si>
  <si>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</si>
  <si>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</si>
  <si>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</si>
  <si>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</si>
  <si>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</si>
  <si>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</si>
  <si>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</si>
  <si>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</si>
  <si>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</si>
  <si>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</si>
  <si>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</si>
  <si>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</si>
  <si>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</si>
  <si>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</si>
  <si>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</si>
  <si>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</si>
  <si>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</si>
  <si>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</si>
  <si>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</si>
  <si>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</si>
  <si>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</si>
  <si>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</si>
  <si>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</si>
  <si>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</si>
  <si>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</si>
  <si>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</si>
  <si>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</si>
  <si>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</si>
  <si>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</si>
  <si>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</si>
  <si>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</si>
  <si>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</si>
  <si>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</si>
  <si>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</si>
  <si>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</si>
  <si>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</si>
  <si>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</si>
  <si>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</si>
  <si>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</si>
  <si>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</si>
  <si>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</si>
  <si>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</si>
  <si>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</si>
  <si>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</si>
  <si>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</si>
  <si>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</si>
  <si>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</si>
  <si>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</si>
  <si>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</si>
  <si>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</si>
  <si>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</si>
  <si>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</si>
  <si>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</si>
  <si>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</si>
  <si>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</si>
  <si>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</si>
  <si>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</si>
  <si>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</si>
  <si>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</si>
  <si>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</si>
  <si>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</si>
  <si>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</si>
  <si>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</si>
  <si>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</si>
  <si>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</si>
  <si>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</si>
  <si>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</si>
  <si>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</si>
  <si>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</si>
  <si>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</si>
  <si>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</si>
  <si>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</si>
  <si>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</si>
  <si>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</si>
  <si>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</si>
  <si>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</si>
  <si>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</si>
  <si>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</si>
  <si>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</si>
  <si>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</si>
  <si>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</si>
  <si>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</si>
  <si>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</si>
  <si>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</si>
  <si>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</si>
  <si>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</si>
  <si>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</si>
  <si>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</si>
  <si>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</si>
  <si>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</si>
  <si>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</si>
  <si>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</si>
  <si>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</si>
  <si>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</si>
  <si>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</si>
  <si>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</si>
  <si>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</si>
  <si>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</si>
  <si>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</si>
  <si>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</si>
  <si>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</si>
  <si>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</si>
  <si>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</si>
  <si>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</si>
  <si>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</si>
  <si>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</si>
  <si>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</si>
  <si>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</si>
  <si>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</si>
  <si>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</si>
  <si>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</si>
  <si>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</si>
  <si>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</si>
  <si>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</si>
  <si>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</si>
  <si>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</si>
  <si>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</si>
  <si>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</si>
  <si>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</si>
  <si>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</si>
  <si>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</si>
  <si>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</si>
  <si>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</si>
  <si>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</si>
  <si>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</si>
  <si>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</si>
  <si>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</si>
  <si>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</si>
  <si>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</si>
  <si>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</si>
  <si>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</si>
  <si>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</si>
  <si>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</si>
  <si>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</si>
  <si>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</si>
  <si>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</si>
  <si>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</si>
  <si>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</si>
  <si>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</si>
  <si>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ID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</si>
  <si>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</si>
  <si>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</si>
  <si>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</si>
  <si>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</si>
  <si>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</si>
  <si>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</si>
  <si>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</si>
  <si>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</si>
  <si>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</si>
  <si>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</si>
  <si>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</si>
  <si>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</si>
  <si>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</si>
  <si>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</si>
  <si>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</si>
  <si>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</si>
  <si>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</si>
  <si>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</si>
  <si>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</si>
  <si>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</si>
  <si>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</si>
  <si>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</si>
  <si>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</si>
  <si>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</si>
  <si>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</si>
  <si>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</si>
  <si>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</si>
  <si>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</si>
  <si>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</si>
  <si>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</si>
  <si>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</si>
  <si>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</si>
  <si>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</si>
  <si>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</si>
  <si>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</si>
  <si>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</si>
  <si>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</si>
  <si>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</si>
  <si>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</si>
  <si>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</si>
  <si>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</si>
  <si>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</si>
  <si>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</si>
  <si>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</si>
  <si>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</si>
  <si>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</si>
  <si>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</si>
  <si>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</si>
  <si>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</si>
  <si>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</si>
  <si>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</si>
  <si>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</si>
  <si>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</si>
  <si>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</si>
  <si>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</si>
  <si>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</si>
  <si>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</si>
  <si>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</si>
  <si>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</si>
  <si>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</si>
  <si>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</si>
  <si>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</si>
  <si>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</si>
  <si>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</si>
  <si>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</si>
  <si>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</si>
  <si>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</si>
  <si>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</si>
  <si>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</si>
  <si>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</si>
  <si>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</si>
  <si>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</si>
  <si>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</si>
  <si>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</si>
  <si>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</si>
  <si>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</si>
  <si>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</si>
  <si>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Mean Goal</t>
  </si>
  <si>
    <t>Median Goal</t>
  </si>
  <si>
    <t>Mean Pledged</t>
  </si>
  <si>
    <t>Median Pledged</t>
  </si>
  <si>
    <t>Succsessful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</si>
  <si>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</si>
  <si>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</si>
  <si>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</si>
  <si>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</si>
  <si>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</si>
  <si>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Pleged</t>
  </si>
  <si>
    <t>Upper Quartile of Pledged</t>
  </si>
  <si>
    <t>Lower Quartile of Pledged</t>
  </si>
  <si>
    <t>Year</t>
  </si>
  <si>
    <t>Number Successful</t>
  </si>
  <si>
    <t>Number Failed</t>
  </si>
  <si>
    <t>Total Projects</t>
  </si>
  <si>
    <t>Percentage Successful</t>
  </si>
  <si>
    <t>Percentage Failed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</si>
  <si>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</si>
  <si>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</si>
  <si>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</si>
  <si>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</si>
  <si>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</si>
  <si>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</si>
  <si>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</si>
  <si>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</si>
  <si>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50000</t>
  </si>
  <si>
    <t>Number Canceled</t>
  </si>
  <si>
    <t>Percentage Cancelled</t>
  </si>
  <si>
    <t>Less Than 1000</t>
  </si>
  <si>
    <t>35000 to 39999</t>
  </si>
  <si>
    <t>Greater Than 5000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</si>
</sst>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2" fillId="0" borderId="0" xfId="0" applyFont="1" applyAlignment="1">
      <alignment vertical="center" wrapText="1"/>
    </xf>
    <xf numFmtId="164" fontId="1" fillId="0" borderId="0" xfId="0" applyNumberFormat="1" applyFont="1"/>
    <xf numFmtId="165" fontId="0" fillId="0" borderId="0" xfId="0" applyNumberForma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rgb="FFFFFF99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9F"/>
        </patternFill>
      </fill>
    </dxf>
    <dxf>
      <font>
        <color auto="1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333"/>
      <color rgb="FFFFFF9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616971432289978E-2"/>
          <c:y val="0.35485673665791778"/>
          <c:w val="0.62330812780633826"/>
          <c:h val="0.4084273840769903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5B8-AC72-021E724AA05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0-45B8-AC72-021E724AA05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80-45B8-AC72-021E724AA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29056"/>
        <c:axId val="161035712"/>
      </c:lineChart>
      <c:catAx>
        <c:axId val="16102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35712"/>
        <c:crosses val="autoZero"/>
        <c:auto val="1"/>
        <c:lblAlgn val="ctr"/>
        <c:lblOffset val="100"/>
        <c:noMultiLvlLbl val="0"/>
      </c:catAx>
      <c:valAx>
        <c:axId val="16103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0.6484375</c:v>
                </c:pt>
                <c:pt idx="1">
                  <c:v>0.52442996742671011</c:v>
                </c:pt>
                <c:pt idx="2">
                  <c:v>0.8527131782945736</c:v>
                </c:pt>
                <c:pt idx="3">
                  <c:v>0.1951219512195122</c:v>
                </c:pt>
                <c:pt idx="4">
                  <c:v>7.6923076923076927E-2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F0E-4009-B9B9-19D2A61321FD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0.3515625</c:v>
                </c:pt>
                <c:pt idx="1">
                  <c:v>0.47557003257328989</c:v>
                </c:pt>
                <c:pt idx="2">
                  <c:v>0.14728682170542637</c:v>
                </c:pt>
                <c:pt idx="3">
                  <c:v>0.80487804878048785</c:v>
                </c:pt>
                <c:pt idx="4">
                  <c:v>0.92307692307692313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0.90909090909090906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F0E-4009-B9B9-19D2A61321FD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F0E-4009-B9B9-19D2A6132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9771471"/>
        <c:axId val="18297698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83</c:v>
                      </c:pt>
                      <c:pt idx="1">
                        <c:v>161</c:v>
                      </c:pt>
                      <c:pt idx="2">
                        <c:v>440</c:v>
                      </c:pt>
                      <c:pt idx="3">
                        <c:v>8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F0E-4009-B9B9-19D2A61321F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F0E-4009-B9B9-19D2A61321F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F0E-4009-B9B9-19D2A61321F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128</c:v>
                      </c:pt>
                      <c:pt idx="1">
                        <c:v>307</c:v>
                      </c:pt>
                      <c:pt idx="2">
                        <c:v>516</c:v>
                      </c:pt>
                      <c:pt idx="3">
                        <c:v>41</c:v>
                      </c:pt>
                      <c:pt idx="4">
                        <c:v>13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5</c:v>
                      </c:pt>
                      <c:pt idx="11">
                        <c:v>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F0E-4009-B9B9-19D2A61321FD}"/>
                  </c:ext>
                </c:extLst>
              </c15:ser>
            </c15:filteredLineSeries>
          </c:ext>
        </c:extLst>
      </c:lineChart>
      <c:catAx>
        <c:axId val="182977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769807"/>
        <c:crosses val="autoZero"/>
        <c:auto val="1"/>
        <c:lblAlgn val="ctr"/>
        <c:lblOffset val="100"/>
        <c:noMultiLvlLbl val="0"/>
      </c:catAx>
      <c:valAx>
        <c:axId val="182976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77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59-4424-9950-A40B0EB4C4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59-4424-9950-A40B0EB4C4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59-4424-9950-A40B0EB4C4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559-4424-9950-A40B0EB4C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6300272"/>
        <c:axId val="966301520"/>
      </c:barChart>
      <c:catAx>
        <c:axId val="966300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01520"/>
        <c:crosses val="autoZero"/>
        <c:auto val="1"/>
        <c:lblAlgn val="ctr"/>
        <c:lblOffset val="100"/>
        <c:noMultiLvlLbl val="0"/>
      </c:catAx>
      <c:valAx>
        <c:axId val="966301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30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B-489F-82D5-6575B3FD5B0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B-489F-82D5-6575B3FD5B0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AB-489F-82D5-6575B3FD5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76151584"/>
        <c:axId val="1276148256"/>
      </c:barChart>
      <c:catAx>
        <c:axId val="127615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148256"/>
        <c:crosses val="autoZero"/>
        <c:auto val="1"/>
        <c:lblAlgn val="ctr"/>
        <c:lblOffset val="100"/>
        <c:noMultiLvlLbl val="0"/>
      </c:catAx>
      <c:valAx>
        <c:axId val="12761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15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19</xdr:row>
      <xdr:rowOff>9524</xdr:rowOff>
    </xdr:from>
    <xdr:to>
      <xdr:col>6</xdr:col>
      <xdr:colOff>723900</xdr:colOff>
      <xdr:row>37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1E6838-7FCF-443D-99EA-BDDCF0691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22225</xdr:rowOff>
    </xdr:from>
    <xdr:to>
      <xdr:col>3</xdr:col>
      <xdr:colOff>1054100</xdr:colOff>
      <xdr:row>29</xdr:row>
      <xdr:rowOff>3175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CB5508-464C-4D98-A0A6-D2D2BF28C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174625</xdr:rowOff>
    </xdr:from>
    <xdr:to>
      <xdr:col>6</xdr:col>
      <xdr:colOff>292100</xdr:colOff>
      <xdr:row>28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12C9B2-84A2-4D4C-BF9C-586A46DFC6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19049</xdr:rowOff>
    </xdr:from>
    <xdr:to>
      <xdr:col>13</xdr:col>
      <xdr:colOff>361950</xdr:colOff>
      <xdr:row>19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6EDB3B-753D-4919-BED2-09C5E4059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4430.982892939814" createdVersion="7" refreshedVersion="7" minRefreshableVersion="3" recordCount="4114" xr:uid="{F1B0005A-13FB-468F-A3B5-10ADC77589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" refreshedDate="44431.911974421295" createdVersion="7" refreshedVersion="7" minRefreshableVersion="3" recordCount="4114" xr:uid="{C718286E-3E93-4615-B6A3-2A0AD0FBF47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x v="1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x v="2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x v="4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x v="5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x v="6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x v="7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x v="8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x v="11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x v="12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x v="13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x v="14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x v="15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x v="16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x v="17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x v="18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x v="19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x v="20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x v="21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x v="22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x v="23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x v="24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x v="25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x v="26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x v="27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x v="28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x v="29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x v="30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x v="31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x v="33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x v="34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x v="35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x v="36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x v="37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x v="38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x v="39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x v="40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x v="41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x v="43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x v="44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x v="47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x v="48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x v="49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x v="52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x v="53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x v="54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x v="56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x v="57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x v="58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x v="59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x v="60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x v="61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x v="62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x v="63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x v="64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x v="65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x v="66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x v="67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x v="68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x v="69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x v="70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x v="71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x v="72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x v="73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x v="75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x v="76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x v="77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x v="81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x v="83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x v="84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x v="87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x v="88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n v="60"/>
    <x v="0"/>
    <x v="1"/>
  </r>
  <r>
    <n v="89"/>
    <x v="89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x v="90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x v="91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x v="93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x v="94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x v="96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x v="97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x v="98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x v="99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x v="100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x v="103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x v="104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x v="106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x v="107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x v="108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x v="109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x v="110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x v="111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x v="112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x v="115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x v="116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x v="118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x v="119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x v="120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x v="121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x v="122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x v="124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x v="127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x v="128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x v="129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x v="117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x v="133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x v="139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x v="142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x v="143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x v="145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x v="146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x v="147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x v="149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x v="150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x v="151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x v="152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x v="153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x v="154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x v="155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x v="157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x v="158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n v="5"/>
    <x v="0"/>
    <x v="3"/>
  </r>
  <r>
    <n v="162"/>
    <x v="162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x v="163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n v="91.43"/>
    <x v="0"/>
    <x v="3"/>
  </r>
  <r>
    <n v="165"/>
    <x v="165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n v="5.5"/>
    <x v="0"/>
    <x v="3"/>
  </r>
  <r>
    <n v="168"/>
    <x v="168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x v="169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n v="56"/>
    <x v="0"/>
    <x v="3"/>
  </r>
  <r>
    <n v="170"/>
    <x v="170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n v="32.5"/>
    <x v="0"/>
    <x v="3"/>
  </r>
  <r>
    <n v="171"/>
    <x v="171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x v="176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x v="181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x v="182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n v="25.5"/>
    <x v="0"/>
    <x v="3"/>
  </r>
  <r>
    <n v="185"/>
    <x v="185"/>
    <s v="Love has no boundaries!"/>
    <n v="40000"/>
    <x v="153"/>
    <x v="2"/>
    <x v="10"/>
    <s v="NOK"/>
    <n v="1471557139"/>
    <n v="1468965139"/>
    <b v="0"/>
    <n v="10"/>
    <b v="0"/>
    <s v="film &amp; video/drama"/>
    <n v="6"/>
    <n v="220"/>
    <x v="0"/>
    <x v="3"/>
  </r>
  <r>
    <n v="186"/>
    <x v="186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n v="69"/>
    <x v="0"/>
    <x v="3"/>
  </r>
  <r>
    <n v="190"/>
    <x v="190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n v="50"/>
    <x v="0"/>
    <x v="3"/>
  </r>
  <r>
    <n v="191"/>
    <x v="191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n v="1"/>
    <x v="0"/>
    <x v="3"/>
  </r>
  <r>
    <n v="195"/>
    <x v="195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x v="198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n v="46.5"/>
    <x v="0"/>
    <x v="3"/>
  </r>
  <r>
    <n v="199"/>
    <x v="199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x v="201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x v="202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x v="204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x v="205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x v="206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x v="208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x v="211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x v="212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n v="1"/>
    <x v="0"/>
    <x v="3"/>
  </r>
  <r>
    <n v="213"/>
    <x v="213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n v="20"/>
    <x v="0"/>
    <x v="3"/>
  </r>
  <r>
    <n v="214"/>
    <x v="214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n v="1"/>
    <x v="0"/>
    <x v="3"/>
  </r>
  <r>
    <n v="215"/>
    <x v="215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n v="10"/>
    <x v="0"/>
    <x v="3"/>
  </r>
  <r>
    <n v="216"/>
    <x v="216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x v="217"/>
    <s v="A roadmovie by paw"/>
    <n v="100000"/>
    <x v="172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x v="220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n v="120"/>
    <x v="0"/>
    <x v="3"/>
  </r>
  <r>
    <n v="221"/>
    <x v="221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n v="125"/>
    <x v="0"/>
    <x v="3"/>
  </r>
  <r>
    <n v="227"/>
    <x v="227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n v="30"/>
    <x v="0"/>
    <x v="3"/>
  </r>
  <r>
    <n v="231"/>
    <x v="231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n v="15.71"/>
    <x v="0"/>
    <x v="3"/>
  </r>
  <r>
    <n v="233"/>
    <x v="233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n v="80.2"/>
    <x v="0"/>
    <x v="3"/>
  </r>
  <r>
    <n v="235"/>
    <x v="235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n v="50"/>
    <x v="0"/>
    <x v="3"/>
  </r>
  <r>
    <n v="238"/>
    <x v="238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x v="241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x v="242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x v="243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x v="246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x v="247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x v="248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x v="250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x v="251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x v="252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x v="254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x v="255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x v="256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x v="258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x v="259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x v="260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x v="261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x v="262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x v="264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x v="267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x v="268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x v="269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x v="270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x v="271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x v="272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x v="273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x v="274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x v="276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x v="277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x v="278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x v="279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x v="280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x v="281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x v="282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x v="283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x v="284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x v="285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x v="286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x v="287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x v="288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x v="289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x v="290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x v="291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x v="292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x v="296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x v="297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x v="298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x v="299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x v="300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x v="301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x v="303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x v="304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x v="305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x v="306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x v="307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x v="308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x v="309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x v="310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x v="311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x v="314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x v="315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x v="316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x v="317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x v="318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x v="320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x v="321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x v="322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x v="323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x v="324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x v="325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x v="326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x v="327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x v="328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x v="329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x v="330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x v="331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x v="332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x v="333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x v="334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x v="335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x v="336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x v="337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x v="338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x v="339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x v="340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x v="341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x v="342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x v="343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x v="344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x v="345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x v="346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x v="347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x v="348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x v="350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x v="351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x v="352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x v="353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x v="354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x v="355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x v="356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x v="359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x v="360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x v="362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x v="364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x v="365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x v="366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x v="367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x v="368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x v="369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x v="370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x v="371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x v="372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x v="373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x v="374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x v="375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x v="377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x v="379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x v="380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x v="381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x v="382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x v="383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x v="384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x v="385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x v="386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x v="387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x v="388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x v="389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x v="390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x v="392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x v="393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x v="395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x v="396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x v="398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x v="399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x v="400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x v="401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x v="402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x v="403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x v="404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x v="405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x v="406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x v="407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x v="408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x v="409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x v="410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x v="411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x v="412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x v="413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x v="414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x v="415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x v="416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x v="417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x v="418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x v="419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x v="421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x v="422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x v="423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x v="424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x v="425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n v="3"/>
    <x v="0"/>
    <x v="5"/>
  </r>
  <r>
    <n v="426"/>
    <x v="426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x v="427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x v="431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x v="432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x v="439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n v="5"/>
    <x v="0"/>
    <x v="5"/>
  </r>
  <r>
    <n v="441"/>
    <x v="441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x v="368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x v="443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n v="5"/>
    <x v="0"/>
    <x v="5"/>
  </r>
  <r>
    <n v="444"/>
    <x v="444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x v="447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n v="5"/>
    <x v="0"/>
    <x v="5"/>
  </r>
  <r>
    <n v="448"/>
    <x v="448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x v="449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n v="9"/>
    <x v="0"/>
    <x v="5"/>
  </r>
  <r>
    <n v="450"/>
    <x v="450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x v="451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x v="454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x v="456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x v="460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x v="461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x v="464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x v="465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x v="466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x v="467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x v="468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x v="471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x v="473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x v="474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n v="1"/>
    <x v="0"/>
    <x v="5"/>
  </r>
  <r>
    <n v="475"/>
    <x v="475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x v="477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x v="480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x v="481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x v="482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x v="483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x v="484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x v="485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x v="486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x v="487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x v="490"/>
    <s v="Cancelled"/>
    <n v="1000"/>
    <x v="117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x v="495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x v="498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x v="501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x v="503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x v="504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x v="505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x v="506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x v="508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x v="509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x v="510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x v="513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x v="514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x v="515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x v="516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n v="93.43"/>
    <x v="1"/>
    <x v="6"/>
  </r>
  <r>
    <n v="522"/>
    <x v="522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n v="110.97"/>
    <x v="1"/>
    <x v="6"/>
  </r>
  <r>
    <n v="523"/>
    <x v="523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n v="63.83"/>
    <x v="1"/>
    <x v="6"/>
  </r>
  <r>
    <n v="528"/>
    <x v="528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n v="44.33"/>
    <x v="1"/>
    <x v="6"/>
  </r>
  <r>
    <n v="529"/>
    <x v="529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n v="86.94"/>
    <x v="1"/>
    <x v="6"/>
  </r>
  <r>
    <n v="530"/>
    <x v="530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n v="126.55"/>
    <x v="1"/>
    <x v="6"/>
  </r>
  <r>
    <n v="531"/>
    <x v="531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n v="117.88"/>
    <x v="1"/>
    <x v="6"/>
  </r>
  <r>
    <n v="534"/>
    <x v="534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n v="327.08"/>
    <x v="1"/>
    <x v="6"/>
  </r>
  <r>
    <n v="535"/>
    <x v="535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n v="34.75"/>
    <x v="1"/>
    <x v="6"/>
  </r>
  <r>
    <n v="536"/>
    <x v="536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n v="100.06"/>
    <x v="1"/>
    <x v="6"/>
  </r>
  <r>
    <n v="537"/>
    <x v="537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n v="40.85"/>
    <x v="1"/>
    <x v="6"/>
  </r>
  <r>
    <n v="538"/>
    <x v="538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n v="252.02"/>
    <x v="1"/>
    <x v="6"/>
  </r>
  <r>
    <n v="539"/>
    <x v="539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n v="25.16"/>
    <x v="1"/>
    <x v="6"/>
  </r>
  <r>
    <n v="540"/>
    <x v="540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n v="1"/>
    <x v="2"/>
    <x v="7"/>
  </r>
  <r>
    <n v="541"/>
    <x v="541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n v="25"/>
    <x v="2"/>
    <x v="7"/>
  </r>
  <r>
    <n v="542"/>
    <x v="542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n v="35"/>
    <x v="2"/>
    <x v="7"/>
  </r>
  <r>
    <n v="544"/>
    <x v="544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n v="3"/>
    <x v="2"/>
    <x v="7"/>
  </r>
  <r>
    <n v="545"/>
    <x v="545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n v="402.71"/>
    <x v="2"/>
    <x v="7"/>
  </r>
  <r>
    <n v="546"/>
    <x v="546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n v="26"/>
    <x v="2"/>
    <x v="7"/>
  </r>
  <r>
    <n v="547"/>
    <x v="547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n v="9"/>
    <x v="2"/>
    <x v="7"/>
  </r>
  <r>
    <n v="549"/>
    <x v="549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n v="8.5"/>
    <x v="2"/>
    <x v="7"/>
  </r>
  <r>
    <n v="550"/>
    <x v="550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n v="8.75"/>
    <x v="2"/>
    <x v="7"/>
  </r>
  <r>
    <n v="551"/>
    <x v="551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n v="135.04"/>
    <x v="2"/>
    <x v="7"/>
  </r>
  <r>
    <n v="552"/>
    <x v="552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n v="20.5"/>
    <x v="2"/>
    <x v="7"/>
  </r>
  <r>
    <n v="554"/>
    <x v="554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n v="64.36"/>
    <x v="2"/>
    <x v="7"/>
  </r>
  <r>
    <n v="555"/>
    <x v="555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n v="200"/>
    <x v="2"/>
    <x v="7"/>
  </r>
  <r>
    <n v="557"/>
    <x v="557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n v="68.3"/>
    <x v="2"/>
    <x v="7"/>
  </r>
  <r>
    <n v="558"/>
    <x v="558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n v="50"/>
    <x v="2"/>
    <x v="7"/>
  </r>
  <r>
    <n v="560"/>
    <x v="560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n v="4"/>
    <x v="2"/>
    <x v="7"/>
  </r>
  <r>
    <n v="561"/>
    <x v="561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n v="27.5"/>
    <x v="2"/>
    <x v="7"/>
  </r>
  <r>
    <n v="562"/>
    <x v="562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n v="34"/>
    <x v="2"/>
    <x v="7"/>
  </r>
  <r>
    <n v="564"/>
    <x v="564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n v="1"/>
    <x v="2"/>
    <x v="7"/>
  </r>
  <r>
    <n v="565"/>
    <x v="565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n v="1"/>
    <x v="2"/>
    <x v="7"/>
  </r>
  <r>
    <n v="567"/>
    <x v="567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n v="20"/>
    <x v="2"/>
    <x v="7"/>
  </r>
  <r>
    <n v="570"/>
    <x v="570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n v="142"/>
    <x v="2"/>
    <x v="7"/>
  </r>
  <r>
    <n v="571"/>
    <x v="571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n v="53"/>
    <x v="2"/>
    <x v="7"/>
  </r>
  <r>
    <n v="572"/>
    <x v="572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n v="38.44"/>
    <x v="2"/>
    <x v="7"/>
  </r>
  <r>
    <n v="574"/>
    <x v="574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n v="20"/>
    <x v="2"/>
    <x v="7"/>
  </r>
  <r>
    <n v="575"/>
    <x v="575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n v="64.75"/>
    <x v="2"/>
    <x v="7"/>
  </r>
  <r>
    <n v="576"/>
    <x v="576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n v="10"/>
    <x v="2"/>
    <x v="7"/>
  </r>
  <r>
    <n v="578"/>
    <x v="578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n v="2"/>
    <x v="2"/>
    <x v="7"/>
  </r>
  <r>
    <n v="579"/>
    <x v="579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n v="35"/>
    <x v="2"/>
    <x v="7"/>
  </r>
  <r>
    <n v="580"/>
    <x v="580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n v="1"/>
    <x v="2"/>
    <x v="7"/>
  </r>
  <r>
    <n v="581"/>
    <x v="581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n v="1"/>
    <x v="2"/>
    <x v="7"/>
  </r>
  <r>
    <n v="584"/>
    <x v="584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n v="389.29"/>
    <x v="2"/>
    <x v="7"/>
  </r>
  <r>
    <n v="588"/>
    <x v="588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n v="150.5"/>
    <x v="2"/>
    <x v="7"/>
  </r>
  <r>
    <n v="589"/>
    <x v="589"/>
    <s v="Services closer than you think..."/>
    <n v="7500"/>
    <x v="116"/>
    <x v="2"/>
    <x v="0"/>
    <s v="USD"/>
    <n v="1436366699"/>
    <n v="1435070699"/>
    <b v="0"/>
    <n v="1"/>
    <b v="0"/>
    <s v="technology/web"/>
    <n v="0"/>
    <n v="1"/>
    <x v="2"/>
    <x v="7"/>
  </r>
  <r>
    <n v="590"/>
    <x v="590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n v="24.78"/>
    <x v="2"/>
    <x v="7"/>
  </r>
  <r>
    <n v="591"/>
    <x v="591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n v="30.5"/>
    <x v="2"/>
    <x v="7"/>
  </r>
  <r>
    <n v="592"/>
    <x v="592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n v="250"/>
    <x v="2"/>
    <x v="7"/>
  </r>
  <r>
    <n v="593"/>
    <x v="593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n v="13"/>
    <x v="2"/>
    <x v="7"/>
  </r>
  <r>
    <n v="595"/>
    <x v="595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n v="53.25"/>
    <x v="2"/>
    <x v="7"/>
  </r>
  <r>
    <n v="596"/>
    <x v="596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n v="3"/>
    <x v="2"/>
    <x v="7"/>
  </r>
  <r>
    <n v="597"/>
    <x v="597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n v="10"/>
    <x v="2"/>
    <x v="7"/>
  </r>
  <r>
    <n v="598"/>
    <x v="598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n v="15.5"/>
    <x v="2"/>
    <x v="7"/>
  </r>
  <r>
    <n v="600"/>
    <x v="600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n v="23.33"/>
    <x v="2"/>
    <x v="7"/>
  </r>
  <r>
    <n v="602"/>
    <x v="602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n v="45.39"/>
    <x v="2"/>
    <x v="7"/>
  </r>
  <r>
    <n v="604"/>
    <x v="604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n v="16.38"/>
    <x v="2"/>
    <x v="7"/>
  </r>
  <r>
    <n v="606"/>
    <x v="606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n v="10"/>
    <x v="2"/>
    <x v="7"/>
  </r>
  <r>
    <n v="607"/>
    <x v="607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n v="292.2"/>
    <x v="2"/>
    <x v="7"/>
  </r>
  <r>
    <n v="609"/>
    <x v="609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n v="5"/>
    <x v="2"/>
    <x v="7"/>
  </r>
  <r>
    <n v="610"/>
    <x v="610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n v="105.93"/>
    <x v="2"/>
    <x v="7"/>
  </r>
  <r>
    <n v="614"/>
    <x v="614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n v="87"/>
    <x v="2"/>
    <x v="7"/>
  </r>
  <r>
    <n v="622"/>
    <x v="622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n v="37.89"/>
    <x v="2"/>
    <x v="7"/>
  </r>
  <r>
    <n v="623"/>
    <x v="623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n v="111.41"/>
    <x v="2"/>
    <x v="7"/>
  </r>
  <r>
    <n v="627"/>
    <x v="627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n v="90"/>
    <x v="2"/>
    <x v="7"/>
  </r>
  <r>
    <n v="628"/>
    <x v="628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n v="116.67"/>
    <x v="2"/>
    <x v="7"/>
  </r>
  <r>
    <n v="630"/>
    <x v="630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n v="10"/>
    <x v="2"/>
    <x v="7"/>
  </r>
  <r>
    <n v="631"/>
    <x v="631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n v="76.67"/>
    <x v="2"/>
    <x v="7"/>
  </r>
  <r>
    <n v="632"/>
    <x v="632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n v="49.8"/>
    <x v="2"/>
    <x v="7"/>
  </r>
  <r>
    <n v="634"/>
    <x v="634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n v="1"/>
    <x v="2"/>
    <x v="7"/>
  </r>
  <r>
    <n v="635"/>
    <x v="635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n v="2"/>
    <x v="2"/>
    <x v="7"/>
  </r>
  <r>
    <n v="636"/>
    <x v="636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n v="4"/>
    <x v="2"/>
    <x v="7"/>
  </r>
  <r>
    <n v="637"/>
    <x v="637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x v="461"/>
    <x v="1"/>
    <x v="12"/>
    <s v="EUR"/>
    <n v="1490447662"/>
    <n v="1485267262"/>
    <b v="0"/>
    <n v="6"/>
    <b v="0"/>
    <s v="technology/web"/>
    <n v="0"/>
    <n v="3"/>
    <x v="2"/>
    <x v="7"/>
  </r>
  <r>
    <n v="639"/>
    <x v="639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n v="50.5"/>
    <x v="2"/>
    <x v="8"/>
  </r>
  <r>
    <n v="641"/>
    <x v="641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x v="642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x v="643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x v="644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x v="645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x v="646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x v="647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x v="648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n v="1644"/>
    <x v="2"/>
    <x v="8"/>
  </r>
  <r>
    <n v="649"/>
    <x v="649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x v="650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x v="651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x v="652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x v="653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x v="654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x v="655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x v="656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x v="658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x v="659"/>
    <s v="Sync up your lifestyle"/>
    <n v="3000"/>
    <x v="481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n v="84.94"/>
    <x v="2"/>
    <x v="8"/>
  </r>
  <r>
    <n v="661"/>
    <x v="661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n v="10.56"/>
    <x v="2"/>
    <x v="8"/>
  </r>
  <r>
    <n v="662"/>
    <x v="662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n v="39"/>
    <x v="2"/>
    <x v="8"/>
  </r>
  <r>
    <n v="663"/>
    <x v="663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n v="100"/>
    <x v="2"/>
    <x v="8"/>
  </r>
  <r>
    <n v="664"/>
    <x v="664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n v="31.17"/>
    <x v="2"/>
    <x v="8"/>
  </r>
  <r>
    <n v="665"/>
    <x v="665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x v="668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n v="27.36"/>
    <x v="2"/>
    <x v="8"/>
  </r>
  <r>
    <n v="669"/>
    <x v="669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x v="670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n v="85"/>
    <x v="2"/>
    <x v="8"/>
  </r>
  <r>
    <n v="671"/>
    <x v="671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x v="672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n v="50.3"/>
    <x v="2"/>
    <x v="8"/>
  </r>
  <r>
    <n v="673"/>
    <x v="673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n v="68.33"/>
    <x v="2"/>
    <x v="8"/>
  </r>
  <r>
    <n v="674"/>
    <x v="674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n v="7.5"/>
    <x v="2"/>
    <x v="8"/>
  </r>
  <r>
    <n v="675"/>
    <x v="675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n v="61.29"/>
    <x v="2"/>
    <x v="8"/>
  </r>
  <r>
    <n v="677"/>
    <x v="677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x v="678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n v="93.9"/>
    <x v="2"/>
    <x v="8"/>
  </r>
  <r>
    <n v="680"/>
    <x v="680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x v="681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n v="1"/>
    <x v="2"/>
    <x v="8"/>
  </r>
  <r>
    <n v="682"/>
    <x v="682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n v="13.25"/>
    <x v="2"/>
    <x v="8"/>
  </r>
  <r>
    <n v="683"/>
    <x v="683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n v="99.33"/>
    <x v="2"/>
    <x v="8"/>
  </r>
  <r>
    <n v="684"/>
    <x v="684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x v="685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n v="55.3"/>
    <x v="2"/>
    <x v="8"/>
  </r>
  <r>
    <n v="686"/>
    <x v="686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n v="405.5"/>
    <x v="2"/>
    <x v="8"/>
  </r>
  <r>
    <n v="689"/>
    <x v="689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x v="690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n v="72.59"/>
    <x v="2"/>
    <x v="8"/>
  </r>
  <r>
    <n v="691"/>
    <x v="691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n v="26"/>
    <x v="2"/>
    <x v="8"/>
  </r>
  <r>
    <n v="692"/>
    <x v="692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n v="6.5"/>
    <x v="2"/>
    <x v="8"/>
  </r>
  <r>
    <n v="693"/>
    <x v="693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x v="694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n v="84.29"/>
    <x v="2"/>
    <x v="8"/>
  </r>
  <r>
    <n v="695"/>
    <x v="695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n v="90.86"/>
    <x v="2"/>
    <x v="8"/>
  </r>
  <r>
    <n v="696"/>
    <x v="696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x v="698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x v="700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n v="13"/>
    <x v="2"/>
    <x v="8"/>
  </r>
  <r>
    <n v="701"/>
    <x v="701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x v="703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n v="119.57"/>
    <x v="2"/>
    <x v="8"/>
  </r>
  <r>
    <n v="704"/>
    <x v="704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n v="120.25"/>
    <x v="2"/>
    <x v="8"/>
  </r>
  <r>
    <n v="705"/>
    <x v="705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n v="195.4"/>
    <x v="2"/>
    <x v="8"/>
  </r>
  <r>
    <n v="706"/>
    <x v="706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x v="708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x v="709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n v="30.5"/>
    <x v="2"/>
    <x v="8"/>
  </r>
  <r>
    <n v="710"/>
    <x v="71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x v="712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n v="26.25"/>
    <x v="2"/>
    <x v="8"/>
  </r>
  <r>
    <n v="713"/>
    <x v="713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n v="199"/>
    <x v="2"/>
    <x v="8"/>
  </r>
  <r>
    <n v="714"/>
    <x v="714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n v="115.75"/>
    <x v="2"/>
    <x v="8"/>
  </r>
  <r>
    <n v="716"/>
    <x v="716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n v="44.69"/>
    <x v="2"/>
    <x v="8"/>
  </r>
  <r>
    <n v="717"/>
    <x v="717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n v="76.25"/>
    <x v="2"/>
    <x v="8"/>
  </r>
  <r>
    <n v="718"/>
    <x v="718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n v="22.5"/>
    <x v="2"/>
    <x v="8"/>
  </r>
  <r>
    <n v="719"/>
    <x v="719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x v="720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x v="722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x v="723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x v="724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x v="725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x v="728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x v="729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x v="730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x v="731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x v="734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x v="735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x v="736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x v="737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x v="738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x v="741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x v="743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x v="745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x v="746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x v="747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x v="748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x v="749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x v="750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x v="751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x v="752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x v="753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x v="755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x v="756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x v="760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n v="39.17"/>
    <x v="3"/>
    <x v="10"/>
  </r>
  <r>
    <n v="762"/>
    <x v="762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n v="5"/>
    <x v="3"/>
    <x v="10"/>
  </r>
  <r>
    <n v="764"/>
    <x v="764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n v="57.3"/>
    <x v="3"/>
    <x v="10"/>
  </r>
  <r>
    <n v="766"/>
    <x v="766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n v="59"/>
    <x v="3"/>
    <x v="10"/>
  </r>
  <r>
    <n v="768"/>
    <x v="768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n v="31.85"/>
    <x v="3"/>
    <x v="10"/>
  </r>
  <r>
    <n v="770"/>
    <x v="770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n v="50"/>
    <x v="3"/>
    <x v="10"/>
  </r>
  <r>
    <n v="773"/>
    <x v="773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n v="16"/>
    <x v="3"/>
    <x v="10"/>
  </r>
  <r>
    <n v="774"/>
    <x v="774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n v="39"/>
    <x v="3"/>
    <x v="10"/>
  </r>
  <r>
    <n v="775"/>
    <x v="775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n v="34"/>
    <x v="3"/>
    <x v="10"/>
  </r>
  <r>
    <n v="776"/>
    <x v="776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n v="63.12"/>
    <x v="3"/>
    <x v="10"/>
  </r>
  <r>
    <n v="777"/>
    <x v="777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n v="7"/>
    <x v="3"/>
    <x v="10"/>
  </r>
  <r>
    <n v="778"/>
    <x v="778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n v="2"/>
    <x v="3"/>
    <x v="10"/>
  </r>
  <r>
    <n v="779"/>
    <x v="779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n v="66.67"/>
    <x v="3"/>
    <x v="10"/>
  </r>
  <r>
    <n v="780"/>
    <x v="780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n v="42.61"/>
    <x v="4"/>
    <x v="11"/>
  </r>
  <r>
    <n v="782"/>
    <x v="782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n v="63.49"/>
    <x v="4"/>
    <x v="11"/>
  </r>
  <r>
    <n v="784"/>
    <x v="784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n v="102.5"/>
    <x v="4"/>
    <x v="11"/>
  </r>
  <r>
    <n v="785"/>
    <x v="785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n v="31.14"/>
    <x v="4"/>
    <x v="11"/>
  </r>
  <r>
    <n v="786"/>
    <x v="786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x v="787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n v="80.59"/>
    <x v="4"/>
    <x v="11"/>
  </r>
  <r>
    <n v="788"/>
    <x v="788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n v="59.85"/>
    <x v="4"/>
    <x v="11"/>
  </r>
  <r>
    <n v="789"/>
    <x v="789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n v="60.86"/>
    <x v="4"/>
    <x v="11"/>
  </r>
  <r>
    <n v="792"/>
    <x v="792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n v="41.85"/>
    <x v="4"/>
    <x v="11"/>
  </r>
  <r>
    <n v="793"/>
    <x v="793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n v="88.33"/>
    <x v="4"/>
    <x v="11"/>
  </r>
  <r>
    <n v="794"/>
    <x v="794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n v="85.05"/>
    <x v="4"/>
    <x v="11"/>
  </r>
  <r>
    <n v="796"/>
    <x v="796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n v="112.61"/>
    <x v="4"/>
    <x v="11"/>
  </r>
  <r>
    <n v="797"/>
    <x v="797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n v="45.44"/>
    <x v="4"/>
    <x v="11"/>
  </r>
  <r>
    <n v="798"/>
    <x v="798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n v="46.22"/>
    <x v="4"/>
    <x v="11"/>
  </r>
  <r>
    <n v="799"/>
    <x v="799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n v="178.61"/>
    <x v="4"/>
    <x v="11"/>
  </r>
  <r>
    <n v="800"/>
    <x v="800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n v="40.75"/>
    <x v="4"/>
    <x v="11"/>
  </r>
  <r>
    <n v="801"/>
    <x v="801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n v="43.73"/>
    <x v="4"/>
    <x v="11"/>
  </r>
  <r>
    <n v="802"/>
    <x v="802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n v="74.61"/>
    <x v="4"/>
    <x v="11"/>
  </r>
  <r>
    <n v="804"/>
    <x v="804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n v="117.68"/>
    <x v="4"/>
    <x v="11"/>
  </r>
  <r>
    <n v="807"/>
    <x v="80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n v="73.77"/>
    <x v="4"/>
    <x v="11"/>
  </r>
  <r>
    <n v="808"/>
    <x v="808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n v="79.83"/>
    <x v="4"/>
    <x v="11"/>
  </r>
  <r>
    <n v="810"/>
    <x v="810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n v="27.61"/>
    <x v="4"/>
    <x v="11"/>
  </r>
  <r>
    <n v="813"/>
    <x v="813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n v="45.46"/>
    <x v="4"/>
    <x v="11"/>
  </r>
  <r>
    <n v="815"/>
    <x v="815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n v="39.31"/>
    <x v="4"/>
    <x v="11"/>
  </r>
  <r>
    <n v="817"/>
    <x v="817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n v="89.42"/>
    <x v="4"/>
    <x v="11"/>
  </r>
  <r>
    <n v="818"/>
    <x v="818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n v="28.68"/>
    <x v="4"/>
    <x v="11"/>
  </r>
  <r>
    <n v="819"/>
    <x v="819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n v="31.07"/>
    <x v="4"/>
    <x v="11"/>
  </r>
  <r>
    <n v="820"/>
    <x v="820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n v="70.55"/>
    <x v="4"/>
    <x v="11"/>
  </r>
  <r>
    <n v="821"/>
    <x v="821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n v="51.81"/>
    <x v="4"/>
    <x v="11"/>
  </r>
  <r>
    <n v="823"/>
    <x v="823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n v="43.52"/>
    <x v="4"/>
    <x v="11"/>
  </r>
  <r>
    <n v="824"/>
    <x v="824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n v="39.82"/>
    <x v="4"/>
    <x v="11"/>
  </r>
  <r>
    <n v="825"/>
    <x v="825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n v="126.81"/>
    <x v="4"/>
    <x v="11"/>
  </r>
  <r>
    <n v="826"/>
    <x v="826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n v="113.88"/>
    <x v="4"/>
    <x v="11"/>
  </r>
  <r>
    <n v="827"/>
    <x v="827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n v="28.18"/>
    <x v="4"/>
    <x v="11"/>
  </r>
  <r>
    <n v="828"/>
    <x v="828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n v="60.66"/>
    <x v="4"/>
    <x v="11"/>
  </r>
  <r>
    <n v="831"/>
    <x v="831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n v="175"/>
    <x v="4"/>
    <x v="11"/>
  </r>
  <r>
    <n v="832"/>
    <x v="832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n v="97.99"/>
    <x v="4"/>
    <x v="11"/>
  </r>
  <r>
    <n v="833"/>
    <x v="833"/>
    <s v="This is an American rock album."/>
    <n v="6000"/>
    <x v="627"/>
    <x v="0"/>
    <x v="0"/>
    <s v="USD"/>
    <n v="1397941475"/>
    <n v="1395349475"/>
    <b v="0"/>
    <n v="41"/>
    <b v="1"/>
    <s v="music/rock"/>
    <n v="102"/>
    <n v="148.78"/>
    <x v="4"/>
    <x v="11"/>
  </r>
  <r>
    <n v="834"/>
    <x v="834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n v="96.08"/>
    <x v="4"/>
    <x v="11"/>
  </r>
  <r>
    <n v="835"/>
    <x v="835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n v="58.63"/>
    <x v="4"/>
    <x v="11"/>
  </r>
  <r>
    <n v="836"/>
    <x v="836"/>
    <s v="An album you can bring home to mom."/>
    <n v="5000"/>
    <x v="630"/>
    <x v="0"/>
    <x v="0"/>
    <s v="USD"/>
    <n v="1381108918"/>
    <n v="1378516918"/>
    <b v="0"/>
    <n v="46"/>
    <b v="1"/>
    <s v="music/rock"/>
    <n v="101"/>
    <n v="109.71"/>
    <x v="4"/>
    <x v="11"/>
  </r>
  <r>
    <n v="837"/>
    <x v="837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n v="49.11"/>
    <x v="4"/>
    <x v="11"/>
  </r>
  <r>
    <n v="838"/>
    <x v="838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n v="47.67"/>
    <x v="4"/>
    <x v="11"/>
  </r>
  <r>
    <n v="839"/>
    <x v="839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n v="60.74"/>
    <x v="4"/>
    <x v="11"/>
  </r>
  <r>
    <n v="840"/>
    <x v="840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n v="63.38"/>
    <x v="4"/>
    <x v="12"/>
  </r>
  <r>
    <n v="841"/>
    <x v="841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n v="53.89"/>
    <x v="4"/>
    <x v="12"/>
  </r>
  <r>
    <n v="842"/>
    <x v="842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n v="66.87"/>
    <x v="4"/>
    <x v="12"/>
  </r>
  <r>
    <n v="843"/>
    <x v="843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n v="63.1"/>
    <x v="4"/>
    <x v="12"/>
  </r>
  <r>
    <n v="844"/>
    <x v="844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x v="845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n v="34.01"/>
    <x v="4"/>
    <x v="12"/>
  </r>
  <r>
    <n v="846"/>
    <x v="846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n v="41.7"/>
    <x v="4"/>
    <x v="12"/>
  </r>
  <r>
    <n v="850"/>
    <x v="850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n v="46.67"/>
    <x v="4"/>
    <x v="12"/>
  </r>
  <r>
    <n v="851"/>
    <x v="851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x v="852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n v="59.26"/>
    <x v="4"/>
    <x v="12"/>
  </r>
  <r>
    <n v="853"/>
    <x v="853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n v="65.86"/>
    <x v="4"/>
    <x v="12"/>
  </r>
  <r>
    <n v="855"/>
    <x v="855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n v="22.74"/>
    <x v="4"/>
    <x v="12"/>
  </r>
  <r>
    <n v="859"/>
    <x v="859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n v="52.92"/>
    <x v="4"/>
    <x v="13"/>
  </r>
  <r>
    <n v="861"/>
    <x v="861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n v="50.5"/>
    <x v="4"/>
    <x v="13"/>
  </r>
  <r>
    <n v="862"/>
    <x v="862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n v="42.5"/>
    <x v="4"/>
    <x v="13"/>
  </r>
  <r>
    <n v="863"/>
    <x v="863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n v="18"/>
    <x v="4"/>
    <x v="13"/>
  </r>
  <r>
    <n v="864"/>
    <x v="864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n v="22.5"/>
    <x v="4"/>
    <x v="13"/>
  </r>
  <r>
    <n v="866"/>
    <x v="866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n v="58.18"/>
    <x v="4"/>
    <x v="13"/>
  </r>
  <r>
    <n v="867"/>
    <x v="867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n v="50"/>
    <x v="4"/>
    <x v="13"/>
  </r>
  <r>
    <n v="869"/>
    <x v="869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n v="346.67"/>
    <x v="4"/>
    <x v="13"/>
  </r>
  <r>
    <n v="870"/>
    <x v="870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n v="12.4"/>
    <x v="4"/>
    <x v="13"/>
  </r>
  <r>
    <n v="871"/>
    <x v="871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n v="27.08"/>
    <x v="4"/>
    <x v="13"/>
  </r>
  <r>
    <n v="872"/>
    <x v="872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n v="32.5"/>
    <x v="4"/>
    <x v="13"/>
  </r>
  <r>
    <n v="873"/>
    <x v="873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n v="9"/>
    <x v="4"/>
    <x v="13"/>
  </r>
  <r>
    <n v="874"/>
    <x v="874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n v="34.76"/>
    <x v="4"/>
    <x v="13"/>
  </r>
  <r>
    <n v="875"/>
    <x v="875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n v="28.58"/>
    <x v="4"/>
    <x v="13"/>
  </r>
  <r>
    <n v="877"/>
    <x v="877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n v="46.59"/>
    <x v="4"/>
    <x v="13"/>
  </r>
  <r>
    <n v="878"/>
    <x v="878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n v="32.5"/>
    <x v="4"/>
    <x v="13"/>
  </r>
  <r>
    <n v="879"/>
    <x v="879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n v="21.47"/>
    <x v="4"/>
    <x v="13"/>
  </r>
  <r>
    <n v="880"/>
    <x v="880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n v="14.13"/>
    <x v="4"/>
    <x v="14"/>
  </r>
  <r>
    <n v="881"/>
    <x v="881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n v="30"/>
    <x v="4"/>
    <x v="14"/>
  </r>
  <r>
    <n v="882"/>
    <x v="882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n v="21.57"/>
    <x v="4"/>
    <x v="14"/>
  </r>
  <r>
    <n v="883"/>
    <x v="883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n v="83.38"/>
    <x v="4"/>
    <x v="14"/>
  </r>
  <r>
    <n v="884"/>
    <x v="884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n v="18"/>
    <x v="4"/>
    <x v="14"/>
  </r>
  <r>
    <n v="889"/>
    <x v="889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n v="31.25"/>
    <x v="4"/>
    <x v="14"/>
  </r>
  <r>
    <n v="891"/>
    <x v="891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n v="28.89"/>
    <x v="4"/>
    <x v="14"/>
  </r>
  <r>
    <n v="892"/>
    <x v="892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n v="143.82"/>
    <x v="4"/>
    <x v="14"/>
  </r>
  <r>
    <n v="893"/>
    <x v="893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n v="147.81"/>
    <x v="4"/>
    <x v="14"/>
  </r>
  <r>
    <n v="895"/>
    <x v="895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n v="27.86"/>
    <x v="4"/>
    <x v="14"/>
  </r>
  <r>
    <n v="896"/>
    <x v="896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n v="35"/>
    <x v="4"/>
    <x v="14"/>
  </r>
  <r>
    <n v="899"/>
    <x v="899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n v="35"/>
    <x v="4"/>
    <x v="14"/>
  </r>
  <r>
    <n v="900"/>
    <x v="900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n v="30"/>
    <x v="4"/>
    <x v="13"/>
  </r>
  <r>
    <n v="903"/>
    <x v="903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n v="40"/>
    <x v="4"/>
    <x v="13"/>
  </r>
  <r>
    <n v="904"/>
    <x v="904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n v="50.33"/>
    <x v="4"/>
    <x v="13"/>
  </r>
  <r>
    <n v="905"/>
    <x v="905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n v="32.67"/>
    <x v="4"/>
    <x v="13"/>
  </r>
  <r>
    <n v="906"/>
    <x v="906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n v="65"/>
    <x v="4"/>
    <x v="13"/>
  </r>
  <r>
    <n v="910"/>
    <x v="910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n v="15"/>
    <x v="4"/>
    <x v="13"/>
  </r>
  <r>
    <n v="913"/>
    <x v="913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n v="82.58"/>
    <x v="4"/>
    <x v="13"/>
  </r>
  <r>
    <n v="914"/>
    <x v="914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n v="41.67"/>
    <x v="4"/>
    <x v="13"/>
  </r>
  <r>
    <n v="916"/>
    <x v="916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x v="919"/>
    <s v="Cool jazz with a New Orleans flavor."/>
    <n v="20000"/>
    <x v="173"/>
    <x v="2"/>
    <x v="0"/>
    <s v="USD"/>
    <n v="1355930645"/>
    <n v="1352906645"/>
    <b v="0"/>
    <n v="1"/>
    <b v="0"/>
    <s v="music/jazz"/>
    <n v="1"/>
    <n v="100"/>
    <x v="4"/>
    <x v="13"/>
  </r>
  <r>
    <n v="920"/>
    <x v="920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n v="231.75"/>
    <x v="4"/>
    <x v="13"/>
  </r>
  <r>
    <n v="922"/>
    <x v="922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n v="55"/>
    <x v="4"/>
    <x v="13"/>
  </r>
  <r>
    <n v="924"/>
    <x v="924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n v="21.8"/>
    <x v="4"/>
    <x v="13"/>
  </r>
  <r>
    <n v="925"/>
    <x v="925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n v="32"/>
    <x v="4"/>
    <x v="13"/>
  </r>
  <r>
    <n v="926"/>
    <x v="926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n v="56.25"/>
    <x v="4"/>
    <x v="13"/>
  </r>
  <r>
    <n v="929"/>
    <x v="929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n v="69"/>
    <x v="4"/>
    <x v="13"/>
  </r>
  <r>
    <n v="931"/>
    <x v="931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n v="18.71"/>
    <x v="4"/>
    <x v="13"/>
  </r>
  <r>
    <n v="932"/>
    <x v="932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n v="46.03"/>
    <x v="4"/>
    <x v="13"/>
  </r>
  <r>
    <n v="933"/>
    <x v="933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n v="50.67"/>
    <x v="4"/>
    <x v="13"/>
  </r>
  <r>
    <n v="935"/>
    <x v="935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n v="25"/>
    <x v="4"/>
    <x v="13"/>
  </r>
  <r>
    <n v="936"/>
    <x v="936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n v="20"/>
    <x v="4"/>
    <x v="13"/>
  </r>
  <r>
    <n v="938"/>
    <x v="938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n v="25"/>
    <x v="4"/>
    <x v="13"/>
  </r>
  <r>
    <n v="939"/>
    <x v="939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n v="20"/>
    <x v="4"/>
    <x v="13"/>
  </r>
  <r>
    <n v="940"/>
    <x v="940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x v="941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n v="41.75"/>
    <x v="2"/>
    <x v="8"/>
  </r>
  <r>
    <n v="943"/>
    <x v="943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n v="24.08"/>
    <x v="2"/>
    <x v="8"/>
  </r>
  <r>
    <n v="944"/>
    <x v="944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n v="69.41"/>
    <x v="2"/>
    <x v="8"/>
  </r>
  <r>
    <n v="945"/>
    <x v="945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n v="155.25"/>
    <x v="2"/>
    <x v="8"/>
  </r>
  <r>
    <n v="946"/>
    <x v="946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n v="57.2"/>
    <x v="2"/>
    <x v="8"/>
  </r>
  <r>
    <n v="947"/>
    <x v="947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n v="39"/>
    <x v="2"/>
    <x v="8"/>
  </r>
  <r>
    <n v="950"/>
    <x v="950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n v="58.42"/>
    <x v="2"/>
    <x v="8"/>
  </r>
  <r>
    <n v="951"/>
    <x v="951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x v="952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x v="953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n v="25.2"/>
    <x v="2"/>
    <x v="8"/>
  </r>
  <r>
    <n v="954"/>
    <x v="954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n v="89.19"/>
    <x v="2"/>
    <x v="8"/>
  </r>
  <r>
    <n v="955"/>
    <x v="955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n v="182.62"/>
    <x v="2"/>
    <x v="8"/>
  </r>
  <r>
    <n v="956"/>
    <x v="956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n v="50.65"/>
    <x v="2"/>
    <x v="8"/>
  </r>
  <r>
    <n v="957"/>
    <x v="957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n v="33.29"/>
    <x v="2"/>
    <x v="8"/>
  </r>
  <r>
    <n v="958"/>
    <x v="958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n v="51.82"/>
    <x v="2"/>
    <x v="8"/>
  </r>
  <r>
    <n v="959"/>
    <x v="959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x v="960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x v="961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x v="962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x v="963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n v="41.89"/>
    <x v="2"/>
    <x v="8"/>
  </r>
  <r>
    <n v="964"/>
    <x v="964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n v="30.31"/>
    <x v="2"/>
    <x v="8"/>
  </r>
  <r>
    <n v="965"/>
    <x v="965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n v="49.67"/>
    <x v="2"/>
    <x v="8"/>
  </r>
  <r>
    <n v="966"/>
    <x v="966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n v="59.2"/>
    <x v="2"/>
    <x v="8"/>
  </r>
  <r>
    <n v="967"/>
    <x v="967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n v="43.98"/>
    <x v="2"/>
    <x v="8"/>
  </r>
  <r>
    <n v="968"/>
    <x v="968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n v="26.5"/>
    <x v="2"/>
    <x v="8"/>
  </r>
  <r>
    <n v="969"/>
    <x v="969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x v="970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n v="164"/>
    <x v="2"/>
    <x v="8"/>
  </r>
  <r>
    <n v="971"/>
    <x v="971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n v="45.2"/>
    <x v="2"/>
    <x v="8"/>
  </r>
  <r>
    <n v="972"/>
    <x v="972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n v="51.38"/>
    <x v="2"/>
    <x v="8"/>
  </r>
  <r>
    <n v="974"/>
    <x v="974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n v="93.33"/>
    <x v="2"/>
    <x v="8"/>
  </r>
  <r>
    <n v="975"/>
    <x v="975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n v="108.63"/>
    <x v="2"/>
    <x v="8"/>
  </r>
  <r>
    <n v="976"/>
    <x v="976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n v="160.5"/>
    <x v="2"/>
    <x v="8"/>
  </r>
  <r>
    <n v="977"/>
    <x v="977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x v="978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x v="979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x v="980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n v="47.94"/>
    <x v="2"/>
    <x v="8"/>
  </r>
  <r>
    <n v="981"/>
    <x v="981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n v="2.75"/>
    <x v="2"/>
    <x v="8"/>
  </r>
  <r>
    <n v="982"/>
    <x v="982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n v="1"/>
    <x v="2"/>
    <x v="8"/>
  </r>
  <r>
    <n v="983"/>
    <x v="983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n v="35.33"/>
    <x v="2"/>
    <x v="8"/>
  </r>
  <r>
    <n v="985"/>
    <x v="985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n v="82.09"/>
    <x v="2"/>
    <x v="8"/>
  </r>
  <r>
    <n v="986"/>
    <x v="986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x v="987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n v="52.41"/>
    <x v="2"/>
    <x v="8"/>
  </r>
  <r>
    <n v="990"/>
    <x v="990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n v="30.29"/>
    <x v="2"/>
    <x v="8"/>
  </r>
  <r>
    <n v="992"/>
    <x v="992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n v="116.75"/>
    <x v="2"/>
    <x v="8"/>
  </r>
  <r>
    <n v="993"/>
    <x v="993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n v="424.45"/>
    <x v="2"/>
    <x v="8"/>
  </r>
  <r>
    <n v="995"/>
    <x v="995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n v="80.67"/>
    <x v="2"/>
    <x v="8"/>
  </r>
  <r>
    <n v="996"/>
    <x v="996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n v="13"/>
    <x v="2"/>
    <x v="8"/>
  </r>
  <r>
    <n v="997"/>
    <x v="997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x v="998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x v="999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x v="1000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n v="3304"/>
    <x v="2"/>
    <x v="8"/>
  </r>
  <r>
    <n v="1001"/>
    <x v="1001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x v="1003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x v="1004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x v="1005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x v="1006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n v="29.25"/>
    <x v="2"/>
    <x v="8"/>
  </r>
  <r>
    <n v="1007"/>
    <x v="1007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x v="1008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n v="250"/>
    <x v="2"/>
    <x v="8"/>
  </r>
  <r>
    <n v="1009"/>
    <x v="1009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n v="65"/>
    <x v="2"/>
    <x v="8"/>
  </r>
  <r>
    <n v="1010"/>
    <x v="1010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n v="55"/>
    <x v="2"/>
    <x v="8"/>
  </r>
  <r>
    <n v="1011"/>
    <x v="1011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n v="75"/>
    <x v="2"/>
    <x v="8"/>
  </r>
  <r>
    <n v="1012"/>
    <x v="1012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x v="1013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x v="1014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x v="1015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n v="40"/>
    <x v="2"/>
    <x v="8"/>
  </r>
  <r>
    <n v="1016"/>
    <x v="1016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x v="1018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n v="88.71"/>
    <x v="2"/>
    <x v="8"/>
  </r>
  <r>
    <n v="1019"/>
    <x v="1019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x v="1020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x v="1021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x v="1022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x v="1023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x v="1024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x v="1025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x v="1027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x v="1028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x v="1029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x v="1030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x v="1031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x v="1032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x v="1033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x v="1034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x v="1036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x v="1037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x v="1038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x v="1039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x v="1040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n v="250"/>
    <x v="5"/>
    <x v="16"/>
  </r>
  <r>
    <n v="1041"/>
    <x v="1041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n v="10"/>
    <x v="5"/>
    <x v="16"/>
  </r>
  <r>
    <n v="1043"/>
    <x v="1043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n v="29.24"/>
    <x v="5"/>
    <x v="16"/>
  </r>
  <r>
    <n v="1044"/>
    <x v="1044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n v="3"/>
    <x v="5"/>
    <x v="16"/>
  </r>
  <r>
    <n v="1045"/>
    <x v="1045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n v="33.25"/>
    <x v="5"/>
    <x v="16"/>
  </r>
  <r>
    <n v="1046"/>
    <x v="1046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n v="1"/>
    <x v="5"/>
    <x v="16"/>
  </r>
  <r>
    <n v="1048"/>
    <x v="1048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n v="53"/>
    <x v="5"/>
    <x v="16"/>
  </r>
  <r>
    <n v="1049"/>
    <x v="1049"/>
    <s v="------"/>
    <n v="12000"/>
    <x v="117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x v="117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n v="47.5"/>
    <x v="5"/>
    <x v="16"/>
  </r>
  <r>
    <n v="1063"/>
    <x v="1063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n v="65.67"/>
    <x v="6"/>
    <x v="17"/>
  </r>
  <r>
    <n v="1065"/>
    <x v="1065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n v="16.2"/>
    <x v="6"/>
    <x v="17"/>
  </r>
  <r>
    <n v="1066"/>
    <x v="1066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x v="1067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n v="11.25"/>
    <x v="6"/>
    <x v="17"/>
  </r>
  <r>
    <n v="1069"/>
    <x v="1069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x v="1070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n v="35"/>
    <x v="6"/>
    <x v="17"/>
  </r>
  <r>
    <n v="1071"/>
    <x v="1071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n v="12.75"/>
    <x v="6"/>
    <x v="17"/>
  </r>
  <r>
    <n v="1073"/>
    <x v="1073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n v="10"/>
    <x v="6"/>
    <x v="17"/>
  </r>
  <r>
    <n v="1074"/>
    <x v="1074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n v="113.57"/>
    <x v="6"/>
    <x v="17"/>
  </r>
  <r>
    <n v="1075"/>
    <x v="1075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n v="15"/>
    <x v="6"/>
    <x v="17"/>
  </r>
  <r>
    <n v="1076"/>
    <x v="1076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n v="48.28"/>
    <x v="6"/>
    <x v="17"/>
  </r>
  <r>
    <n v="1077"/>
    <x v="1077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n v="43.98"/>
    <x v="6"/>
    <x v="17"/>
  </r>
  <r>
    <n v="1078"/>
    <x v="1078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n v="9"/>
    <x v="6"/>
    <x v="17"/>
  </r>
  <r>
    <n v="1079"/>
    <x v="1079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n v="37.67"/>
    <x v="6"/>
    <x v="17"/>
  </r>
  <r>
    <n v="1080"/>
    <x v="1080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x v="1081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n v="3"/>
    <x v="6"/>
    <x v="17"/>
  </r>
  <r>
    <n v="1082"/>
    <x v="1082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n v="410"/>
    <x v="6"/>
    <x v="17"/>
  </r>
  <r>
    <n v="1084"/>
    <x v="1084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n v="114"/>
    <x v="6"/>
    <x v="17"/>
  </r>
  <r>
    <n v="1086"/>
    <x v="1086"/>
    <s v="Humanity's future in the Galaxy"/>
    <n v="18000"/>
    <x v="493"/>
    <x v="2"/>
    <x v="0"/>
    <s v="USD"/>
    <n v="1408913291"/>
    <n v="1406321291"/>
    <b v="0"/>
    <n v="2"/>
    <b v="0"/>
    <s v="games/video games"/>
    <n v="0"/>
    <n v="7.5"/>
    <x v="6"/>
    <x v="17"/>
  </r>
  <r>
    <n v="1087"/>
    <x v="1087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n v="43.42"/>
    <x v="6"/>
    <x v="17"/>
  </r>
  <r>
    <n v="1089"/>
    <x v="1089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n v="23.96"/>
    <x v="6"/>
    <x v="17"/>
  </r>
  <r>
    <n v="1090"/>
    <x v="1090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n v="5"/>
    <x v="6"/>
    <x v="17"/>
  </r>
  <r>
    <n v="1091"/>
    <x v="1091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n v="12.5"/>
    <x v="6"/>
    <x v="17"/>
  </r>
  <r>
    <n v="1092"/>
    <x v="1092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n v="3"/>
    <x v="6"/>
    <x v="17"/>
  </r>
  <r>
    <n v="1093"/>
    <x v="1093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n v="10.56"/>
    <x v="6"/>
    <x v="17"/>
  </r>
  <r>
    <n v="1094"/>
    <x v="1094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n v="122"/>
    <x v="6"/>
    <x v="17"/>
  </r>
  <r>
    <n v="1095"/>
    <x v="1095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n v="267.81"/>
    <x v="6"/>
    <x v="17"/>
  </r>
  <r>
    <n v="1096"/>
    <x v="1096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x v="1097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n v="6.71"/>
    <x v="6"/>
    <x v="17"/>
  </r>
  <r>
    <n v="1098"/>
    <x v="1098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n v="81.95"/>
    <x v="6"/>
    <x v="17"/>
  </r>
  <r>
    <n v="1099"/>
    <x v="1099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n v="25"/>
    <x v="6"/>
    <x v="17"/>
  </r>
  <r>
    <n v="1100"/>
    <x v="1100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n v="10"/>
    <x v="6"/>
    <x v="17"/>
  </r>
  <r>
    <n v="1101"/>
    <x v="1101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n v="6.83"/>
    <x v="6"/>
    <x v="17"/>
  </r>
  <r>
    <n v="1102"/>
    <x v="1102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n v="17.71"/>
    <x v="6"/>
    <x v="17"/>
  </r>
  <r>
    <n v="1103"/>
    <x v="1103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n v="16.2"/>
    <x v="6"/>
    <x v="17"/>
  </r>
  <r>
    <n v="1104"/>
    <x v="1104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n v="80.3"/>
    <x v="6"/>
    <x v="17"/>
  </r>
  <r>
    <n v="1105"/>
    <x v="1105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n v="71.55"/>
    <x v="6"/>
    <x v="17"/>
  </r>
  <r>
    <n v="1106"/>
    <x v="1106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n v="23.57"/>
    <x v="6"/>
    <x v="17"/>
  </r>
  <r>
    <n v="1107"/>
    <x v="1107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n v="15"/>
    <x v="6"/>
    <x v="17"/>
  </r>
  <r>
    <n v="1110"/>
    <x v="1110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n v="23.18"/>
    <x v="6"/>
    <x v="17"/>
  </r>
  <r>
    <n v="1111"/>
    <x v="1111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n v="1"/>
    <x v="6"/>
    <x v="17"/>
  </r>
  <r>
    <n v="1112"/>
    <x v="1112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x v="1113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n v="5"/>
    <x v="6"/>
    <x v="17"/>
  </r>
  <r>
    <n v="1114"/>
    <x v="1114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n v="3.33"/>
    <x v="6"/>
    <x v="17"/>
  </r>
  <r>
    <n v="1115"/>
    <x v="1115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n v="13.25"/>
    <x v="6"/>
    <x v="17"/>
  </r>
  <r>
    <n v="1116"/>
    <x v="1116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x v="1117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n v="10.38"/>
    <x v="6"/>
    <x v="17"/>
  </r>
  <r>
    <n v="1118"/>
    <x v="1118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n v="36.33"/>
    <x v="6"/>
    <x v="17"/>
  </r>
  <r>
    <n v="1119"/>
    <x v="1119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n v="5"/>
    <x v="6"/>
    <x v="17"/>
  </r>
  <r>
    <n v="1120"/>
    <x v="1120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n v="5.8"/>
    <x v="6"/>
    <x v="17"/>
  </r>
  <r>
    <n v="1122"/>
    <x v="1122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n v="3.67"/>
    <x v="6"/>
    <x v="17"/>
  </r>
  <r>
    <n v="1124"/>
    <x v="1124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n v="60.71"/>
    <x v="6"/>
    <x v="18"/>
  </r>
  <r>
    <n v="1125"/>
    <x v="1125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n v="25.43"/>
    <x v="6"/>
    <x v="18"/>
  </r>
  <r>
    <n v="1128"/>
    <x v="1128"/>
    <s v="#havingfunFTW"/>
    <n v="1000"/>
    <x v="116"/>
    <x v="2"/>
    <x v="1"/>
    <s v="GBP"/>
    <n v="1407425717"/>
    <n v="1404833717"/>
    <b v="0"/>
    <n v="1"/>
    <b v="0"/>
    <s v="games/mobile games"/>
    <n v="0"/>
    <n v="1"/>
    <x v="6"/>
    <x v="18"/>
  </r>
  <r>
    <n v="1129"/>
    <x v="1129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n v="10.5"/>
    <x v="6"/>
    <x v="18"/>
  </r>
  <r>
    <n v="1130"/>
    <x v="1130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n v="3.67"/>
    <x v="6"/>
    <x v="18"/>
  </r>
  <r>
    <n v="1131"/>
    <x v="1131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x v="1133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n v="20"/>
    <x v="6"/>
    <x v="18"/>
  </r>
  <r>
    <n v="1134"/>
    <x v="1134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n v="45"/>
    <x v="6"/>
    <x v="18"/>
  </r>
  <r>
    <n v="1137"/>
    <x v="1137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x v="1138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n v="31.25"/>
    <x v="6"/>
    <x v="18"/>
  </r>
  <r>
    <n v="1139"/>
    <x v="1139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n v="5"/>
    <x v="6"/>
    <x v="18"/>
  </r>
  <r>
    <n v="1140"/>
    <x v="1140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x v="117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n v="23.25"/>
    <x v="6"/>
    <x v="18"/>
  </r>
  <r>
    <n v="1144"/>
    <x v="1144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n v="100"/>
    <x v="7"/>
    <x v="19"/>
  </r>
  <r>
    <n v="1146"/>
    <x v="1146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n v="44.17"/>
    <x v="7"/>
    <x v="19"/>
  </r>
  <r>
    <n v="1147"/>
    <x v="1147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n v="24.33"/>
    <x v="7"/>
    <x v="19"/>
  </r>
  <r>
    <n v="1149"/>
    <x v="1149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n v="37.5"/>
    <x v="7"/>
    <x v="19"/>
  </r>
  <r>
    <n v="1150"/>
    <x v="1150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n v="42"/>
    <x v="7"/>
    <x v="19"/>
  </r>
  <r>
    <n v="1151"/>
    <x v="1151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n v="60.73"/>
    <x v="7"/>
    <x v="19"/>
  </r>
  <r>
    <n v="1153"/>
    <x v="1153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n v="50"/>
    <x v="7"/>
    <x v="19"/>
  </r>
  <r>
    <n v="1154"/>
    <x v="1154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n v="108.33"/>
    <x v="7"/>
    <x v="19"/>
  </r>
  <r>
    <n v="1155"/>
    <x v="1155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n v="23.5"/>
    <x v="7"/>
    <x v="19"/>
  </r>
  <r>
    <n v="1156"/>
    <x v="1156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n v="50.33"/>
    <x v="7"/>
    <x v="19"/>
  </r>
  <r>
    <n v="1158"/>
    <x v="1158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n v="11.67"/>
    <x v="7"/>
    <x v="19"/>
  </r>
  <r>
    <n v="1159"/>
    <x v="1159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n v="60.79"/>
    <x v="7"/>
    <x v="19"/>
  </r>
  <r>
    <n v="1161"/>
    <x v="1161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n v="17.5"/>
    <x v="7"/>
    <x v="19"/>
  </r>
  <r>
    <n v="1163"/>
    <x v="1163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n v="82.82"/>
    <x v="7"/>
    <x v="19"/>
  </r>
  <r>
    <n v="1166"/>
    <x v="1166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n v="358.88"/>
    <x v="7"/>
    <x v="19"/>
  </r>
  <r>
    <n v="1167"/>
    <x v="1167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n v="61.19"/>
    <x v="7"/>
    <x v="19"/>
  </r>
  <r>
    <n v="1168"/>
    <x v="1168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n v="340"/>
    <x v="7"/>
    <x v="19"/>
  </r>
  <r>
    <n v="1169"/>
    <x v="1169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n v="5.67"/>
    <x v="7"/>
    <x v="19"/>
  </r>
  <r>
    <n v="1170"/>
    <x v="1170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n v="50"/>
    <x v="7"/>
    <x v="19"/>
  </r>
  <r>
    <n v="1171"/>
    <x v="1171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n v="25"/>
    <x v="7"/>
    <x v="19"/>
  </r>
  <r>
    <n v="1172"/>
    <x v="1172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n v="30"/>
    <x v="7"/>
    <x v="19"/>
  </r>
  <r>
    <n v="1174"/>
    <x v="1174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n v="46.63"/>
    <x v="7"/>
    <x v="19"/>
  </r>
  <r>
    <n v="1175"/>
    <x v="1175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n v="65"/>
    <x v="7"/>
    <x v="19"/>
  </r>
  <r>
    <n v="1176"/>
    <x v="1176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n v="10"/>
    <x v="7"/>
    <x v="19"/>
  </r>
  <r>
    <n v="1177"/>
    <x v="1177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n v="5"/>
    <x v="7"/>
    <x v="19"/>
  </r>
  <r>
    <n v="1179"/>
    <x v="1179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n v="640"/>
    <x v="7"/>
    <x v="19"/>
  </r>
  <r>
    <n v="1180"/>
    <x v="1180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n v="69.12"/>
    <x v="7"/>
    <x v="19"/>
  </r>
  <r>
    <n v="1181"/>
    <x v="1181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n v="1.33"/>
    <x v="7"/>
    <x v="19"/>
  </r>
  <r>
    <n v="1182"/>
    <x v="1182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n v="10.5"/>
    <x v="7"/>
    <x v="19"/>
  </r>
  <r>
    <n v="1183"/>
    <x v="1183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x v="1185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x v="1186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x v="1187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x v="1188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x v="1189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x v="1190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x v="1192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x v="1194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x v="1197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x v="1198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x v="1199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x v="1200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x v="1201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x v="1202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x v="1203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x v="1204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x v="1205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x v="1206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x v="1208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x v="1209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x v="1211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x v="1212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x v="1214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x v="1215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x v="1216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x v="1217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x v="1218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x v="1219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x v="1220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x v="1221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x v="1222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x v="1223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x v="1224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n v="58.89"/>
    <x v="4"/>
    <x v="21"/>
  </r>
  <r>
    <n v="1225"/>
    <x v="1225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n v="44"/>
    <x v="4"/>
    <x v="21"/>
  </r>
  <r>
    <n v="1226"/>
    <x v="1226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n v="48.43"/>
    <x v="4"/>
    <x v="21"/>
  </r>
  <r>
    <n v="1227"/>
    <x v="1227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n v="61.04"/>
    <x v="4"/>
    <x v="21"/>
  </r>
  <r>
    <n v="1229"/>
    <x v="1229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n v="25"/>
    <x v="4"/>
    <x v="21"/>
  </r>
  <r>
    <n v="1230"/>
    <x v="1230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n v="40"/>
    <x v="4"/>
    <x v="21"/>
  </r>
  <r>
    <n v="1233"/>
    <x v="1233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n v="35"/>
    <x v="4"/>
    <x v="21"/>
  </r>
  <r>
    <n v="1236"/>
    <x v="1236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n v="59.33"/>
    <x v="4"/>
    <x v="21"/>
  </r>
  <r>
    <n v="1239"/>
    <x v="1239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n v="30.13"/>
    <x v="4"/>
    <x v="21"/>
  </r>
  <r>
    <n v="1241"/>
    <x v="1241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n v="74.62"/>
    <x v="4"/>
    <x v="21"/>
  </r>
  <r>
    <n v="1242"/>
    <x v="1242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n v="5"/>
    <x v="4"/>
    <x v="21"/>
  </r>
  <r>
    <n v="1243"/>
    <x v="1243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n v="44.5"/>
    <x v="4"/>
    <x v="21"/>
  </r>
  <r>
    <n v="1244"/>
    <x v="1244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n v="46.13"/>
    <x v="4"/>
    <x v="11"/>
  </r>
  <r>
    <n v="1245"/>
    <x v="1245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n v="141.47"/>
    <x v="4"/>
    <x v="11"/>
  </r>
  <r>
    <n v="1246"/>
    <x v="1246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n v="85.5"/>
    <x v="4"/>
    <x v="11"/>
  </r>
  <r>
    <n v="1248"/>
    <x v="1248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n v="64.25"/>
    <x v="4"/>
    <x v="11"/>
  </r>
  <r>
    <n v="1249"/>
    <x v="1249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n v="118.2"/>
    <x v="4"/>
    <x v="11"/>
  </r>
  <r>
    <n v="1251"/>
    <x v="1251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n v="82.54"/>
    <x v="4"/>
    <x v="11"/>
  </r>
  <r>
    <n v="1252"/>
    <x v="1252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n v="34.17"/>
    <x v="4"/>
    <x v="11"/>
  </r>
  <r>
    <n v="1253"/>
    <x v="1253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n v="94.49"/>
    <x v="4"/>
    <x v="11"/>
  </r>
  <r>
    <n v="1255"/>
    <x v="1255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n v="98.03"/>
    <x v="4"/>
    <x v="11"/>
  </r>
  <r>
    <n v="1257"/>
    <x v="1257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n v="92.1"/>
    <x v="4"/>
    <x v="11"/>
  </r>
  <r>
    <n v="1258"/>
    <x v="1258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n v="38.18"/>
    <x v="4"/>
    <x v="11"/>
  </r>
  <r>
    <n v="1259"/>
    <x v="1259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n v="27.15"/>
    <x v="4"/>
    <x v="11"/>
  </r>
  <r>
    <n v="1260"/>
    <x v="1260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n v="50.69"/>
    <x v="4"/>
    <x v="11"/>
  </r>
  <r>
    <n v="1261"/>
    <x v="1261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n v="38.94"/>
    <x v="4"/>
    <x v="11"/>
  </r>
  <r>
    <n v="1262"/>
    <x v="1262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n v="77.64"/>
    <x v="4"/>
    <x v="11"/>
  </r>
  <r>
    <n v="1263"/>
    <x v="1263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n v="63.18"/>
    <x v="4"/>
    <x v="11"/>
  </r>
  <r>
    <n v="1266"/>
    <x v="1266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n v="190.9"/>
    <x v="4"/>
    <x v="11"/>
  </r>
  <r>
    <n v="1267"/>
    <x v="1267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x v="1268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n v="76.92"/>
    <x v="4"/>
    <x v="11"/>
  </r>
  <r>
    <n v="1269"/>
    <x v="1269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n v="99.16"/>
    <x v="4"/>
    <x v="11"/>
  </r>
  <r>
    <n v="1270"/>
    <x v="1270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n v="67.88"/>
    <x v="4"/>
    <x v="11"/>
  </r>
  <r>
    <n v="1271"/>
    <x v="1271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n v="76.67"/>
    <x v="4"/>
    <x v="11"/>
  </r>
  <r>
    <n v="1274"/>
    <x v="1274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n v="82.96"/>
    <x v="4"/>
    <x v="11"/>
  </r>
  <r>
    <n v="1275"/>
    <x v="1275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n v="62.52"/>
    <x v="4"/>
    <x v="11"/>
  </r>
  <r>
    <n v="1276"/>
    <x v="1276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n v="46.07"/>
    <x v="4"/>
    <x v="11"/>
  </r>
  <r>
    <n v="1277"/>
    <x v="1277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n v="38.54"/>
    <x v="4"/>
    <x v="11"/>
  </r>
  <r>
    <n v="1278"/>
    <x v="1278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n v="53.01"/>
    <x v="4"/>
    <x v="11"/>
  </r>
  <r>
    <n v="1279"/>
    <x v="1279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n v="73.36"/>
    <x v="4"/>
    <x v="11"/>
  </r>
  <r>
    <n v="1280"/>
    <x v="1280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n v="67.67"/>
    <x v="4"/>
    <x v="11"/>
  </r>
  <r>
    <n v="1283"/>
    <x v="1283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n v="95.93"/>
    <x v="4"/>
    <x v="11"/>
  </r>
  <r>
    <n v="1284"/>
    <x v="1284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x v="1286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n v="65.87"/>
    <x v="1"/>
    <x v="6"/>
  </r>
  <r>
    <n v="1289"/>
    <x v="1289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n v="36.08"/>
    <x v="1"/>
    <x v="6"/>
  </r>
  <r>
    <n v="1290"/>
    <x v="1290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n v="104.07"/>
    <x v="1"/>
    <x v="6"/>
  </r>
  <r>
    <n v="1292"/>
    <x v="1292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n v="127.79"/>
    <x v="1"/>
    <x v="6"/>
  </r>
  <r>
    <n v="1294"/>
    <x v="1294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n v="39.83"/>
    <x v="1"/>
    <x v="6"/>
  </r>
  <r>
    <n v="1296"/>
    <x v="1296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n v="52.17"/>
    <x v="1"/>
    <x v="6"/>
  </r>
  <r>
    <n v="1297"/>
    <x v="1297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n v="92.04"/>
    <x v="1"/>
    <x v="6"/>
  </r>
  <r>
    <n v="1298"/>
    <x v="1298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n v="63.42"/>
    <x v="1"/>
    <x v="6"/>
  </r>
  <r>
    <n v="1299"/>
    <x v="1299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n v="70.86"/>
    <x v="1"/>
    <x v="6"/>
  </r>
  <r>
    <n v="1302"/>
    <x v="1302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x v="912"/>
    <x v="0"/>
    <x v="1"/>
    <s v="GBP"/>
    <n v="1469962800"/>
    <n v="1468578920"/>
    <b v="0"/>
    <n v="108"/>
    <b v="1"/>
    <s v="theater/plays"/>
    <n v="130"/>
    <n v="42.21"/>
    <x v="1"/>
    <x v="6"/>
  </r>
  <r>
    <n v="1304"/>
    <x v="1304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x v="1305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x v="1307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x v="1308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x v="1309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x v="1310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x v="1312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n v="28"/>
    <x v="2"/>
    <x v="8"/>
  </r>
  <r>
    <n v="1313"/>
    <x v="1313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x v="1314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x v="1315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x v="1316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x v="1318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x v="1319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x v="1320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n v="167.67"/>
    <x v="2"/>
    <x v="8"/>
  </r>
  <r>
    <n v="1321"/>
    <x v="1321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x v="1322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n v="26.5"/>
    <x v="2"/>
    <x v="8"/>
  </r>
  <r>
    <n v="1323"/>
    <x v="1323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n v="30.27"/>
    <x v="2"/>
    <x v="8"/>
  </r>
  <r>
    <n v="1324"/>
    <x v="1324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x v="1325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n v="60.75"/>
    <x v="2"/>
    <x v="8"/>
  </r>
  <r>
    <n v="1326"/>
    <x v="1326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x v="1327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n v="41.59"/>
    <x v="2"/>
    <x v="8"/>
  </r>
  <r>
    <n v="1328"/>
    <x v="1328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x v="1329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n v="45.33"/>
    <x v="2"/>
    <x v="8"/>
  </r>
  <r>
    <n v="1330"/>
    <x v="1330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x v="1331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x v="1332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x v="1335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x v="1336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x v="1337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x v="1338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x v="1339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n v="89.65"/>
    <x v="2"/>
    <x v="8"/>
  </r>
  <r>
    <n v="1340"/>
    <x v="1340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x v="1342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n v="100"/>
    <x v="2"/>
    <x v="8"/>
  </r>
  <r>
    <n v="1343"/>
    <x v="1343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x v="1345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x v="1349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x v="1350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x v="1351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x v="1352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x v="1353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x v="1354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x v="1355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x v="1356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x v="1357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x v="1358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x v="1359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x v="1360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x v="1361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x v="1362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x v="1363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x v="1366"/>
    <s v="A musical memorial for Alexi Petersen."/>
    <n v="7500"/>
    <x v="966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x v="1367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n v="63.48"/>
    <x v="4"/>
    <x v="11"/>
  </r>
  <r>
    <n v="1368"/>
    <x v="1368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n v="63.62"/>
    <x v="4"/>
    <x v="11"/>
  </r>
  <r>
    <n v="1369"/>
    <x v="1369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n v="83.97"/>
    <x v="4"/>
    <x v="11"/>
  </r>
  <r>
    <n v="1370"/>
    <x v="1370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n v="77.75"/>
    <x v="4"/>
    <x v="11"/>
  </r>
  <r>
    <n v="1371"/>
    <x v="1371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n v="107.07"/>
    <x v="4"/>
    <x v="11"/>
  </r>
  <r>
    <n v="1372"/>
    <x v="1372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n v="201.94"/>
    <x v="4"/>
    <x v="11"/>
  </r>
  <r>
    <n v="1374"/>
    <x v="1374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n v="43.06"/>
    <x v="4"/>
    <x v="11"/>
  </r>
  <r>
    <n v="1375"/>
    <x v="1375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n v="62.87"/>
    <x v="4"/>
    <x v="11"/>
  </r>
  <r>
    <n v="1376"/>
    <x v="1376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n v="55.61"/>
    <x v="4"/>
    <x v="11"/>
  </r>
  <r>
    <n v="1377"/>
    <x v="1377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n v="48.71"/>
    <x v="4"/>
    <x v="11"/>
  </r>
  <r>
    <n v="1378"/>
    <x v="1378"/>
    <s v="A psychedelic post rock masterpiece!"/>
    <n v="2000"/>
    <x v="976"/>
    <x v="0"/>
    <x v="1"/>
    <s v="GBP"/>
    <n v="1470075210"/>
    <n v="1468779210"/>
    <b v="0"/>
    <n v="133"/>
    <b v="1"/>
    <s v="music/rock"/>
    <n v="203"/>
    <n v="30.58"/>
    <x v="4"/>
    <x v="11"/>
  </r>
  <r>
    <n v="1379"/>
    <x v="1379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n v="73.91"/>
    <x v="4"/>
    <x v="11"/>
  </r>
  <r>
    <n v="1380"/>
    <x v="1380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n v="73.36"/>
    <x v="4"/>
    <x v="11"/>
  </r>
  <r>
    <n v="1382"/>
    <x v="1382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n v="50.25"/>
    <x v="4"/>
    <x v="11"/>
  </r>
  <r>
    <n v="1384"/>
    <x v="1384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n v="68.94"/>
    <x v="4"/>
    <x v="11"/>
  </r>
  <r>
    <n v="1385"/>
    <x v="1385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n v="65.91"/>
    <x v="4"/>
    <x v="11"/>
  </r>
  <r>
    <n v="1386"/>
    <x v="1386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n v="62.5"/>
    <x v="4"/>
    <x v="11"/>
  </r>
  <r>
    <n v="1387"/>
    <x v="1387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n v="70.06"/>
    <x v="4"/>
    <x v="11"/>
  </r>
  <r>
    <n v="1388"/>
    <x v="1388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n v="60.18"/>
    <x v="4"/>
    <x v="11"/>
  </r>
  <r>
    <n v="1389"/>
    <x v="1389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n v="21.38"/>
    <x v="4"/>
    <x v="11"/>
  </r>
  <r>
    <n v="1390"/>
    <x v="1390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n v="160.79"/>
    <x v="4"/>
    <x v="11"/>
  </r>
  <r>
    <n v="1391"/>
    <x v="1391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n v="42.38"/>
    <x v="4"/>
    <x v="11"/>
  </r>
  <r>
    <n v="1392"/>
    <x v="1392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n v="27.32"/>
    <x v="4"/>
    <x v="11"/>
  </r>
  <r>
    <n v="1393"/>
    <x v="1393"/>
    <s v="Rock n' Roll tales of our times"/>
    <n v="10000"/>
    <x v="990"/>
    <x v="0"/>
    <x v="0"/>
    <s v="USD"/>
    <n v="1470068523"/>
    <n v="1467476523"/>
    <b v="0"/>
    <n v="52"/>
    <b v="1"/>
    <s v="music/rock"/>
    <n v="102"/>
    <n v="196.83"/>
    <x v="4"/>
    <x v="11"/>
  </r>
  <r>
    <n v="1394"/>
    <x v="1394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n v="53.88"/>
    <x v="4"/>
    <x v="11"/>
  </r>
  <r>
    <n v="1395"/>
    <x v="1395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n v="88.19"/>
    <x v="4"/>
    <x v="11"/>
  </r>
  <r>
    <n v="1397"/>
    <x v="1397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n v="72.06"/>
    <x v="4"/>
    <x v="11"/>
  </r>
  <r>
    <n v="1398"/>
    <x v="1398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n v="74.25"/>
    <x v="4"/>
    <x v="11"/>
  </r>
  <r>
    <n v="1399"/>
    <x v="1399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n v="61.7"/>
    <x v="4"/>
    <x v="11"/>
  </r>
  <r>
    <n v="1400"/>
    <x v="1400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n v="51.72"/>
    <x v="4"/>
    <x v="11"/>
  </r>
  <r>
    <n v="1402"/>
    <x v="1402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n v="24.15"/>
    <x v="4"/>
    <x v="11"/>
  </r>
  <r>
    <n v="1403"/>
    <x v="1403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x v="1405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x v="1406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n v="5"/>
    <x v="3"/>
    <x v="22"/>
  </r>
  <r>
    <n v="1407"/>
    <x v="1407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x v="1409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n v="1"/>
    <x v="3"/>
    <x v="22"/>
  </r>
  <r>
    <n v="1411"/>
    <x v="1411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x v="1412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x v="1413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n v="1"/>
    <x v="3"/>
    <x v="22"/>
  </r>
  <r>
    <n v="1415"/>
    <x v="1415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x v="1416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x v="1418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n v="6"/>
    <x v="3"/>
    <x v="22"/>
  </r>
  <r>
    <n v="1419"/>
    <x v="1419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x v="1420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x v="1422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n v="13"/>
    <x v="3"/>
    <x v="22"/>
  </r>
  <r>
    <n v="1423"/>
    <x v="1423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x v="1424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x v="1428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n v="15"/>
    <x v="3"/>
    <x v="22"/>
  </r>
  <r>
    <n v="1429"/>
    <x v="1429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x v="1432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x v="1434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x v="1435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x v="1436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x v="1437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x v="1438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n v="30"/>
    <x v="3"/>
    <x v="22"/>
  </r>
  <r>
    <n v="1440"/>
    <x v="1440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n v="1"/>
    <x v="3"/>
    <x v="22"/>
  </r>
  <r>
    <n v="1441"/>
    <x v="1441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x v="1442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x v="1448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n v="1"/>
    <x v="3"/>
    <x v="22"/>
  </r>
  <r>
    <n v="1452"/>
    <x v="1452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n v="15"/>
    <x v="3"/>
    <x v="22"/>
  </r>
  <r>
    <n v="1455"/>
    <x v="1455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x v="1456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x v="1457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x v="1462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x v="1463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x v="1464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x v="1466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x v="1467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x v="1468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x v="1469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x v="1470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x v="1471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x v="147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x v="1473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x v="1474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x v="1475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x v="1476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x v="1477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x v="1478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x v="1479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x v="1480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x v="1481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n v="17.5"/>
    <x v="3"/>
    <x v="10"/>
  </r>
  <r>
    <n v="1482"/>
    <x v="1482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n v="5"/>
    <x v="3"/>
    <x v="10"/>
  </r>
  <r>
    <n v="1483"/>
    <x v="1483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n v="25"/>
    <x v="3"/>
    <x v="10"/>
  </r>
  <r>
    <n v="1484"/>
    <x v="1484"/>
    <s v="The mussings of an old wizard"/>
    <n v="2000"/>
    <x v="117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n v="50"/>
    <x v="3"/>
    <x v="10"/>
  </r>
  <r>
    <n v="1486"/>
    <x v="1486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n v="16"/>
    <x v="3"/>
    <x v="10"/>
  </r>
  <r>
    <n v="1487"/>
    <x v="1487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n v="60"/>
    <x v="3"/>
    <x v="10"/>
  </r>
  <r>
    <n v="1489"/>
    <x v="1489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n v="47.11"/>
    <x v="3"/>
    <x v="10"/>
  </r>
  <r>
    <n v="1491"/>
    <x v="1491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n v="15"/>
    <x v="3"/>
    <x v="10"/>
  </r>
  <r>
    <n v="1493"/>
    <x v="1493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x v="1495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n v="1"/>
    <x v="3"/>
    <x v="10"/>
  </r>
  <r>
    <n v="1498"/>
    <x v="1498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n v="19"/>
    <x v="3"/>
    <x v="10"/>
  </r>
  <r>
    <n v="1499"/>
    <x v="1499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n v="5"/>
    <x v="3"/>
    <x v="10"/>
  </r>
  <r>
    <n v="1500"/>
    <x v="1500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n v="46.73"/>
    <x v="3"/>
    <x v="10"/>
  </r>
  <r>
    <n v="1501"/>
    <x v="1501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x v="1502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x v="1503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x v="1504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x v="1506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x v="1509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x v="1510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x v="1512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x v="1513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x v="1514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x v="1515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x v="1516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x v="1517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x v="1518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x v="1519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x v="1520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x v="1521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x v="1523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x v="1524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x v="1526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x v="1527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x v="1528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x v="1529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x v="1531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x v="1532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x v="1533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x v="1534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x v="1536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x v="1537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x v="1538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x v="1541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n v="3"/>
    <x v="8"/>
    <x v="24"/>
  </r>
  <r>
    <n v="1542"/>
    <x v="1542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n v="10"/>
    <x v="8"/>
    <x v="24"/>
  </r>
  <r>
    <n v="1544"/>
    <x v="1544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n v="1"/>
    <x v="8"/>
    <x v="24"/>
  </r>
  <r>
    <n v="1546"/>
    <x v="1546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n v="26.27"/>
    <x v="8"/>
    <x v="24"/>
  </r>
  <r>
    <n v="1547"/>
    <x v="1547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n v="60"/>
    <x v="8"/>
    <x v="24"/>
  </r>
  <r>
    <n v="1549"/>
    <x v="1549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n v="14.43"/>
    <x v="8"/>
    <x v="24"/>
  </r>
  <r>
    <n v="1551"/>
    <x v="1551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x v="1553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n v="56.42"/>
    <x v="8"/>
    <x v="24"/>
  </r>
  <r>
    <n v="1557"/>
    <x v="1557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n v="11.67"/>
    <x v="8"/>
    <x v="24"/>
  </r>
  <r>
    <n v="1559"/>
    <x v="1559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n v="50"/>
    <x v="8"/>
    <x v="24"/>
  </r>
  <r>
    <n v="1560"/>
    <x v="1560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n v="23.5"/>
    <x v="8"/>
    <x v="24"/>
  </r>
  <r>
    <n v="1561"/>
    <x v="1561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n v="42.5"/>
    <x v="3"/>
    <x v="25"/>
  </r>
  <r>
    <n v="1564"/>
    <x v="1564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n v="10"/>
    <x v="3"/>
    <x v="25"/>
  </r>
  <r>
    <n v="1565"/>
    <x v="1565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n v="100"/>
    <x v="3"/>
    <x v="25"/>
  </r>
  <r>
    <n v="1566"/>
    <x v="1566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x v="1567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x v="1568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n v="155"/>
    <x v="3"/>
    <x v="25"/>
  </r>
  <r>
    <n v="1569"/>
    <x v="1569"/>
    <s v="to be removed"/>
    <n v="30000"/>
    <x v="117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x v="1571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n v="20"/>
    <x v="3"/>
    <x v="25"/>
  </r>
  <r>
    <n v="1572"/>
    <x v="1572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n v="74.33"/>
    <x v="3"/>
    <x v="25"/>
  </r>
  <r>
    <n v="1574"/>
    <x v="1574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n v="84.33"/>
    <x v="3"/>
    <x v="25"/>
  </r>
  <r>
    <n v="1575"/>
    <x v="1575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x v="1576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x v="1579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n v="14"/>
    <x v="3"/>
    <x v="25"/>
  </r>
  <r>
    <n v="1580"/>
    <x v="1580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n v="5"/>
    <x v="8"/>
    <x v="26"/>
  </r>
  <r>
    <n v="1582"/>
    <x v="1582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n v="31"/>
    <x v="8"/>
    <x v="26"/>
  </r>
  <r>
    <n v="1583"/>
    <x v="1583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n v="15"/>
    <x v="8"/>
    <x v="26"/>
  </r>
  <r>
    <n v="1584"/>
    <x v="1584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n v="1"/>
    <x v="8"/>
    <x v="26"/>
  </r>
  <r>
    <n v="1588"/>
    <x v="1588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n v="44.48"/>
    <x v="8"/>
    <x v="26"/>
  </r>
  <r>
    <n v="1592"/>
    <x v="1592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n v="1"/>
    <x v="8"/>
    <x v="26"/>
  </r>
  <r>
    <n v="1594"/>
    <x v="1594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n v="20.5"/>
    <x v="8"/>
    <x v="26"/>
  </r>
  <r>
    <n v="1595"/>
    <x v="1595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n v="40"/>
    <x v="8"/>
    <x v="26"/>
  </r>
  <r>
    <n v="1596"/>
    <x v="1596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n v="25"/>
    <x v="8"/>
    <x v="26"/>
  </r>
  <r>
    <n v="1597"/>
    <x v="1597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n v="1"/>
    <x v="8"/>
    <x v="26"/>
  </r>
  <r>
    <n v="1599"/>
    <x v="1599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n v="40.78"/>
    <x v="8"/>
    <x v="26"/>
  </r>
  <r>
    <n v="1601"/>
    <x v="1601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n v="48.33"/>
    <x v="4"/>
    <x v="11"/>
  </r>
  <r>
    <n v="1602"/>
    <x v="1602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n v="46.95"/>
    <x v="4"/>
    <x v="11"/>
  </r>
  <r>
    <n v="1603"/>
    <x v="1603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n v="48.84"/>
    <x v="4"/>
    <x v="11"/>
  </r>
  <r>
    <n v="1605"/>
    <x v="1605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n v="137.31"/>
    <x v="4"/>
    <x v="11"/>
  </r>
  <r>
    <n v="1606"/>
    <x v="1606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x v="1608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n v="52.83"/>
    <x v="4"/>
    <x v="11"/>
  </r>
  <r>
    <n v="1609"/>
    <x v="1609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n v="443.75"/>
    <x v="4"/>
    <x v="11"/>
  </r>
  <r>
    <n v="1610"/>
    <x v="1610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n v="48.54"/>
    <x v="4"/>
    <x v="11"/>
  </r>
  <r>
    <n v="1611"/>
    <x v="1611"/>
    <s v="Skelton-Luns CD/7&quot; No Big Deal."/>
    <n v="800"/>
    <x v="1099"/>
    <x v="0"/>
    <x v="0"/>
    <s v="USD"/>
    <n v="1370390432"/>
    <n v="1368576032"/>
    <b v="0"/>
    <n v="27"/>
    <b v="1"/>
    <s v="music/rock"/>
    <n v="125"/>
    <n v="37.07"/>
    <x v="4"/>
    <x v="11"/>
  </r>
  <r>
    <n v="1612"/>
    <x v="1612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n v="39.04"/>
    <x v="4"/>
    <x v="11"/>
  </r>
  <r>
    <n v="1614"/>
    <x v="1614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n v="66.69"/>
    <x v="4"/>
    <x v="11"/>
  </r>
  <r>
    <n v="1615"/>
    <x v="1615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n v="67.13"/>
    <x v="4"/>
    <x v="11"/>
  </r>
  <r>
    <n v="1616"/>
    <x v="1616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n v="66.37"/>
    <x v="4"/>
    <x v="11"/>
  </r>
  <r>
    <n v="1617"/>
    <x v="1617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n v="64.62"/>
    <x v="4"/>
    <x v="11"/>
  </r>
  <r>
    <n v="1618"/>
    <x v="1618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n v="58.37"/>
    <x v="4"/>
    <x v="11"/>
  </r>
  <r>
    <n v="1619"/>
    <x v="1619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n v="86.96"/>
    <x v="4"/>
    <x v="11"/>
  </r>
  <r>
    <n v="1620"/>
    <x v="1620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n v="163.78"/>
    <x v="4"/>
    <x v="11"/>
  </r>
  <r>
    <n v="1622"/>
    <x v="1622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n v="107.98"/>
    <x v="4"/>
    <x v="11"/>
  </r>
  <r>
    <n v="1623"/>
    <x v="1623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n v="42.11"/>
    <x v="4"/>
    <x v="11"/>
  </r>
  <r>
    <n v="1624"/>
    <x v="1624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n v="112.02"/>
    <x v="4"/>
    <x v="11"/>
  </r>
  <r>
    <n v="1626"/>
    <x v="1626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n v="74.95"/>
    <x v="4"/>
    <x v="11"/>
  </r>
  <r>
    <n v="1627"/>
    <x v="1627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n v="45.88"/>
    <x v="4"/>
    <x v="11"/>
  </r>
  <r>
    <n v="1629"/>
    <x v="1629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n v="84.21"/>
    <x v="4"/>
    <x v="11"/>
  </r>
  <r>
    <n v="1631"/>
    <x v="1631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n v="117.23"/>
    <x v="4"/>
    <x v="11"/>
  </r>
  <r>
    <n v="1632"/>
    <x v="1632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n v="86.49"/>
    <x v="4"/>
    <x v="11"/>
  </r>
  <r>
    <n v="1633"/>
    <x v="1633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n v="62.81"/>
    <x v="4"/>
    <x v="11"/>
  </r>
  <r>
    <n v="1635"/>
    <x v="1635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n v="67.73"/>
    <x v="4"/>
    <x v="11"/>
  </r>
  <r>
    <n v="1636"/>
    <x v="1636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n v="53.56"/>
    <x v="4"/>
    <x v="11"/>
  </r>
  <r>
    <n v="1637"/>
    <x v="1637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n v="34.6"/>
    <x v="4"/>
    <x v="11"/>
  </r>
  <r>
    <n v="1638"/>
    <x v="1638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n v="39.97"/>
    <x v="4"/>
    <x v="11"/>
  </r>
  <r>
    <n v="1641"/>
    <x v="1641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n v="97.5"/>
    <x v="4"/>
    <x v="27"/>
  </r>
  <r>
    <n v="1642"/>
    <x v="1642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n v="168.51"/>
    <x v="4"/>
    <x v="27"/>
  </r>
  <r>
    <n v="1644"/>
    <x v="1644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n v="85.55"/>
    <x v="4"/>
    <x v="27"/>
  </r>
  <r>
    <n v="1645"/>
    <x v="1645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n v="554"/>
    <x v="4"/>
    <x v="27"/>
  </r>
  <r>
    <n v="1646"/>
    <x v="1646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n v="26.55"/>
    <x v="4"/>
    <x v="27"/>
  </r>
  <r>
    <n v="1647"/>
    <x v="1647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n v="113.83"/>
    <x v="4"/>
    <x v="27"/>
  </r>
  <r>
    <n v="1648"/>
    <x v="1648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n v="32.01"/>
    <x v="4"/>
    <x v="27"/>
  </r>
  <r>
    <n v="1649"/>
    <x v="1649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n v="47.19"/>
    <x v="4"/>
    <x v="27"/>
  </r>
  <r>
    <n v="1650"/>
    <x v="1650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n v="88.47"/>
    <x v="4"/>
    <x v="27"/>
  </r>
  <r>
    <n v="1651"/>
    <x v="1651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n v="100.75"/>
    <x v="4"/>
    <x v="27"/>
  </r>
  <r>
    <n v="1652"/>
    <x v="1652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x v="1653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n v="51.85"/>
    <x v="4"/>
    <x v="27"/>
  </r>
  <r>
    <n v="1654"/>
    <x v="1654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n v="38.79"/>
    <x v="4"/>
    <x v="27"/>
  </r>
  <r>
    <n v="1655"/>
    <x v="1655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n v="44.65"/>
    <x v="4"/>
    <x v="27"/>
  </r>
  <r>
    <n v="1656"/>
    <x v="1656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n v="118.7"/>
    <x v="4"/>
    <x v="27"/>
  </r>
  <r>
    <n v="1658"/>
    <x v="1658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x v="1659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n v="12.53"/>
    <x v="4"/>
    <x v="27"/>
  </r>
  <r>
    <n v="1660"/>
    <x v="1660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n v="132.44"/>
    <x v="4"/>
    <x v="27"/>
  </r>
  <r>
    <n v="1663"/>
    <x v="1663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n v="44.96"/>
    <x v="4"/>
    <x v="27"/>
  </r>
  <r>
    <n v="1666"/>
    <x v="1666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n v="41.04"/>
    <x v="4"/>
    <x v="27"/>
  </r>
  <r>
    <n v="1667"/>
    <x v="1667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n v="52.6"/>
    <x v="4"/>
    <x v="27"/>
  </r>
  <r>
    <n v="1668"/>
    <x v="1668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n v="70.78"/>
    <x v="4"/>
    <x v="27"/>
  </r>
  <r>
    <n v="1669"/>
    <x v="1669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n v="44.61"/>
    <x v="4"/>
    <x v="27"/>
  </r>
  <r>
    <n v="1671"/>
    <x v="1671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n v="26.15"/>
    <x v="4"/>
    <x v="27"/>
  </r>
  <r>
    <n v="1672"/>
    <x v="1672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n v="39.18"/>
    <x v="4"/>
    <x v="27"/>
  </r>
  <r>
    <n v="1673"/>
    <x v="1673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n v="89.25"/>
    <x v="4"/>
    <x v="27"/>
  </r>
  <r>
    <n v="1675"/>
    <x v="1675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n v="40.42"/>
    <x v="4"/>
    <x v="27"/>
  </r>
  <r>
    <n v="1676"/>
    <x v="1676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n v="82.38"/>
    <x v="4"/>
    <x v="27"/>
  </r>
  <r>
    <n v="1677"/>
    <x v="1677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x v="1678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n v="36.24"/>
    <x v="4"/>
    <x v="27"/>
  </r>
  <r>
    <n v="1679"/>
    <x v="1679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n v="47"/>
    <x v="4"/>
    <x v="27"/>
  </r>
  <r>
    <n v="1681"/>
    <x v="1681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n v="74.58"/>
    <x v="4"/>
    <x v="28"/>
  </r>
  <r>
    <n v="1682"/>
    <x v="1682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n v="76"/>
    <x v="4"/>
    <x v="28"/>
  </r>
  <r>
    <n v="1684"/>
    <x v="1684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n v="86.44"/>
    <x v="4"/>
    <x v="28"/>
  </r>
  <r>
    <n v="1685"/>
    <x v="1685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n v="24"/>
    <x v="4"/>
    <x v="28"/>
  </r>
  <r>
    <n v="1686"/>
    <x v="1686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n v="80.13"/>
    <x v="4"/>
    <x v="28"/>
  </r>
  <r>
    <n v="1688"/>
    <x v="1688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n v="253.14"/>
    <x v="4"/>
    <x v="28"/>
  </r>
  <r>
    <n v="1689"/>
    <x v="1689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n v="57.73"/>
    <x v="4"/>
    <x v="28"/>
  </r>
  <r>
    <n v="1691"/>
    <x v="1691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n v="264.26"/>
    <x v="4"/>
    <x v="28"/>
  </r>
  <r>
    <n v="1692"/>
    <x v="1692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n v="35"/>
    <x v="4"/>
    <x v="28"/>
  </r>
  <r>
    <n v="1694"/>
    <x v="1694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n v="5"/>
    <x v="4"/>
    <x v="28"/>
  </r>
  <r>
    <n v="1695"/>
    <x v="1695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n v="61.09"/>
    <x v="4"/>
    <x v="28"/>
  </r>
  <r>
    <n v="1696"/>
    <x v="1696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n v="54"/>
    <x v="4"/>
    <x v="28"/>
  </r>
  <r>
    <n v="1700"/>
    <x v="1700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n v="65.97"/>
    <x v="4"/>
    <x v="28"/>
  </r>
  <r>
    <n v="1701"/>
    <x v="1701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n v="5"/>
    <x v="4"/>
    <x v="28"/>
  </r>
  <r>
    <n v="1702"/>
    <x v="1702"/>
    <s v="I can do all things through christ jesus"/>
    <n v="16500"/>
    <x v="116"/>
    <x v="2"/>
    <x v="0"/>
    <s v="USD"/>
    <n v="1427745150"/>
    <n v="1425156750"/>
    <b v="0"/>
    <n v="1"/>
    <b v="0"/>
    <s v="music/faith"/>
    <n v="0"/>
    <n v="1"/>
    <x v="4"/>
    <x v="28"/>
  </r>
  <r>
    <n v="1703"/>
    <x v="1703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n v="25.5"/>
    <x v="4"/>
    <x v="28"/>
  </r>
  <r>
    <n v="1704"/>
    <x v="1704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n v="118.36"/>
    <x v="4"/>
    <x v="28"/>
  </r>
  <r>
    <n v="1705"/>
    <x v="1705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n v="54.11"/>
    <x v="4"/>
    <x v="28"/>
  </r>
  <r>
    <n v="1708"/>
    <x v="1708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n v="21.25"/>
    <x v="4"/>
    <x v="28"/>
  </r>
  <r>
    <n v="1710"/>
    <x v="1710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n v="34"/>
    <x v="4"/>
    <x v="28"/>
  </r>
  <r>
    <n v="1711"/>
    <x v="1711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n v="525"/>
    <x v="4"/>
    <x v="28"/>
  </r>
  <r>
    <n v="1712"/>
    <x v="1712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n v="50"/>
    <x v="4"/>
    <x v="28"/>
  </r>
  <r>
    <n v="1714"/>
    <x v="1714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n v="115.71"/>
    <x v="4"/>
    <x v="28"/>
  </r>
  <r>
    <n v="1715"/>
    <x v="1715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n v="5.5"/>
    <x v="4"/>
    <x v="28"/>
  </r>
  <r>
    <n v="1716"/>
    <x v="1716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n v="50"/>
    <x v="4"/>
    <x v="28"/>
  </r>
  <r>
    <n v="1717"/>
    <x v="1717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x v="1718"/>
    <s v="A melody for the galaxy."/>
    <n v="35000"/>
    <x v="735"/>
    <x v="2"/>
    <x v="0"/>
    <s v="USD"/>
    <n v="1463201940"/>
    <n v="1459435149"/>
    <b v="0"/>
    <n v="2"/>
    <b v="0"/>
    <s v="music/faith"/>
    <n v="0"/>
    <n v="37.5"/>
    <x v="4"/>
    <x v="28"/>
  </r>
  <r>
    <n v="1719"/>
    <x v="1719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n v="11.67"/>
    <x v="4"/>
    <x v="28"/>
  </r>
  <r>
    <n v="1720"/>
    <x v="1720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n v="28.13"/>
    <x v="4"/>
    <x v="28"/>
  </r>
  <r>
    <n v="1721"/>
    <x v="1721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n v="1"/>
    <x v="4"/>
    <x v="28"/>
  </r>
  <r>
    <n v="1723"/>
    <x v="1723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n v="216.67"/>
    <x v="4"/>
    <x v="28"/>
  </r>
  <r>
    <n v="1724"/>
    <x v="1724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n v="8.75"/>
    <x v="4"/>
    <x v="28"/>
  </r>
  <r>
    <n v="1725"/>
    <x v="1725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n v="62.22"/>
    <x v="4"/>
    <x v="28"/>
  </r>
  <r>
    <n v="1726"/>
    <x v="1726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n v="137.25"/>
    <x v="4"/>
    <x v="28"/>
  </r>
  <r>
    <n v="1727"/>
    <x v="1727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n v="1"/>
    <x v="4"/>
    <x v="28"/>
  </r>
  <r>
    <n v="1728"/>
    <x v="1728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n v="122.14"/>
    <x v="4"/>
    <x v="28"/>
  </r>
  <r>
    <n v="1729"/>
    <x v="1729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n v="1"/>
    <x v="4"/>
    <x v="28"/>
  </r>
  <r>
    <n v="1735"/>
    <x v="1735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n v="22"/>
    <x v="4"/>
    <x v="28"/>
  </r>
  <r>
    <n v="1737"/>
    <x v="1737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n v="56.67"/>
    <x v="4"/>
    <x v="28"/>
  </r>
  <r>
    <n v="1738"/>
    <x v="1738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n v="20"/>
    <x v="4"/>
    <x v="28"/>
  </r>
  <r>
    <n v="1739"/>
    <x v="1739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n v="1"/>
    <x v="4"/>
    <x v="28"/>
  </r>
  <r>
    <n v="1740"/>
    <x v="1740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x v="1742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x v="1743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x v="1744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x v="1745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x v="1746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x v="1747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x v="1748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x v="1749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x v="1750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x v="1751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x v="1752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x v="1753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x v="1755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x v="1757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x v="1759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x v="1760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x v="1761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x v="1764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x v="1765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x v="1766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x v="1768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x v="1769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x v="1770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x v="1771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x v="1772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x v="1773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x v="1774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x v="1775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x v="1776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x v="1778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x v="1779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x v="1780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x v="1781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x v="1782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x v="1783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x v="1784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x v="1785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x v="178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x v="1787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x v="1788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n v="19"/>
    <x v="8"/>
    <x v="20"/>
  </r>
  <r>
    <n v="1789"/>
    <x v="1789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n v="10"/>
    <x v="8"/>
    <x v="20"/>
  </r>
  <r>
    <n v="1790"/>
    <x v="1790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x v="1791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x v="1792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x v="1793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x v="1795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x v="1796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x v="1797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x v="1798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x v="1799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x v="1801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x v="1802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x v="1803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x v="1804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x v="1805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x v="1806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x v="1807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x v="1808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x v="1809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x v="1810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n v="7.5"/>
    <x v="8"/>
    <x v="20"/>
  </r>
  <r>
    <n v="1811"/>
    <x v="1811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x v="1812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x v="1813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x v="1815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x v="1817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x v="1818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x v="1820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x v="1821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n v="59.16"/>
    <x v="4"/>
    <x v="11"/>
  </r>
  <r>
    <n v="1822"/>
    <x v="1822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n v="24.58"/>
    <x v="4"/>
    <x v="11"/>
  </r>
  <r>
    <n v="1824"/>
    <x v="1824"/>
    <s v="cd fund raiser"/>
    <n v="3000"/>
    <x v="1243"/>
    <x v="0"/>
    <x v="0"/>
    <s v="USD"/>
    <n v="1389146880"/>
    <n v="1387403967"/>
    <b v="0"/>
    <n v="40"/>
    <b v="1"/>
    <s v="music/rock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n v="42.02"/>
    <x v="4"/>
    <x v="11"/>
  </r>
  <r>
    <n v="1826"/>
    <x v="1826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n v="417.33"/>
    <x v="4"/>
    <x v="11"/>
  </r>
  <r>
    <n v="1829"/>
    <x v="1829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n v="75.77"/>
    <x v="4"/>
    <x v="11"/>
  </r>
  <r>
    <n v="1830"/>
    <x v="1830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n v="67.39"/>
    <x v="4"/>
    <x v="11"/>
  </r>
  <r>
    <n v="1831"/>
    <x v="1831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n v="25"/>
    <x v="4"/>
    <x v="11"/>
  </r>
  <r>
    <n v="1833"/>
    <x v="1833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n v="42"/>
    <x v="4"/>
    <x v="11"/>
  </r>
  <r>
    <n v="1834"/>
    <x v="1834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x v="1835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n v="61.37"/>
    <x v="4"/>
    <x v="11"/>
  </r>
  <r>
    <n v="1838"/>
    <x v="1838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x v="1839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n v="45.62"/>
    <x v="4"/>
    <x v="11"/>
  </r>
  <r>
    <n v="1840"/>
    <x v="1840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n v="75.38"/>
    <x v="4"/>
    <x v="11"/>
  </r>
  <r>
    <n v="1841"/>
    <x v="1841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n v="50.88"/>
    <x v="4"/>
    <x v="11"/>
  </r>
  <r>
    <n v="1842"/>
    <x v="1842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n v="92.54"/>
    <x v="4"/>
    <x v="11"/>
  </r>
  <r>
    <n v="1844"/>
    <x v="1844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n v="98.99"/>
    <x v="4"/>
    <x v="11"/>
  </r>
  <r>
    <n v="1847"/>
    <x v="1847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n v="134.21"/>
    <x v="4"/>
    <x v="11"/>
  </r>
  <r>
    <n v="1849"/>
    <x v="1849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n v="51.04"/>
    <x v="4"/>
    <x v="11"/>
  </r>
  <r>
    <n v="1851"/>
    <x v="1851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n v="133.93"/>
    <x v="4"/>
    <x v="11"/>
  </r>
  <r>
    <n v="1853"/>
    <x v="1853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n v="58.21"/>
    <x v="4"/>
    <x v="11"/>
  </r>
  <r>
    <n v="1854"/>
    <x v="1854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n v="88.04"/>
    <x v="4"/>
    <x v="11"/>
  </r>
  <r>
    <n v="1855"/>
    <x v="1855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n v="70.58"/>
    <x v="4"/>
    <x v="11"/>
  </r>
  <r>
    <n v="1856"/>
    <x v="1856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n v="53.29"/>
    <x v="4"/>
    <x v="11"/>
  </r>
  <r>
    <n v="1857"/>
    <x v="1857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x v="1859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n v="70.63"/>
    <x v="4"/>
    <x v="11"/>
  </r>
  <r>
    <n v="1860"/>
    <x v="1860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n v="90.94"/>
    <x v="6"/>
    <x v="18"/>
  </r>
  <r>
    <n v="1863"/>
    <x v="186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n v="5"/>
    <x v="6"/>
    <x v="18"/>
  </r>
  <r>
    <n v="1864"/>
    <x v="1864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n v="58.08"/>
    <x v="6"/>
    <x v="18"/>
  </r>
  <r>
    <n v="1865"/>
    <x v="1865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n v="62.5"/>
    <x v="6"/>
    <x v="18"/>
  </r>
  <r>
    <n v="1867"/>
    <x v="1867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n v="10"/>
    <x v="6"/>
    <x v="18"/>
  </r>
  <r>
    <n v="1868"/>
    <x v="1868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n v="32.82"/>
    <x v="6"/>
    <x v="18"/>
  </r>
  <r>
    <n v="1871"/>
    <x v="1871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n v="49.12"/>
    <x v="6"/>
    <x v="18"/>
  </r>
  <r>
    <n v="1872"/>
    <x v="1872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n v="18"/>
    <x v="6"/>
    <x v="18"/>
  </r>
  <r>
    <n v="1874"/>
    <x v="1874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n v="13"/>
    <x v="6"/>
    <x v="18"/>
  </r>
  <r>
    <n v="1875"/>
    <x v="1875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n v="17"/>
    <x v="6"/>
    <x v="18"/>
  </r>
  <r>
    <n v="1876"/>
    <x v="1876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n v="3"/>
    <x v="6"/>
    <x v="18"/>
  </r>
  <r>
    <n v="1880"/>
    <x v="1880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n v="41.83"/>
    <x v="6"/>
    <x v="18"/>
  </r>
  <r>
    <n v="1881"/>
    <x v="1881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n v="49.34"/>
    <x v="4"/>
    <x v="14"/>
  </r>
  <r>
    <n v="1882"/>
    <x v="1882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n v="41.73"/>
    <x v="4"/>
    <x v="14"/>
  </r>
  <r>
    <n v="1883"/>
    <x v="1883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n v="32.72"/>
    <x v="4"/>
    <x v="14"/>
  </r>
  <r>
    <n v="1884"/>
    <x v="1884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n v="51.96"/>
    <x v="4"/>
    <x v="14"/>
  </r>
  <r>
    <n v="1885"/>
    <x v="1885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n v="50.69"/>
    <x v="4"/>
    <x v="14"/>
  </r>
  <r>
    <n v="1886"/>
    <x v="1886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n v="42.24"/>
    <x v="4"/>
    <x v="14"/>
  </r>
  <r>
    <n v="1887"/>
    <x v="1887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n v="46.65"/>
    <x v="4"/>
    <x v="14"/>
  </r>
  <r>
    <n v="1889"/>
    <x v="1889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n v="48.45"/>
    <x v="4"/>
    <x v="14"/>
  </r>
  <r>
    <n v="1890"/>
    <x v="1890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x v="1892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n v="26.27"/>
    <x v="4"/>
    <x v="14"/>
  </r>
  <r>
    <n v="1893"/>
    <x v="1893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n v="57.25"/>
    <x v="4"/>
    <x v="14"/>
  </r>
  <r>
    <n v="1895"/>
    <x v="1895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n v="196.34"/>
    <x v="4"/>
    <x v="14"/>
  </r>
  <r>
    <n v="1896"/>
    <x v="1896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n v="43"/>
    <x v="4"/>
    <x v="14"/>
  </r>
  <r>
    <n v="1897"/>
    <x v="1897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x v="1898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n v="68.81"/>
    <x v="4"/>
    <x v="14"/>
  </r>
  <r>
    <n v="1899"/>
    <x v="1899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n v="50.63"/>
    <x v="4"/>
    <x v="14"/>
  </r>
  <r>
    <n v="1901"/>
    <x v="1901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n v="106.8"/>
    <x v="2"/>
    <x v="29"/>
  </r>
  <r>
    <n v="1902"/>
    <x v="1902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n v="4"/>
    <x v="2"/>
    <x v="29"/>
  </r>
  <r>
    <n v="1903"/>
    <x v="1903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n v="34.1"/>
    <x v="2"/>
    <x v="29"/>
  </r>
  <r>
    <n v="1904"/>
    <x v="1904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n v="25"/>
    <x v="2"/>
    <x v="29"/>
  </r>
  <r>
    <n v="1905"/>
    <x v="1905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n v="10.5"/>
    <x v="2"/>
    <x v="29"/>
  </r>
  <r>
    <n v="1906"/>
    <x v="1906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x v="1907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n v="21.25"/>
    <x v="2"/>
    <x v="29"/>
  </r>
  <r>
    <n v="1908"/>
    <x v="1908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n v="108.25"/>
    <x v="2"/>
    <x v="29"/>
  </r>
  <r>
    <n v="1909"/>
    <x v="1909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x v="1910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x v="1911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n v="10"/>
    <x v="2"/>
    <x v="29"/>
  </r>
  <r>
    <n v="1912"/>
    <x v="1912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x v="1913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n v="30"/>
    <x v="2"/>
    <x v="29"/>
  </r>
  <r>
    <n v="1915"/>
    <x v="1915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n v="2"/>
    <x v="2"/>
    <x v="29"/>
  </r>
  <r>
    <n v="1916"/>
    <x v="1916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n v="17"/>
    <x v="2"/>
    <x v="29"/>
  </r>
  <r>
    <n v="1917"/>
    <x v="1917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x v="1918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n v="28.89"/>
    <x v="2"/>
    <x v="29"/>
  </r>
  <r>
    <n v="1919"/>
    <x v="1919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n v="29.63"/>
    <x v="2"/>
    <x v="29"/>
  </r>
  <r>
    <n v="1920"/>
    <x v="1920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x v="1921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n v="54"/>
    <x v="4"/>
    <x v="14"/>
  </r>
  <r>
    <n v="1922"/>
    <x v="1922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n v="36.11"/>
    <x v="4"/>
    <x v="14"/>
  </r>
  <r>
    <n v="1923"/>
    <x v="1923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n v="23.15"/>
    <x v="4"/>
    <x v="14"/>
  </r>
  <r>
    <n v="1924"/>
    <x v="1924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n v="104"/>
    <x v="4"/>
    <x v="14"/>
  </r>
  <r>
    <n v="1925"/>
    <x v="1925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x v="1927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n v="56.36"/>
    <x v="4"/>
    <x v="14"/>
  </r>
  <r>
    <n v="1928"/>
    <x v="1928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x v="1929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n v="42.8"/>
    <x v="4"/>
    <x v="14"/>
  </r>
  <r>
    <n v="1930"/>
    <x v="1930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n v="48.24"/>
    <x v="4"/>
    <x v="14"/>
  </r>
  <r>
    <n v="1932"/>
    <x v="1932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n v="94.05"/>
    <x v="4"/>
    <x v="14"/>
  </r>
  <r>
    <n v="1934"/>
    <x v="1934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n v="80.27"/>
    <x v="4"/>
    <x v="14"/>
  </r>
  <r>
    <n v="1935"/>
    <x v="1935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n v="54.2"/>
    <x v="4"/>
    <x v="14"/>
  </r>
  <r>
    <n v="1936"/>
    <x v="1936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n v="60.27"/>
    <x v="4"/>
    <x v="14"/>
  </r>
  <r>
    <n v="1937"/>
    <x v="1937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n v="38.74"/>
    <x v="4"/>
    <x v="14"/>
  </r>
  <r>
    <n v="1938"/>
    <x v="1938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x v="1939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n v="115.31"/>
    <x v="4"/>
    <x v="14"/>
  </r>
  <r>
    <n v="1940"/>
    <x v="1940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x v="1943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x v="1945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x v="1946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n v="35"/>
    <x v="2"/>
    <x v="30"/>
  </r>
  <r>
    <n v="1948"/>
    <x v="1948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x v="1949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x v="1951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x v="1952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x v="1953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x v="1954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x v="1955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x v="1956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x v="1957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x v="1958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x v="1959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x v="1960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x v="1961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x v="1963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x v="1964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x v="1965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x v="1966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x v="1968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x v="1969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x v="1970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x v="1971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x v="1972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x v="1974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x v="1975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x v="1976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x v="1977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x v="1978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x v="1979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x v="1980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x v="1981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n v="31.75"/>
    <x v="8"/>
    <x v="31"/>
  </r>
  <r>
    <n v="1982"/>
    <x v="1982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n v="88.69"/>
    <x v="8"/>
    <x v="31"/>
  </r>
  <r>
    <n v="1984"/>
    <x v="1984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n v="453.14"/>
    <x v="8"/>
    <x v="31"/>
  </r>
  <r>
    <n v="1985"/>
    <x v="1985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n v="12.75"/>
    <x v="8"/>
    <x v="31"/>
  </r>
  <r>
    <n v="1986"/>
    <x v="1986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n v="1"/>
    <x v="8"/>
    <x v="31"/>
  </r>
  <r>
    <n v="1987"/>
    <x v="1987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x v="1988"/>
    <s v="Expressing art in an image!"/>
    <n v="6000"/>
    <x v="379"/>
    <x v="2"/>
    <x v="0"/>
    <s v="USD"/>
    <n v="1440094742"/>
    <n v="1437502742"/>
    <b v="0"/>
    <n v="1"/>
    <b v="0"/>
    <s v="photography/people"/>
    <n v="0"/>
    <n v="25"/>
    <x v="8"/>
    <x v="31"/>
  </r>
  <r>
    <n v="1989"/>
    <x v="1989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n v="101.8"/>
    <x v="8"/>
    <x v="31"/>
  </r>
  <r>
    <n v="1991"/>
    <x v="1991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n v="1"/>
    <x v="8"/>
    <x v="31"/>
  </r>
  <r>
    <n v="1993"/>
    <x v="1993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n v="26"/>
    <x v="8"/>
    <x v="31"/>
  </r>
  <r>
    <n v="1996"/>
    <x v="1996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n v="218.33"/>
    <x v="8"/>
    <x v="31"/>
  </r>
  <r>
    <n v="1999"/>
    <x v="1999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n v="33.71"/>
    <x v="8"/>
    <x v="31"/>
  </r>
  <r>
    <n v="2000"/>
    <x v="2000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n v="25"/>
    <x v="8"/>
    <x v="31"/>
  </r>
  <r>
    <n v="2001"/>
    <x v="2001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x v="2002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x v="2005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x v="2008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x v="2009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x v="2010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x v="2011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x v="2012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x v="2014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x v="2015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x v="2017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x v="2018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x v="2020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x v="2023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x v="2024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x v="2025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x v="2026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x v="2027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x v="2028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x v="2029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x v="2030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x v="2031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x v="2032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x v="2033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x v="2035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x v="2037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x v="2038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x v="2039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x v="2040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x v="2041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x v="2042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x v="2043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x v="2044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x v="2045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x v="2046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x v="2047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x v="2049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x v="2051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x v="2052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x v="2054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x v="2055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x v="2056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x v="2057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x v="2058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x v="2060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x v="2061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x v="2063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x v="2064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x v="2066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x v="2067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x v="2068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x v="2069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x v="2070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x v="2071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x v="2072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x v="2073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x v="2074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n v="205"/>
    <x v="2"/>
    <x v="30"/>
  </r>
  <r>
    <n v="2075"/>
    <x v="2075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x v="2076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x v="2077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x v="2078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x v="2080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x v="2081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n v="72.91"/>
    <x v="4"/>
    <x v="14"/>
  </r>
  <r>
    <n v="2082"/>
    <x v="2082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n v="43.71"/>
    <x v="4"/>
    <x v="14"/>
  </r>
  <r>
    <n v="2083"/>
    <x v="2083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n v="34"/>
    <x v="4"/>
    <x v="14"/>
  </r>
  <r>
    <n v="2084"/>
    <x v="2084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n v="89.3"/>
    <x v="4"/>
    <x v="14"/>
  </r>
  <r>
    <n v="2086"/>
    <x v="2086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n v="62.12"/>
    <x v="4"/>
    <x v="14"/>
  </r>
  <r>
    <n v="2088"/>
    <x v="2088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n v="46.2"/>
    <x v="4"/>
    <x v="14"/>
  </r>
  <r>
    <n v="2089"/>
    <x v="2089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n v="48.55"/>
    <x v="4"/>
    <x v="14"/>
  </r>
  <r>
    <n v="2090"/>
    <x v="2090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n v="57.52"/>
    <x v="4"/>
    <x v="14"/>
  </r>
  <r>
    <n v="2091"/>
    <x v="2091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n v="88.15"/>
    <x v="4"/>
    <x v="14"/>
  </r>
  <r>
    <n v="2092"/>
    <x v="2092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n v="110.49"/>
    <x v="4"/>
    <x v="14"/>
  </r>
  <r>
    <n v="2093"/>
    <x v="2093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n v="66.83"/>
    <x v="4"/>
    <x v="14"/>
  </r>
  <r>
    <n v="2094"/>
    <x v="2094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n v="58.6"/>
    <x v="4"/>
    <x v="14"/>
  </r>
  <r>
    <n v="2095"/>
    <x v="2095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n v="43.57"/>
    <x v="4"/>
    <x v="14"/>
  </r>
  <r>
    <n v="2097"/>
    <x v="2097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n v="188.13"/>
    <x v="4"/>
    <x v="14"/>
  </r>
  <r>
    <n v="2099"/>
    <x v="2099"/>
    <s v="Our tour van died, we need help!"/>
    <n v="3000"/>
    <x v="1464"/>
    <x v="0"/>
    <x v="0"/>
    <s v="USD"/>
    <n v="1435808400"/>
    <n v="1434650084"/>
    <b v="0"/>
    <n v="63"/>
    <b v="1"/>
    <s v="music/indie rock"/>
    <n v="132"/>
    <n v="63.03"/>
    <x v="4"/>
    <x v="14"/>
  </r>
  <r>
    <n v="2100"/>
    <x v="2100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n v="30.37"/>
    <x v="4"/>
    <x v="14"/>
  </r>
  <r>
    <n v="2101"/>
    <x v="2101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n v="51.48"/>
    <x v="4"/>
    <x v="14"/>
  </r>
  <r>
    <n v="2102"/>
    <x v="2102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n v="98.82"/>
    <x v="4"/>
    <x v="14"/>
  </r>
  <r>
    <n v="2104"/>
    <x v="2104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n v="28"/>
    <x v="4"/>
    <x v="14"/>
  </r>
  <r>
    <n v="2105"/>
    <x v="2105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n v="53.52"/>
    <x v="4"/>
    <x v="14"/>
  </r>
  <r>
    <n v="2107"/>
    <x v="2107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n v="37.15"/>
    <x v="4"/>
    <x v="14"/>
  </r>
  <r>
    <n v="2108"/>
    <x v="2108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n v="89.9"/>
    <x v="4"/>
    <x v="14"/>
  </r>
  <r>
    <n v="2109"/>
    <x v="2109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n v="106.53"/>
    <x v="4"/>
    <x v="14"/>
  </r>
  <r>
    <n v="2110"/>
    <x v="2110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n v="52.82"/>
    <x v="4"/>
    <x v="14"/>
  </r>
  <r>
    <n v="2111"/>
    <x v="2111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n v="54.62"/>
    <x v="4"/>
    <x v="14"/>
  </r>
  <r>
    <n v="2112"/>
    <x v="2112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n v="35.61"/>
    <x v="4"/>
    <x v="14"/>
  </r>
  <r>
    <n v="2115"/>
    <x v="2115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n v="94.03"/>
    <x v="4"/>
    <x v="14"/>
  </r>
  <r>
    <n v="2116"/>
    <x v="2116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n v="526.46"/>
    <x v="4"/>
    <x v="14"/>
  </r>
  <r>
    <n v="2117"/>
    <x v="2117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n v="50.66"/>
    <x v="4"/>
    <x v="14"/>
  </r>
  <r>
    <n v="2118"/>
    <x v="2118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x v="2119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n v="91.59"/>
    <x v="4"/>
    <x v="14"/>
  </r>
  <r>
    <n v="2120"/>
    <x v="2120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n v="116.96"/>
    <x v="4"/>
    <x v="14"/>
  </r>
  <r>
    <n v="2121"/>
    <x v="2121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n v="28.4"/>
    <x v="6"/>
    <x v="17"/>
  </r>
  <r>
    <n v="2122"/>
    <x v="2122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n v="23"/>
    <x v="6"/>
    <x v="17"/>
  </r>
  <r>
    <n v="2125"/>
    <x v="2125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n v="31.56"/>
    <x v="6"/>
    <x v="17"/>
  </r>
  <r>
    <n v="2126"/>
    <x v="2126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n v="5"/>
    <x v="6"/>
    <x v="17"/>
  </r>
  <r>
    <n v="2127"/>
    <x v="2127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n v="34.22"/>
    <x v="6"/>
    <x v="17"/>
  </r>
  <r>
    <n v="2128"/>
    <x v="2128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n v="25"/>
    <x v="6"/>
    <x v="17"/>
  </r>
  <r>
    <n v="2129"/>
    <x v="2129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x v="2130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n v="21.25"/>
    <x v="6"/>
    <x v="17"/>
  </r>
  <r>
    <n v="2131"/>
    <x v="2131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n v="21.34"/>
    <x v="6"/>
    <x v="17"/>
  </r>
  <r>
    <n v="2133"/>
    <x v="2133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n v="5.33"/>
    <x v="6"/>
    <x v="17"/>
  </r>
  <r>
    <n v="2134"/>
    <x v="2134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n v="34.67"/>
    <x v="6"/>
    <x v="17"/>
  </r>
  <r>
    <n v="2135"/>
    <x v="2135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n v="21.73"/>
    <x v="6"/>
    <x v="17"/>
  </r>
  <r>
    <n v="2136"/>
    <x v="2136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n v="11.92"/>
    <x v="6"/>
    <x v="17"/>
  </r>
  <r>
    <n v="2137"/>
    <x v="2137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n v="26.6"/>
    <x v="6"/>
    <x v="17"/>
  </r>
  <r>
    <n v="2138"/>
    <x v="2138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n v="10.67"/>
    <x v="6"/>
    <x v="17"/>
  </r>
  <r>
    <n v="2139"/>
    <x v="2139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n v="29.04"/>
    <x v="6"/>
    <x v="17"/>
  </r>
  <r>
    <n v="2140"/>
    <x v="2140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n v="50.91"/>
    <x v="6"/>
    <x v="17"/>
  </r>
  <r>
    <n v="2141"/>
    <x v="2141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n v="50.08"/>
    <x v="6"/>
    <x v="17"/>
  </r>
  <r>
    <n v="2143"/>
    <x v="2143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n v="45"/>
    <x v="6"/>
    <x v="17"/>
  </r>
  <r>
    <n v="2144"/>
    <x v="2144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n v="25.29"/>
    <x v="6"/>
    <x v="17"/>
  </r>
  <r>
    <n v="2145"/>
    <x v="2145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n v="51.29"/>
    <x v="6"/>
    <x v="17"/>
  </r>
  <r>
    <n v="2146"/>
    <x v="2146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n v="1"/>
    <x v="6"/>
    <x v="17"/>
  </r>
  <r>
    <n v="2147"/>
    <x v="2147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n v="49.38"/>
    <x v="6"/>
    <x v="17"/>
  </r>
  <r>
    <n v="2148"/>
    <x v="2148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n v="101.25"/>
    <x v="6"/>
    <x v="17"/>
  </r>
  <r>
    <n v="2151"/>
    <x v="2151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n v="12.5"/>
    <x v="6"/>
    <x v="17"/>
  </r>
  <r>
    <n v="2153"/>
    <x v="2153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n v="8.5"/>
    <x v="6"/>
    <x v="17"/>
  </r>
  <r>
    <n v="2154"/>
    <x v="2154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n v="1"/>
    <x v="6"/>
    <x v="17"/>
  </r>
  <r>
    <n v="2155"/>
    <x v="2155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n v="23"/>
    <x v="6"/>
    <x v="17"/>
  </r>
  <r>
    <n v="2156"/>
    <x v="2156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x v="2157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n v="370.95"/>
    <x v="6"/>
    <x v="17"/>
  </r>
  <r>
    <n v="2158"/>
    <x v="2158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n v="13"/>
    <x v="6"/>
    <x v="17"/>
  </r>
  <r>
    <n v="2160"/>
    <x v="2160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n v="5.31"/>
    <x v="6"/>
    <x v="17"/>
  </r>
  <r>
    <n v="2161"/>
    <x v="2161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n v="87.1"/>
    <x v="4"/>
    <x v="11"/>
  </r>
  <r>
    <n v="2163"/>
    <x v="2163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n v="75.11"/>
    <x v="4"/>
    <x v="11"/>
  </r>
  <r>
    <n v="2164"/>
    <x v="2164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n v="29.62"/>
    <x v="4"/>
    <x v="11"/>
  </r>
  <r>
    <n v="2166"/>
    <x v="2166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n v="91.63"/>
    <x v="4"/>
    <x v="11"/>
  </r>
  <r>
    <n v="2167"/>
    <x v="2167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n v="64.37"/>
    <x v="4"/>
    <x v="11"/>
  </r>
  <r>
    <n v="2169"/>
    <x v="2169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n v="33.32"/>
    <x v="4"/>
    <x v="11"/>
  </r>
  <r>
    <n v="2171"/>
    <x v="2171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n v="90.28"/>
    <x v="4"/>
    <x v="11"/>
  </r>
  <r>
    <n v="2172"/>
    <x v="2172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n v="59.23"/>
    <x v="4"/>
    <x v="11"/>
  </r>
  <r>
    <n v="2174"/>
    <x v="2174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n v="65.38"/>
    <x v="4"/>
    <x v="11"/>
  </r>
  <r>
    <n v="2175"/>
    <x v="2175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n v="88.75"/>
    <x v="4"/>
    <x v="11"/>
  </r>
  <r>
    <n v="2177"/>
    <x v="2177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n v="65.87"/>
    <x v="4"/>
    <x v="11"/>
  </r>
  <r>
    <n v="2178"/>
    <x v="2178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n v="40.35"/>
    <x v="4"/>
    <x v="11"/>
  </r>
  <r>
    <n v="2179"/>
    <x v="2179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n v="76.86"/>
    <x v="4"/>
    <x v="11"/>
  </r>
  <r>
    <n v="2180"/>
    <x v="2180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x v="2182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x v="2183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x v="2184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x v="2185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x v="2186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x v="2187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x v="2188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x v="2189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x v="2190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x v="2192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x v="2193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x v="2195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x v="2196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x v="2197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x v="2198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x v="2199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x v="2200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x v="2201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x v="2202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x v="2203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x v="2204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x v="2207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x v="2209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x v="2210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x v="2211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x v="2212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x v="2215"/>
    <s v="Ambient Electro Grind-fest!"/>
    <n v="550"/>
    <x v="1548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x v="2216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x v="2217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x v="2218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x v="2219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x v="2220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x v="2221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x v="2223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x v="2224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x v="2225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x v="2226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x v="2227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x v="2228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x v="2229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x v="2231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x v="2232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x v="2233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x v="2234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x v="2236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x v="2237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x v="2238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x v="2239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x v="2240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x v="2241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x v="2242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x v="2245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x v="2246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x v="2247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x v="2248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x v="2249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x v="2250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x v="2251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x v="2252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x v="2253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x v="2254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x v="2255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x v="2256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x v="2258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x v="2259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x v="2260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x v="2261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x v="2262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x v="2263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x v="2264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x v="2265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x v="2266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x v="2268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x v="2269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x v="2270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x v="2271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x v="2272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x v="2273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x v="2275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x v="2277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x v="2278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x v="2279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x v="2280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x v="2281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n v="115.83"/>
    <x v="4"/>
    <x v="11"/>
  </r>
  <r>
    <n v="2283"/>
    <x v="2283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n v="63.03"/>
    <x v="4"/>
    <x v="11"/>
  </r>
  <r>
    <n v="2284"/>
    <x v="2284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n v="108.02"/>
    <x v="4"/>
    <x v="11"/>
  </r>
  <r>
    <n v="2285"/>
    <x v="2285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n v="46.09"/>
    <x v="4"/>
    <x v="11"/>
  </r>
  <r>
    <n v="2286"/>
    <x v="2286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n v="107.21"/>
    <x v="4"/>
    <x v="11"/>
  </r>
  <r>
    <n v="2287"/>
    <x v="2287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n v="50.93"/>
    <x v="4"/>
    <x v="11"/>
  </r>
  <r>
    <n v="2288"/>
    <x v="2288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n v="40.04"/>
    <x v="4"/>
    <x v="11"/>
  </r>
  <r>
    <n v="2289"/>
    <x v="2289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n v="64.44"/>
    <x v="4"/>
    <x v="11"/>
  </r>
  <r>
    <n v="2290"/>
    <x v="2290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n v="53.83"/>
    <x v="4"/>
    <x v="11"/>
  </r>
  <r>
    <n v="2291"/>
    <x v="2291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n v="100.47"/>
    <x v="4"/>
    <x v="11"/>
  </r>
  <r>
    <n v="2292"/>
    <x v="2292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n v="46.63"/>
    <x v="4"/>
    <x v="11"/>
  </r>
  <r>
    <n v="2293"/>
    <x v="2293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n v="34.07"/>
    <x v="4"/>
    <x v="11"/>
  </r>
  <r>
    <n v="2294"/>
    <x v="2294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n v="44.21"/>
    <x v="4"/>
    <x v="11"/>
  </r>
  <r>
    <n v="2296"/>
    <x v="2296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n v="71.97"/>
    <x v="4"/>
    <x v="11"/>
  </r>
  <r>
    <n v="2297"/>
    <x v="2297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n v="52.95"/>
    <x v="4"/>
    <x v="11"/>
  </r>
  <r>
    <n v="2298"/>
    <x v="2298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n v="109.45"/>
    <x v="4"/>
    <x v="11"/>
  </r>
  <r>
    <n v="2299"/>
    <x v="2299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n v="115.71"/>
    <x v="4"/>
    <x v="11"/>
  </r>
  <r>
    <n v="2301"/>
    <x v="2301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n v="31.66"/>
    <x v="4"/>
    <x v="14"/>
  </r>
  <r>
    <n v="2302"/>
    <x v="2302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n v="46.18"/>
    <x v="4"/>
    <x v="14"/>
  </r>
  <r>
    <n v="2303"/>
    <x v="2303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n v="68.48"/>
    <x v="4"/>
    <x v="14"/>
  </r>
  <r>
    <n v="2304"/>
    <x v="2304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n v="53.47"/>
    <x v="4"/>
    <x v="14"/>
  </r>
  <r>
    <n v="2305"/>
    <x v="2305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x v="2306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n v="51.19"/>
    <x v="4"/>
    <x v="14"/>
  </r>
  <r>
    <n v="2307"/>
    <x v="2307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n v="27.94"/>
    <x v="4"/>
    <x v="14"/>
  </r>
  <r>
    <n v="2308"/>
    <x v="2308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n v="82.5"/>
    <x v="4"/>
    <x v="14"/>
  </r>
  <r>
    <n v="2309"/>
    <x v="2309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n v="59.82"/>
    <x v="4"/>
    <x v="14"/>
  </r>
  <r>
    <n v="2310"/>
    <x v="2310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x v="2311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n v="90.1"/>
    <x v="4"/>
    <x v="14"/>
  </r>
  <r>
    <n v="2312"/>
    <x v="2312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n v="40.96"/>
    <x v="4"/>
    <x v="14"/>
  </r>
  <r>
    <n v="2313"/>
    <x v="2313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n v="56"/>
    <x v="4"/>
    <x v="14"/>
  </r>
  <r>
    <n v="2314"/>
    <x v="2314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n v="37.67"/>
    <x v="4"/>
    <x v="14"/>
  </r>
  <r>
    <n v="2315"/>
    <x v="2315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n v="78.03"/>
    <x v="4"/>
    <x v="14"/>
  </r>
  <r>
    <n v="2317"/>
    <x v="2317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x v="2319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n v="41.96"/>
    <x v="4"/>
    <x v="14"/>
  </r>
  <r>
    <n v="2320"/>
    <x v="2320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n v="61.04"/>
    <x v="4"/>
    <x v="14"/>
  </r>
  <r>
    <n v="2321"/>
    <x v="2321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n v="64.53"/>
    <x v="7"/>
    <x v="33"/>
  </r>
  <r>
    <n v="2322"/>
    <x v="2322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n v="21.25"/>
    <x v="7"/>
    <x v="33"/>
  </r>
  <r>
    <n v="2323"/>
    <x v="2323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n v="25.49"/>
    <x v="7"/>
    <x v="33"/>
  </r>
  <r>
    <n v="2325"/>
    <x v="2325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n v="108"/>
    <x v="7"/>
    <x v="33"/>
  </r>
  <r>
    <n v="2327"/>
    <x v="2327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x v="2328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n v="47.38"/>
    <x v="7"/>
    <x v="33"/>
  </r>
  <r>
    <n v="2329"/>
    <x v="2329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x v="2330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x v="2331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n v="75.5"/>
    <x v="7"/>
    <x v="33"/>
  </r>
  <r>
    <n v="2333"/>
    <x v="2333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n v="13.54"/>
    <x v="7"/>
    <x v="33"/>
  </r>
  <r>
    <n v="2334"/>
    <x v="2334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n v="60.87"/>
    <x v="7"/>
    <x v="33"/>
  </r>
  <r>
    <n v="2335"/>
    <x v="2335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x v="2336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n v="48.1"/>
    <x v="7"/>
    <x v="33"/>
  </r>
  <r>
    <n v="2337"/>
    <x v="2337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x v="2339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x v="2340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x v="2341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n v="1"/>
    <x v="2"/>
    <x v="7"/>
  </r>
  <r>
    <n v="2345"/>
    <x v="2345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n v="13"/>
    <x v="2"/>
    <x v="7"/>
  </r>
  <r>
    <n v="2347"/>
    <x v="2347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n v="15"/>
    <x v="2"/>
    <x v="7"/>
  </r>
  <r>
    <n v="2348"/>
    <x v="2348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n v="54"/>
    <x v="2"/>
    <x v="7"/>
  </r>
  <r>
    <n v="2349"/>
    <x v="2349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n v="15.43"/>
    <x v="2"/>
    <x v="7"/>
  </r>
  <r>
    <n v="2352"/>
    <x v="2352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n v="25"/>
    <x v="2"/>
    <x v="7"/>
  </r>
  <r>
    <n v="2355"/>
    <x v="2355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n v="27.5"/>
    <x v="2"/>
    <x v="7"/>
  </r>
  <r>
    <n v="2356"/>
    <x v="2356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n v="367"/>
    <x v="2"/>
    <x v="7"/>
  </r>
  <r>
    <n v="2360"/>
    <x v="2360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n v="2"/>
    <x v="2"/>
    <x v="7"/>
  </r>
  <r>
    <n v="2361"/>
    <x v="2361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n v="60"/>
    <x v="2"/>
    <x v="7"/>
  </r>
  <r>
    <n v="2363"/>
    <x v="2363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n v="97.41"/>
    <x v="2"/>
    <x v="7"/>
  </r>
  <r>
    <n v="2367"/>
    <x v="2367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n v="47.86"/>
    <x v="2"/>
    <x v="7"/>
  </r>
  <r>
    <n v="2368"/>
    <x v="2368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n v="50"/>
    <x v="2"/>
    <x v="7"/>
  </r>
  <r>
    <n v="2369"/>
    <x v="2369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n v="20.5"/>
    <x v="2"/>
    <x v="7"/>
  </r>
  <r>
    <n v="2371"/>
    <x v="2371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n v="30"/>
    <x v="2"/>
    <x v="7"/>
  </r>
  <r>
    <n v="2373"/>
    <x v="2373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n v="50"/>
    <x v="2"/>
    <x v="7"/>
  </r>
  <r>
    <n v="2374"/>
    <x v="2374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n v="10"/>
    <x v="2"/>
    <x v="7"/>
  </r>
  <r>
    <n v="2375"/>
    <x v="2375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n v="81.58"/>
    <x v="2"/>
    <x v="7"/>
  </r>
  <r>
    <n v="2377"/>
    <x v="2377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x v="2381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n v="224.43"/>
    <x v="2"/>
    <x v="7"/>
  </r>
  <r>
    <n v="2382"/>
    <x v="2382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n v="145"/>
    <x v="2"/>
    <x v="7"/>
  </r>
  <r>
    <n v="2384"/>
    <x v="2384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n v="1"/>
    <x v="2"/>
    <x v="7"/>
  </r>
  <r>
    <n v="2385"/>
    <x v="2385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n v="112.57"/>
    <x v="2"/>
    <x v="7"/>
  </r>
  <r>
    <n v="2386"/>
    <x v="2386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n v="342"/>
    <x v="2"/>
    <x v="7"/>
  </r>
  <r>
    <n v="2388"/>
    <x v="2388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n v="30"/>
    <x v="2"/>
    <x v="7"/>
  </r>
  <r>
    <n v="2390"/>
    <x v="2390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n v="25"/>
    <x v="2"/>
    <x v="7"/>
  </r>
  <r>
    <n v="2392"/>
    <x v="2392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n v="50"/>
    <x v="2"/>
    <x v="7"/>
  </r>
  <r>
    <n v="2394"/>
    <x v="2394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n v="1.5"/>
    <x v="2"/>
    <x v="7"/>
  </r>
  <r>
    <n v="2395"/>
    <x v="2395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n v="10"/>
    <x v="2"/>
    <x v="7"/>
  </r>
  <r>
    <n v="2397"/>
    <x v="2397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n v="22.33"/>
    <x v="7"/>
    <x v="19"/>
  </r>
  <r>
    <n v="2402"/>
    <x v="2402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n v="52"/>
    <x v="7"/>
    <x v="19"/>
  </r>
  <r>
    <n v="2403"/>
    <x v="2403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n v="56.3"/>
    <x v="7"/>
    <x v="19"/>
  </r>
  <r>
    <n v="2406"/>
    <x v="2406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n v="84.06"/>
    <x v="7"/>
    <x v="19"/>
  </r>
  <r>
    <n v="2407"/>
    <x v="2407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n v="168.39"/>
    <x v="7"/>
    <x v="19"/>
  </r>
  <r>
    <n v="2408"/>
    <x v="2408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n v="15"/>
    <x v="7"/>
    <x v="19"/>
  </r>
  <r>
    <n v="2409"/>
    <x v="2409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n v="76.67"/>
    <x v="7"/>
    <x v="19"/>
  </r>
  <r>
    <n v="2410"/>
    <x v="2410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n v="50.33"/>
    <x v="7"/>
    <x v="19"/>
  </r>
  <r>
    <n v="2412"/>
    <x v="2412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n v="8.33"/>
    <x v="7"/>
    <x v="19"/>
  </r>
  <r>
    <n v="2414"/>
    <x v="2414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x v="2415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n v="5"/>
    <x v="7"/>
    <x v="19"/>
  </r>
  <r>
    <n v="2417"/>
    <x v="2417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n v="1"/>
    <x v="7"/>
    <x v="19"/>
  </r>
  <r>
    <n v="2419"/>
    <x v="2419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n v="69.47"/>
    <x v="7"/>
    <x v="19"/>
  </r>
  <r>
    <n v="2421"/>
    <x v="2421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n v="1"/>
    <x v="7"/>
    <x v="19"/>
  </r>
  <r>
    <n v="2422"/>
    <x v="2422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n v="1"/>
    <x v="7"/>
    <x v="19"/>
  </r>
  <r>
    <n v="2423"/>
    <x v="2423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n v="8"/>
    <x v="7"/>
    <x v="19"/>
  </r>
  <r>
    <n v="2424"/>
    <x v="2424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n v="34.44"/>
    <x v="7"/>
    <x v="19"/>
  </r>
  <r>
    <n v="2425"/>
    <x v="2425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n v="1"/>
    <x v="7"/>
    <x v="19"/>
  </r>
  <r>
    <n v="2426"/>
    <x v="2426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n v="10.5"/>
    <x v="7"/>
    <x v="19"/>
  </r>
  <r>
    <n v="2431"/>
    <x v="2431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n v="13"/>
    <x v="7"/>
    <x v="19"/>
  </r>
  <r>
    <n v="2435"/>
    <x v="2435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n v="306"/>
    <x v="7"/>
    <x v="19"/>
  </r>
  <r>
    <n v="2436"/>
    <x v="2436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n v="22.5"/>
    <x v="7"/>
    <x v="19"/>
  </r>
  <r>
    <n v="2437"/>
    <x v="2437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n v="5"/>
    <x v="7"/>
    <x v="19"/>
  </r>
  <r>
    <n v="2441"/>
    <x v="2441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n v="74.23"/>
    <x v="7"/>
    <x v="33"/>
  </r>
  <r>
    <n v="2442"/>
    <x v="2442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n v="81.25"/>
    <x v="7"/>
    <x v="33"/>
  </r>
  <r>
    <n v="2443"/>
    <x v="2443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n v="75.67"/>
    <x v="7"/>
    <x v="33"/>
  </r>
  <r>
    <n v="2447"/>
    <x v="2447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n v="31.69"/>
    <x v="7"/>
    <x v="33"/>
  </r>
  <r>
    <n v="2448"/>
    <x v="2448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n v="47.78"/>
    <x v="7"/>
    <x v="33"/>
  </r>
  <r>
    <n v="2449"/>
    <x v="2449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x v="2451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n v="62.07"/>
    <x v="7"/>
    <x v="33"/>
  </r>
  <r>
    <n v="2452"/>
    <x v="2452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n v="53.4"/>
    <x v="7"/>
    <x v="33"/>
  </r>
  <r>
    <n v="2453"/>
    <x v="2453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n v="69.27"/>
    <x v="7"/>
    <x v="33"/>
  </r>
  <r>
    <n v="2454"/>
    <x v="2454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x v="2455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n v="40.49"/>
    <x v="7"/>
    <x v="33"/>
  </r>
  <r>
    <n v="2457"/>
    <x v="2457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x v="2458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n v="68.86"/>
    <x v="7"/>
    <x v="33"/>
  </r>
  <r>
    <n v="2459"/>
    <x v="2459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x v="2460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n v="125.99"/>
    <x v="7"/>
    <x v="33"/>
  </r>
  <r>
    <n v="2461"/>
    <x v="2461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n v="90.52"/>
    <x v="4"/>
    <x v="14"/>
  </r>
  <r>
    <n v="2462"/>
    <x v="2462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n v="28.88"/>
    <x v="4"/>
    <x v="14"/>
  </r>
  <r>
    <n v="2463"/>
    <x v="2463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n v="31"/>
    <x v="4"/>
    <x v="14"/>
  </r>
  <r>
    <n v="2464"/>
    <x v="2464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n v="51.67"/>
    <x v="4"/>
    <x v="14"/>
  </r>
  <r>
    <n v="2465"/>
    <x v="2465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n v="26.27"/>
    <x v="4"/>
    <x v="14"/>
  </r>
  <r>
    <n v="2466"/>
    <x v="2466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n v="27.56"/>
    <x v="4"/>
    <x v="14"/>
  </r>
  <r>
    <n v="2468"/>
    <x v="2468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n v="29.02"/>
    <x v="4"/>
    <x v="14"/>
  </r>
  <r>
    <n v="2470"/>
    <x v="2470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n v="97.9"/>
    <x v="4"/>
    <x v="14"/>
  </r>
  <r>
    <n v="2473"/>
    <x v="2473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n v="32.32"/>
    <x v="4"/>
    <x v="14"/>
  </r>
  <r>
    <n v="2476"/>
    <x v="2476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n v="61.1"/>
    <x v="4"/>
    <x v="14"/>
  </r>
  <r>
    <n v="2477"/>
    <x v="823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n v="31.34"/>
    <x v="4"/>
    <x v="14"/>
  </r>
  <r>
    <n v="2478"/>
    <x v="2477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x v="2478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n v="25.02"/>
    <x v="4"/>
    <x v="14"/>
  </r>
  <r>
    <n v="2480"/>
    <x v="2479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n v="40.04"/>
    <x v="4"/>
    <x v="14"/>
  </r>
  <r>
    <n v="2483"/>
    <x v="2482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n v="65.84"/>
    <x v="4"/>
    <x v="14"/>
  </r>
  <r>
    <n v="2484"/>
    <x v="2483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n v="46.4"/>
    <x v="4"/>
    <x v="14"/>
  </r>
  <r>
    <n v="2485"/>
    <x v="2484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n v="26.57"/>
    <x v="4"/>
    <x v="14"/>
  </r>
  <r>
    <n v="2487"/>
    <x v="2486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n v="49.25"/>
    <x v="4"/>
    <x v="14"/>
  </r>
  <r>
    <n v="2489"/>
    <x v="2488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n v="62.38"/>
    <x v="4"/>
    <x v="14"/>
  </r>
  <r>
    <n v="2490"/>
    <x v="2489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n v="37.94"/>
    <x v="4"/>
    <x v="14"/>
  </r>
  <r>
    <n v="2491"/>
    <x v="2490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n v="51.6"/>
    <x v="4"/>
    <x v="14"/>
  </r>
  <r>
    <n v="2492"/>
    <x v="2491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n v="99.38"/>
    <x v="4"/>
    <x v="14"/>
  </r>
  <r>
    <n v="2494"/>
    <x v="2493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n v="38.85"/>
    <x v="4"/>
    <x v="14"/>
  </r>
  <r>
    <n v="2495"/>
    <x v="2494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n v="45.55"/>
    <x v="4"/>
    <x v="14"/>
  </r>
  <r>
    <n v="2496"/>
    <x v="2495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n v="80.55"/>
    <x v="4"/>
    <x v="14"/>
  </r>
  <r>
    <n v="2498"/>
    <x v="2497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n v="52.8"/>
    <x v="4"/>
    <x v="14"/>
  </r>
  <r>
    <n v="2499"/>
    <x v="2498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n v="47.68"/>
    <x v="4"/>
    <x v="14"/>
  </r>
  <r>
    <n v="2500"/>
    <x v="2499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n v="23.45"/>
    <x v="4"/>
    <x v="14"/>
  </r>
  <r>
    <n v="2501"/>
    <x v="2500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n v="40.14"/>
    <x v="7"/>
    <x v="34"/>
  </r>
  <r>
    <n v="2502"/>
    <x v="2501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n v="17.2"/>
    <x v="7"/>
    <x v="34"/>
  </r>
  <r>
    <n v="2503"/>
    <x v="2502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n v="15"/>
    <x v="7"/>
    <x v="34"/>
  </r>
  <r>
    <n v="2507"/>
    <x v="2506"/>
    <s v="Unique dishes for a unique city!."/>
    <n v="42850"/>
    <x v="117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n v="35.71"/>
    <x v="7"/>
    <x v="34"/>
  </r>
  <r>
    <n v="2510"/>
    <x v="2509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n v="37.5"/>
    <x v="7"/>
    <x v="34"/>
  </r>
  <r>
    <n v="2511"/>
    <x v="2510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n v="52.5"/>
    <x v="7"/>
    <x v="34"/>
  </r>
  <r>
    <n v="2515"/>
    <x v="2514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n v="77.5"/>
    <x v="7"/>
    <x v="34"/>
  </r>
  <r>
    <n v="2516"/>
    <x v="2515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n v="53.55"/>
    <x v="7"/>
    <x v="34"/>
  </r>
  <r>
    <n v="2518"/>
    <x v="2517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n v="16.25"/>
    <x v="7"/>
    <x v="34"/>
  </r>
  <r>
    <n v="2520"/>
    <x v="2519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x v="2523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x v="2524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x v="2525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x v="2526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x v="2527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x v="2528"/>
    <s v="Opera. Short. New."/>
    <n v="6000"/>
    <x v="1736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x v="2529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x v="2532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x v="2538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x v="2540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x v="2541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x v="2542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x v="2543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x v="2544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x v="2545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x v="2546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x v="2547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x v="2548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x v="2549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x v="2550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x v="2551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x v="2552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x v="2554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x v="2556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x v="2557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x v="2558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x v="2559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x v="2560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n v="25"/>
    <x v="7"/>
    <x v="19"/>
  </r>
  <r>
    <n v="2563"/>
    <x v="2562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n v="60"/>
    <x v="7"/>
    <x v="19"/>
  </r>
  <r>
    <n v="2568"/>
    <x v="2567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n v="50"/>
    <x v="7"/>
    <x v="19"/>
  </r>
  <r>
    <n v="2569"/>
    <x v="2568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n v="72.5"/>
    <x v="7"/>
    <x v="19"/>
  </r>
  <r>
    <n v="2570"/>
    <x v="2569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n v="29.5"/>
    <x v="7"/>
    <x v="19"/>
  </r>
  <r>
    <n v="2571"/>
    <x v="2570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n v="62.5"/>
    <x v="7"/>
    <x v="19"/>
  </r>
  <r>
    <n v="2572"/>
    <x v="2571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n v="23.08"/>
    <x v="7"/>
    <x v="19"/>
  </r>
  <r>
    <n v="2580"/>
    <x v="2579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n v="25.5"/>
    <x v="7"/>
    <x v="19"/>
  </r>
  <r>
    <n v="2581"/>
    <x v="2580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n v="48.18"/>
    <x v="7"/>
    <x v="19"/>
  </r>
  <r>
    <n v="2582"/>
    <x v="2581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n v="1"/>
    <x v="7"/>
    <x v="19"/>
  </r>
  <r>
    <n v="2584"/>
    <x v="2583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n v="50"/>
    <x v="7"/>
    <x v="19"/>
  </r>
  <r>
    <n v="2586"/>
    <x v="2585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n v="5"/>
    <x v="7"/>
    <x v="19"/>
  </r>
  <r>
    <n v="2587"/>
    <x v="2586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n v="202.83"/>
    <x v="7"/>
    <x v="19"/>
  </r>
  <r>
    <n v="2588"/>
    <x v="2587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n v="29.13"/>
    <x v="7"/>
    <x v="19"/>
  </r>
  <r>
    <n v="2589"/>
    <x v="2588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n v="5"/>
    <x v="7"/>
    <x v="19"/>
  </r>
  <r>
    <n v="2590"/>
    <x v="2589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n v="13"/>
    <x v="7"/>
    <x v="19"/>
  </r>
  <r>
    <n v="2592"/>
    <x v="2591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n v="50"/>
    <x v="7"/>
    <x v="19"/>
  </r>
  <r>
    <n v="2593"/>
    <x v="2592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n v="96.05"/>
    <x v="7"/>
    <x v="19"/>
  </r>
  <r>
    <n v="2596"/>
    <x v="2595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n v="12.14"/>
    <x v="7"/>
    <x v="19"/>
  </r>
  <r>
    <n v="2598"/>
    <x v="2597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n v="115.53"/>
    <x v="7"/>
    <x v="19"/>
  </r>
  <r>
    <n v="2601"/>
    <x v="2600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x v="2601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x v="2602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x v="2603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x v="2605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x v="2606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x v="2607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x v="2608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x v="2609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x v="2611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x v="2612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x v="2613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x v="2615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x v="2616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x v="2617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x v="2618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x v="2620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x v="2621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x v="2622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x v="2624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x v="2627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x v="2628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x v="2629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x v="2630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x v="2631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x v="2632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x v="2633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x v="2634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x v="2636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x v="2637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x v="2638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x v="2640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x v="2643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x v="2645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x v="2646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x v="2647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x v="2648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x v="2649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x v="2651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x v="2652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x v="2653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x v="2654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x v="2655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x v="2656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x v="2657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x v="2658"/>
    <s v="test"/>
    <n v="49000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x v="2660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x v="2661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x v="2662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x v="2663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x v="2664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x v="2665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x v="2666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x v="2667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x v="2668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x v="2669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x v="2670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x v="2671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x v="2672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x v="2674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x v="2675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x v="2676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n v="550"/>
    <x v="2"/>
    <x v="37"/>
  </r>
  <r>
    <n v="2679"/>
    <x v="2678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n v="44"/>
    <x v="2"/>
    <x v="37"/>
  </r>
  <r>
    <n v="2680"/>
    <x v="2679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n v="69"/>
    <x v="2"/>
    <x v="37"/>
  </r>
  <r>
    <n v="2681"/>
    <x v="2680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n v="27.5"/>
    <x v="7"/>
    <x v="19"/>
  </r>
  <r>
    <n v="2682"/>
    <x v="2681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n v="84.9"/>
    <x v="7"/>
    <x v="19"/>
  </r>
  <r>
    <n v="2683"/>
    <x v="2682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n v="12"/>
    <x v="7"/>
    <x v="19"/>
  </r>
  <r>
    <n v="2684"/>
    <x v="2683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n v="200"/>
    <x v="7"/>
    <x v="19"/>
  </r>
  <r>
    <n v="2685"/>
    <x v="2684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n v="10"/>
    <x v="7"/>
    <x v="19"/>
  </r>
  <r>
    <n v="2686"/>
    <x v="2685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n v="5.29"/>
    <x v="7"/>
    <x v="19"/>
  </r>
  <r>
    <n v="2689"/>
    <x v="2688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x v="2690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n v="25"/>
    <x v="7"/>
    <x v="19"/>
  </r>
  <r>
    <n v="2693"/>
    <x v="2692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n v="13.33"/>
    <x v="7"/>
    <x v="19"/>
  </r>
  <r>
    <n v="2694"/>
    <x v="2693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n v="23.67"/>
    <x v="7"/>
    <x v="19"/>
  </r>
  <r>
    <n v="2696"/>
    <x v="2695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n v="89.21"/>
    <x v="7"/>
    <x v="19"/>
  </r>
  <r>
    <n v="2697"/>
    <x v="2696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n v="116.56"/>
    <x v="7"/>
    <x v="19"/>
  </r>
  <r>
    <n v="2698"/>
    <x v="2697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n v="13.01"/>
    <x v="7"/>
    <x v="19"/>
  </r>
  <r>
    <n v="2699"/>
    <x v="2698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n v="17.5"/>
    <x v="7"/>
    <x v="19"/>
  </r>
  <r>
    <n v="2701"/>
    <x v="2700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n v="132.35"/>
    <x v="1"/>
    <x v="38"/>
  </r>
  <r>
    <n v="2703"/>
    <x v="2702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n v="922.22"/>
    <x v="1"/>
    <x v="38"/>
  </r>
  <r>
    <n v="2704"/>
    <x v="2703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n v="163.57"/>
    <x v="1"/>
    <x v="38"/>
  </r>
  <r>
    <n v="2705"/>
    <x v="2704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n v="217.38"/>
    <x v="1"/>
    <x v="38"/>
  </r>
  <r>
    <n v="2706"/>
    <x v="2705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n v="149.44"/>
    <x v="1"/>
    <x v="38"/>
  </r>
  <r>
    <n v="2707"/>
    <x v="2706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x v="2707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n v="44.46"/>
    <x v="1"/>
    <x v="38"/>
  </r>
  <r>
    <n v="2709"/>
    <x v="2708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n v="164.94"/>
    <x v="1"/>
    <x v="38"/>
  </r>
  <r>
    <n v="2710"/>
    <x v="2709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n v="84.87"/>
    <x v="1"/>
    <x v="38"/>
  </r>
  <r>
    <n v="2711"/>
    <x v="2710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n v="53.95"/>
    <x v="1"/>
    <x v="38"/>
  </r>
  <r>
    <n v="2712"/>
    <x v="2711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n v="50.53"/>
    <x v="1"/>
    <x v="38"/>
  </r>
  <r>
    <n v="2713"/>
    <x v="2712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n v="108"/>
    <x v="1"/>
    <x v="38"/>
  </r>
  <r>
    <n v="2714"/>
    <x v="2713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n v="95.37"/>
    <x v="1"/>
    <x v="38"/>
  </r>
  <r>
    <n v="2715"/>
    <x v="2714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n v="64.16"/>
    <x v="1"/>
    <x v="38"/>
  </r>
  <r>
    <n v="2717"/>
    <x v="2716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n v="92.39"/>
    <x v="1"/>
    <x v="38"/>
  </r>
  <r>
    <n v="2718"/>
    <x v="2717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n v="125.98"/>
    <x v="1"/>
    <x v="38"/>
  </r>
  <r>
    <n v="2719"/>
    <x v="2718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n v="94.64"/>
    <x v="1"/>
    <x v="38"/>
  </r>
  <r>
    <n v="2720"/>
    <x v="2719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n v="170.7"/>
    <x v="1"/>
    <x v="38"/>
  </r>
  <r>
    <n v="2721"/>
    <x v="2720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x v="2722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x v="2723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x v="2724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x v="2725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x v="2726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x v="2727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x v="2728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x v="2729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x v="2730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x v="2731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x v="2732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x v="2733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x v="2736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x v="2737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x v="2738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x v="2739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x v="2740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x v="2741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x v="2742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x v="2746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x v="2748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x v="2749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x v="2752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x v="2756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x v="2757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x v="2758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x v="2759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x v="2761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x v="2762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x v="2763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x v="2764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x v="2768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x v="2769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x v="2770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x v="2773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x v="2774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x v="2776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x v="2777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x v="2778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x v="2779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n v="47"/>
    <x v="1"/>
    <x v="6"/>
  </r>
  <r>
    <n v="2782"/>
    <x v="2781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n v="18.77"/>
    <x v="1"/>
    <x v="6"/>
  </r>
  <r>
    <n v="2784"/>
    <x v="2783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n v="36.86"/>
    <x v="1"/>
    <x v="6"/>
  </r>
  <r>
    <n v="2786"/>
    <x v="2785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n v="39.81"/>
    <x v="1"/>
    <x v="6"/>
  </r>
  <r>
    <n v="2787"/>
    <x v="2786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n v="31.5"/>
    <x v="1"/>
    <x v="6"/>
  </r>
  <r>
    <n v="2788"/>
    <x v="2787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n v="102.5"/>
    <x v="1"/>
    <x v="6"/>
  </r>
  <r>
    <n v="2789"/>
    <x v="2788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n v="47.88"/>
    <x v="1"/>
    <x v="6"/>
  </r>
  <r>
    <n v="2791"/>
    <x v="2790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x v="2791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n v="89.67"/>
    <x v="1"/>
    <x v="6"/>
  </r>
  <r>
    <n v="2793"/>
    <x v="2792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n v="36.5"/>
    <x v="1"/>
    <x v="6"/>
  </r>
  <r>
    <n v="2796"/>
    <x v="2795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n v="87.36"/>
    <x v="1"/>
    <x v="6"/>
  </r>
  <r>
    <n v="2798"/>
    <x v="2797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n v="36.47"/>
    <x v="1"/>
    <x v="6"/>
  </r>
  <r>
    <n v="2799"/>
    <x v="2798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n v="44.86"/>
    <x v="1"/>
    <x v="6"/>
  </r>
  <r>
    <n v="2800"/>
    <x v="2799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n v="33.94"/>
    <x v="1"/>
    <x v="6"/>
  </r>
  <r>
    <n v="2803"/>
    <x v="2802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n v="90.74"/>
    <x v="1"/>
    <x v="6"/>
  </r>
  <r>
    <n v="2804"/>
    <x v="2803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n v="44.25"/>
    <x v="1"/>
    <x v="6"/>
  </r>
  <r>
    <n v="2807"/>
    <x v="2806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n v="65.38"/>
    <x v="1"/>
    <x v="6"/>
  </r>
  <r>
    <n v="2809"/>
    <x v="2808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n v="121.9"/>
    <x v="1"/>
    <x v="6"/>
  </r>
  <r>
    <n v="2810"/>
    <x v="2809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n v="47.46"/>
    <x v="1"/>
    <x v="6"/>
  </r>
  <r>
    <n v="2811"/>
    <x v="2810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n v="92.84"/>
    <x v="1"/>
    <x v="6"/>
  </r>
  <r>
    <n v="2812"/>
    <x v="2811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n v="68.25"/>
    <x v="1"/>
    <x v="6"/>
  </r>
  <r>
    <n v="2813"/>
    <x v="2812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n v="37.21"/>
    <x v="1"/>
    <x v="6"/>
  </r>
  <r>
    <n v="2814"/>
    <x v="2813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n v="25.25"/>
    <x v="1"/>
    <x v="6"/>
  </r>
  <r>
    <n v="2815"/>
    <x v="2814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n v="25.13"/>
    <x v="1"/>
    <x v="6"/>
  </r>
  <r>
    <n v="2817"/>
    <x v="2816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n v="103.95"/>
    <x v="1"/>
    <x v="6"/>
  </r>
  <r>
    <n v="2819"/>
    <x v="2818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n v="50.38"/>
    <x v="1"/>
    <x v="6"/>
  </r>
  <r>
    <n v="2820"/>
    <x v="2819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n v="50.67"/>
    <x v="1"/>
    <x v="6"/>
  </r>
  <r>
    <n v="2825"/>
    <x v="2824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n v="60.78"/>
    <x v="1"/>
    <x v="6"/>
  </r>
  <r>
    <n v="2826"/>
    <x v="2825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n v="113.42"/>
    <x v="1"/>
    <x v="6"/>
  </r>
  <r>
    <n v="2827"/>
    <x v="2826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n v="104.57"/>
    <x v="1"/>
    <x v="6"/>
  </r>
  <r>
    <n v="2828"/>
    <x v="2827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n v="98.31"/>
    <x v="1"/>
    <x v="6"/>
  </r>
  <r>
    <n v="2829"/>
    <x v="2828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n v="35.04"/>
    <x v="1"/>
    <x v="6"/>
  </r>
  <r>
    <n v="2830"/>
    <x v="2829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n v="63.85"/>
    <x v="1"/>
    <x v="6"/>
  </r>
  <r>
    <n v="2832"/>
    <x v="2831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n v="30.19"/>
    <x v="1"/>
    <x v="6"/>
  </r>
  <r>
    <n v="2833"/>
    <x v="2832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n v="83.51"/>
    <x v="1"/>
    <x v="6"/>
  </r>
  <r>
    <n v="2834"/>
    <x v="2833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n v="20.12"/>
    <x v="1"/>
    <x v="6"/>
  </r>
  <r>
    <n v="2836"/>
    <x v="2835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n v="44.54"/>
    <x v="1"/>
    <x v="6"/>
  </r>
  <r>
    <n v="2839"/>
    <x v="2838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n v="125.81"/>
    <x v="1"/>
    <x v="6"/>
  </r>
  <r>
    <n v="2840"/>
    <x v="2839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n v="30"/>
    <x v="1"/>
    <x v="6"/>
  </r>
  <r>
    <n v="2845"/>
    <x v="2844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n v="23.33"/>
    <x v="1"/>
    <x v="6"/>
  </r>
  <r>
    <n v="2849"/>
    <x v="2848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n v="23.92"/>
    <x v="1"/>
    <x v="6"/>
  </r>
  <r>
    <n v="2851"/>
    <x v="2850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n v="15.83"/>
    <x v="1"/>
    <x v="6"/>
  </r>
  <r>
    <n v="2853"/>
    <x v="2852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n v="29.79"/>
    <x v="1"/>
    <x v="6"/>
  </r>
  <r>
    <n v="2855"/>
    <x v="2854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n v="24.33"/>
    <x v="1"/>
    <x v="6"/>
  </r>
  <r>
    <n v="2857"/>
    <x v="2856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n v="500"/>
    <x v="1"/>
    <x v="6"/>
  </r>
  <r>
    <n v="2858"/>
    <x v="2857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n v="35"/>
    <x v="1"/>
    <x v="6"/>
  </r>
  <r>
    <n v="2860"/>
    <x v="2859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n v="29.56"/>
    <x v="1"/>
    <x v="6"/>
  </r>
  <r>
    <n v="2861"/>
    <x v="2860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n v="20"/>
    <x v="1"/>
    <x v="6"/>
  </r>
  <r>
    <n v="2864"/>
    <x v="2863"/>
    <s v="Accessible, original theatre for all!"/>
    <n v="2500"/>
    <x v="130"/>
    <x v="2"/>
    <x v="1"/>
    <s v="GBP"/>
    <n v="1437139080"/>
    <n v="1434552207"/>
    <b v="0"/>
    <n v="3"/>
    <b v="0"/>
    <s v="theater/plays"/>
    <n v="2"/>
    <n v="13.33"/>
    <x v="1"/>
    <x v="6"/>
  </r>
  <r>
    <n v="2865"/>
    <x v="2864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n v="22.5"/>
    <x v="1"/>
    <x v="6"/>
  </r>
  <r>
    <n v="2867"/>
    <x v="2866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n v="105.03"/>
    <x v="1"/>
    <x v="6"/>
  </r>
  <r>
    <n v="2869"/>
    <x v="2868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n v="35.4"/>
    <x v="1"/>
    <x v="6"/>
  </r>
  <r>
    <n v="2870"/>
    <x v="2869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n v="35.92"/>
    <x v="1"/>
    <x v="6"/>
  </r>
  <r>
    <n v="2872"/>
    <x v="2871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n v="119.13"/>
    <x v="1"/>
    <x v="6"/>
  </r>
  <r>
    <n v="2874"/>
    <x v="2873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n v="90.33"/>
    <x v="1"/>
    <x v="6"/>
  </r>
  <r>
    <n v="2875"/>
    <x v="2874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n v="2.33"/>
    <x v="1"/>
    <x v="6"/>
  </r>
  <r>
    <n v="2876"/>
    <x v="2875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n v="108.33"/>
    <x v="1"/>
    <x v="6"/>
  </r>
  <r>
    <n v="2878"/>
    <x v="2877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n v="15.75"/>
    <x v="1"/>
    <x v="6"/>
  </r>
  <r>
    <n v="2879"/>
    <x v="2878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n v="29"/>
    <x v="1"/>
    <x v="6"/>
  </r>
  <r>
    <n v="2880"/>
    <x v="2879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n v="63"/>
    <x v="1"/>
    <x v="6"/>
  </r>
  <r>
    <n v="2883"/>
    <x v="2882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n v="381.6"/>
    <x v="1"/>
    <x v="6"/>
  </r>
  <r>
    <n v="2884"/>
    <x v="2883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n v="46.25"/>
    <x v="1"/>
    <x v="6"/>
  </r>
  <r>
    <n v="2885"/>
    <x v="2884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n v="26"/>
    <x v="1"/>
    <x v="6"/>
  </r>
  <r>
    <n v="2886"/>
    <x v="2885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n v="5"/>
    <x v="1"/>
    <x v="6"/>
  </r>
  <r>
    <n v="2888"/>
    <x v="2887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n v="7"/>
    <x v="1"/>
    <x v="6"/>
  </r>
  <r>
    <n v="2891"/>
    <x v="2890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n v="27.3"/>
    <x v="1"/>
    <x v="6"/>
  </r>
  <r>
    <n v="2892"/>
    <x v="2891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n v="29.41"/>
    <x v="1"/>
    <x v="6"/>
  </r>
  <r>
    <n v="2893"/>
    <x v="2892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n v="12.5"/>
    <x v="1"/>
    <x v="6"/>
  </r>
  <r>
    <n v="2894"/>
    <x v="2893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n v="5.75"/>
    <x v="1"/>
    <x v="6"/>
  </r>
  <r>
    <n v="2896"/>
    <x v="2895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n v="52.08"/>
    <x v="1"/>
    <x v="6"/>
  </r>
  <r>
    <n v="2897"/>
    <x v="2896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n v="183.33"/>
    <x v="1"/>
    <x v="6"/>
  </r>
  <r>
    <n v="2898"/>
    <x v="2897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n v="26.33"/>
    <x v="1"/>
    <x v="6"/>
  </r>
  <r>
    <n v="2899"/>
    <x v="2898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n v="486.43"/>
    <x v="1"/>
    <x v="6"/>
  </r>
  <r>
    <n v="2901"/>
    <x v="2900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n v="3"/>
    <x v="1"/>
    <x v="6"/>
  </r>
  <r>
    <n v="2902"/>
    <x v="2901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n v="25"/>
    <x v="1"/>
    <x v="6"/>
  </r>
  <r>
    <n v="2903"/>
    <x v="2902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n v="9.75"/>
    <x v="1"/>
    <x v="6"/>
  </r>
  <r>
    <n v="2904"/>
    <x v="2903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n v="52.8"/>
    <x v="1"/>
    <x v="6"/>
  </r>
  <r>
    <n v="2909"/>
    <x v="2908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n v="20"/>
    <x v="1"/>
    <x v="6"/>
  </r>
  <r>
    <n v="2910"/>
    <x v="2909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n v="46.93"/>
    <x v="1"/>
    <x v="6"/>
  </r>
  <r>
    <n v="2912"/>
    <x v="2911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n v="78.08"/>
    <x v="1"/>
    <x v="6"/>
  </r>
  <r>
    <n v="2913"/>
    <x v="2912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n v="1"/>
    <x v="1"/>
    <x v="6"/>
  </r>
  <r>
    <n v="2914"/>
    <x v="2913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n v="203.67"/>
    <x v="1"/>
    <x v="6"/>
  </r>
  <r>
    <n v="2916"/>
    <x v="2915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n v="20.71"/>
    <x v="1"/>
    <x v="6"/>
  </r>
  <r>
    <n v="2917"/>
    <x v="2916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n v="48.56"/>
    <x v="1"/>
    <x v="6"/>
  </r>
  <r>
    <n v="2918"/>
    <x v="2917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x v="2918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n v="8.5"/>
    <x v="1"/>
    <x v="6"/>
  </r>
  <r>
    <n v="2920"/>
    <x v="2919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n v="51.62"/>
    <x v="1"/>
    <x v="6"/>
  </r>
  <r>
    <n v="2921"/>
    <x v="2920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x v="2924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n v="231.66"/>
    <x v="1"/>
    <x v="40"/>
  </r>
  <r>
    <n v="2926"/>
    <x v="2925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n v="112.14"/>
    <x v="1"/>
    <x v="40"/>
  </r>
  <r>
    <n v="2928"/>
    <x v="2927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n v="255.17"/>
    <x v="1"/>
    <x v="40"/>
  </r>
  <r>
    <n v="2930"/>
    <x v="2929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n v="85.74"/>
    <x v="1"/>
    <x v="40"/>
  </r>
  <r>
    <n v="2933"/>
    <x v="2932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n v="47.57"/>
    <x v="1"/>
    <x v="40"/>
  </r>
  <r>
    <n v="2934"/>
    <x v="2933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n v="90.54"/>
    <x v="1"/>
    <x v="40"/>
  </r>
  <r>
    <n v="2936"/>
    <x v="2935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n v="36.36"/>
    <x v="1"/>
    <x v="40"/>
  </r>
  <r>
    <n v="2938"/>
    <x v="2937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n v="126.72"/>
    <x v="1"/>
    <x v="40"/>
  </r>
  <r>
    <n v="2939"/>
    <x v="2938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n v="329.2"/>
    <x v="1"/>
    <x v="40"/>
  </r>
  <r>
    <n v="2940"/>
    <x v="2939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n v="202.23"/>
    <x v="1"/>
    <x v="38"/>
  </r>
  <r>
    <n v="2943"/>
    <x v="2942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n v="1"/>
    <x v="1"/>
    <x v="38"/>
  </r>
  <r>
    <n v="2947"/>
    <x v="2946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n v="82.46"/>
    <x v="1"/>
    <x v="38"/>
  </r>
  <r>
    <n v="2948"/>
    <x v="2947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n v="12.5"/>
    <x v="1"/>
    <x v="38"/>
  </r>
  <r>
    <n v="2950"/>
    <x v="2949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n v="200.63"/>
    <x v="1"/>
    <x v="38"/>
  </r>
  <r>
    <n v="2953"/>
    <x v="2952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n v="201.67"/>
    <x v="1"/>
    <x v="38"/>
  </r>
  <r>
    <n v="2954"/>
    <x v="2953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n v="65"/>
    <x v="1"/>
    <x v="38"/>
  </r>
  <r>
    <n v="2956"/>
    <x v="2955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x v="2956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n v="93.33"/>
    <x v="1"/>
    <x v="38"/>
  </r>
  <r>
    <n v="2958"/>
    <x v="2957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n v="50.75"/>
    <x v="1"/>
    <x v="6"/>
  </r>
  <r>
    <n v="2962"/>
    <x v="2961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n v="60.9"/>
    <x v="1"/>
    <x v="6"/>
  </r>
  <r>
    <n v="2963"/>
    <x v="2962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n v="25.69"/>
    <x v="1"/>
    <x v="6"/>
  </r>
  <r>
    <n v="2965"/>
    <x v="2964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n v="88.77"/>
    <x v="1"/>
    <x v="6"/>
  </r>
  <r>
    <n v="2967"/>
    <x v="2966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n v="80.23"/>
    <x v="1"/>
    <x v="6"/>
  </r>
  <r>
    <n v="2968"/>
    <x v="2967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n v="95.59"/>
    <x v="1"/>
    <x v="6"/>
  </r>
  <r>
    <n v="2970"/>
    <x v="2969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n v="74.53"/>
    <x v="1"/>
    <x v="6"/>
  </r>
  <r>
    <n v="2972"/>
    <x v="2971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n v="123.94"/>
    <x v="1"/>
    <x v="6"/>
  </r>
  <r>
    <n v="2973"/>
    <x v="2972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n v="70.88"/>
    <x v="1"/>
    <x v="6"/>
  </r>
  <r>
    <n v="2976"/>
    <x v="2975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n v="113.57"/>
    <x v="1"/>
    <x v="6"/>
  </r>
  <r>
    <n v="2978"/>
    <x v="2977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n v="60.69"/>
    <x v="1"/>
    <x v="6"/>
  </r>
  <r>
    <n v="2979"/>
    <x v="2978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n v="110.22"/>
    <x v="1"/>
    <x v="6"/>
  </r>
  <r>
    <n v="2980"/>
    <x v="2979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n v="136.46"/>
    <x v="1"/>
    <x v="6"/>
  </r>
  <r>
    <n v="2981"/>
    <x v="2980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n v="53.16"/>
    <x v="1"/>
    <x v="38"/>
  </r>
  <r>
    <n v="2982"/>
    <x v="2981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n v="86.49"/>
    <x v="1"/>
    <x v="38"/>
  </r>
  <r>
    <n v="2983"/>
    <x v="2982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n v="155.24"/>
    <x v="1"/>
    <x v="38"/>
  </r>
  <r>
    <n v="2984"/>
    <x v="2983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n v="115.08"/>
    <x v="1"/>
    <x v="38"/>
  </r>
  <r>
    <n v="2985"/>
    <x v="2984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n v="109.59"/>
    <x v="1"/>
    <x v="38"/>
  </r>
  <r>
    <n v="2986"/>
    <x v="2985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n v="45.21"/>
    <x v="1"/>
    <x v="38"/>
  </r>
  <r>
    <n v="2987"/>
    <x v="2986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n v="104.15"/>
    <x v="1"/>
    <x v="38"/>
  </r>
  <r>
    <n v="2988"/>
    <x v="2987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n v="97"/>
    <x v="1"/>
    <x v="38"/>
  </r>
  <r>
    <n v="2990"/>
    <x v="2989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n v="94.41"/>
    <x v="1"/>
    <x v="38"/>
  </r>
  <r>
    <n v="2992"/>
    <x v="2991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n v="48.98"/>
    <x v="1"/>
    <x v="38"/>
  </r>
  <r>
    <n v="2993"/>
    <x v="2992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n v="45.59"/>
    <x v="1"/>
    <x v="38"/>
  </r>
  <r>
    <n v="2994"/>
    <x v="2993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n v="23.28"/>
    <x v="1"/>
    <x v="38"/>
  </r>
  <r>
    <n v="2995"/>
    <x v="2994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n v="63.23"/>
    <x v="1"/>
    <x v="38"/>
  </r>
  <r>
    <n v="2996"/>
    <x v="2995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n v="90.2"/>
    <x v="1"/>
    <x v="38"/>
  </r>
  <r>
    <n v="2998"/>
    <x v="2997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n v="118.97"/>
    <x v="1"/>
    <x v="38"/>
  </r>
  <r>
    <n v="2999"/>
    <x v="2998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n v="80.25"/>
    <x v="1"/>
    <x v="38"/>
  </r>
  <r>
    <n v="3000"/>
    <x v="2999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n v="131.38"/>
    <x v="1"/>
    <x v="38"/>
  </r>
  <r>
    <n v="3002"/>
    <x v="3001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n v="73.03"/>
    <x v="1"/>
    <x v="38"/>
  </r>
  <r>
    <n v="3003"/>
    <x v="3002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n v="178.53"/>
    <x v="1"/>
    <x v="38"/>
  </r>
  <r>
    <n v="3004"/>
    <x v="3003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n v="162.91"/>
    <x v="1"/>
    <x v="38"/>
  </r>
  <r>
    <n v="3005"/>
    <x v="3004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n v="108.24"/>
    <x v="1"/>
    <x v="38"/>
  </r>
  <r>
    <n v="3006"/>
    <x v="3005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n v="88.87"/>
    <x v="1"/>
    <x v="38"/>
  </r>
  <r>
    <n v="3007"/>
    <x v="3006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n v="116.73"/>
    <x v="1"/>
    <x v="38"/>
  </r>
  <r>
    <n v="3009"/>
    <x v="3008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n v="233.9"/>
    <x v="1"/>
    <x v="38"/>
  </r>
  <r>
    <n v="3010"/>
    <x v="3009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n v="14.84"/>
    <x v="1"/>
    <x v="38"/>
  </r>
  <r>
    <n v="3012"/>
    <x v="3011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n v="85.18"/>
    <x v="1"/>
    <x v="38"/>
  </r>
  <r>
    <n v="3013"/>
    <x v="3012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n v="146.69"/>
    <x v="1"/>
    <x v="38"/>
  </r>
  <r>
    <n v="3014"/>
    <x v="3013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n v="50.76"/>
    <x v="1"/>
    <x v="38"/>
  </r>
  <r>
    <n v="3015"/>
    <x v="3014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n v="87.7"/>
    <x v="1"/>
    <x v="38"/>
  </r>
  <r>
    <n v="3016"/>
    <x v="3015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n v="242.28"/>
    <x v="1"/>
    <x v="38"/>
  </r>
  <r>
    <n v="3017"/>
    <x v="3016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n v="103.17"/>
    <x v="1"/>
    <x v="38"/>
  </r>
  <r>
    <n v="3019"/>
    <x v="3018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n v="234.67"/>
    <x v="1"/>
    <x v="38"/>
  </r>
  <r>
    <n v="3021"/>
    <x v="3020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n v="50.69"/>
    <x v="1"/>
    <x v="38"/>
  </r>
  <r>
    <n v="3022"/>
    <x v="3021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n v="162.71"/>
    <x v="1"/>
    <x v="38"/>
  </r>
  <r>
    <n v="3023"/>
    <x v="3022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n v="67.7"/>
    <x v="1"/>
    <x v="38"/>
  </r>
  <r>
    <n v="3025"/>
    <x v="3024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n v="52.1"/>
    <x v="1"/>
    <x v="38"/>
  </r>
  <r>
    <n v="3026"/>
    <x v="3025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n v="51.6"/>
    <x v="1"/>
    <x v="38"/>
  </r>
  <r>
    <n v="3027"/>
    <x v="3026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n v="164.3"/>
    <x v="1"/>
    <x v="38"/>
  </r>
  <r>
    <n v="3028"/>
    <x v="3027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n v="84.86"/>
    <x v="1"/>
    <x v="38"/>
  </r>
  <r>
    <n v="3029"/>
    <x v="3028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n v="94.55"/>
    <x v="1"/>
    <x v="38"/>
  </r>
  <r>
    <n v="3030"/>
    <x v="3029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n v="50.88"/>
    <x v="1"/>
    <x v="38"/>
  </r>
  <r>
    <n v="3033"/>
    <x v="3032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n v="89.31"/>
    <x v="1"/>
    <x v="38"/>
  </r>
  <r>
    <n v="3035"/>
    <x v="3034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n v="88.59"/>
    <x v="1"/>
    <x v="38"/>
  </r>
  <r>
    <n v="3036"/>
    <x v="3035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n v="33.31"/>
    <x v="1"/>
    <x v="38"/>
  </r>
  <r>
    <n v="3038"/>
    <x v="3037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n v="37.22"/>
    <x v="1"/>
    <x v="38"/>
  </r>
  <r>
    <n v="3039"/>
    <x v="3038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n v="92.13"/>
    <x v="1"/>
    <x v="38"/>
  </r>
  <r>
    <n v="3040"/>
    <x v="3039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x v="3040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n v="96.53"/>
    <x v="1"/>
    <x v="38"/>
  </r>
  <r>
    <n v="3042"/>
    <x v="3041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n v="128.91"/>
    <x v="1"/>
    <x v="38"/>
  </r>
  <r>
    <n v="3044"/>
    <x v="3043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n v="84.11"/>
    <x v="1"/>
    <x v="38"/>
  </r>
  <r>
    <n v="3045"/>
    <x v="3044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n v="82.94"/>
    <x v="1"/>
    <x v="38"/>
  </r>
  <r>
    <n v="3046"/>
    <x v="3045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n v="259.95"/>
    <x v="1"/>
    <x v="38"/>
  </r>
  <r>
    <n v="3047"/>
    <x v="3046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x v="3049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n v="23.63"/>
    <x v="1"/>
    <x v="38"/>
  </r>
  <r>
    <n v="3052"/>
    <x v="3051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n v="37.5"/>
    <x v="1"/>
    <x v="38"/>
  </r>
  <r>
    <n v="3053"/>
    <x v="3052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n v="1"/>
    <x v="1"/>
    <x v="38"/>
  </r>
  <r>
    <n v="3056"/>
    <x v="3055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n v="1"/>
    <x v="1"/>
    <x v="38"/>
  </r>
  <r>
    <n v="3059"/>
    <x v="3058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n v="41"/>
    <x v="1"/>
    <x v="38"/>
  </r>
  <r>
    <n v="3060"/>
    <x v="3059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n v="55.83"/>
    <x v="1"/>
    <x v="38"/>
  </r>
  <r>
    <n v="3061"/>
    <x v="3060"/>
    <s v="Save a historic Local theater."/>
    <n v="1000000"/>
    <x v="117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n v="99.76"/>
    <x v="1"/>
    <x v="38"/>
  </r>
  <r>
    <n v="3063"/>
    <x v="3062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n v="25.52"/>
    <x v="1"/>
    <x v="38"/>
  </r>
  <r>
    <n v="3064"/>
    <x v="3063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n v="117.65"/>
    <x v="1"/>
    <x v="38"/>
  </r>
  <r>
    <n v="3065"/>
    <x v="3064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n v="5"/>
    <x v="1"/>
    <x v="38"/>
  </r>
  <r>
    <n v="3066"/>
    <x v="3065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n v="2796.67"/>
    <x v="1"/>
    <x v="38"/>
  </r>
  <r>
    <n v="3067"/>
    <x v="3066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n v="200"/>
    <x v="1"/>
    <x v="38"/>
  </r>
  <r>
    <n v="3068"/>
    <x v="3067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n v="20.14"/>
    <x v="1"/>
    <x v="38"/>
  </r>
  <r>
    <n v="3070"/>
    <x v="3069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n v="20.88"/>
    <x v="1"/>
    <x v="38"/>
  </r>
  <r>
    <n v="3071"/>
    <x v="3070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n v="61.31"/>
    <x v="1"/>
    <x v="38"/>
  </r>
  <r>
    <n v="3072"/>
    <x v="3071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n v="1"/>
    <x v="1"/>
    <x v="38"/>
  </r>
  <r>
    <n v="3073"/>
    <x v="3072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n v="7.33"/>
    <x v="1"/>
    <x v="38"/>
  </r>
  <r>
    <n v="3075"/>
    <x v="3074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n v="64.8"/>
    <x v="1"/>
    <x v="38"/>
  </r>
  <r>
    <n v="3076"/>
    <x v="3075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n v="30.12"/>
    <x v="1"/>
    <x v="38"/>
  </r>
  <r>
    <n v="3077"/>
    <x v="3076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n v="52.5"/>
    <x v="1"/>
    <x v="38"/>
  </r>
  <r>
    <n v="3078"/>
    <x v="3077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n v="23.67"/>
    <x v="1"/>
    <x v="38"/>
  </r>
  <r>
    <n v="3079"/>
    <x v="3078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n v="415.78"/>
    <x v="1"/>
    <x v="38"/>
  </r>
  <r>
    <n v="3080"/>
    <x v="3079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n v="53.71"/>
    <x v="1"/>
    <x v="38"/>
  </r>
  <r>
    <n v="3081"/>
    <x v="3080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n v="420.6"/>
    <x v="1"/>
    <x v="38"/>
  </r>
  <r>
    <n v="3082"/>
    <x v="3081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n v="78.33"/>
    <x v="1"/>
    <x v="38"/>
  </r>
  <r>
    <n v="3085"/>
    <x v="3084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n v="67.78"/>
    <x v="1"/>
    <x v="38"/>
  </r>
  <r>
    <n v="3086"/>
    <x v="3085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n v="62.5"/>
    <x v="1"/>
    <x v="38"/>
  </r>
  <r>
    <n v="3088"/>
    <x v="3087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n v="42"/>
    <x v="1"/>
    <x v="38"/>
  </r>
  <r>
    <n v="3089"/>
    <x v="3088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n v="130.09"/>
    <x v="1"/>
    <x v="38"/>
  </r>
  <r>
    <n v="3090"/>
    <x v="3089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n v="1270.22"/>
    <x v="1"/>
    <x v="38"/>
  </r>
  <r>
    <n v="3091"/>
    <x v="3090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n v="88.44"/>
    <x v="1"/>
    <x v="38"/>
  </r>
  <r>
    <n v="3092"/>
    <x v="3091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n v="56.34"/>
    <x v="1"/>
    <x v="38"/>
  </r>
  <r>
    <n v="3093"/>
    <x v="3092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n v="53.53"/>
    <x v="1"/>
    <x v="38"/>
  </r>
  <r>
    <n v="3094"/>
    <x v="3093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n v="25"/>
    <x v="1"/>
    <x v="38"/>
  </r>
  <r>
    <n v="3095"/>
    <x v="3094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n v="50"/>
    <x v="1"/>
    <x v="38"/>
  </r>
  <r>
    <n v="3096"/>
    <x v="3095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n v="56.79"/>
    <x v="1"/>
    <x v="38"/>
  </r>
  <r>
    <n v="3097"/>
    <x v="3096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n v="40.83"/>
    <x v="1"/>
    <x v="38"/>
  </r>
  <r>
    <n v="3098"/>
    <x v="3097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n v="65.11"/>
    <x v="1"/>
    <x v="38"/>
  </r>
  <r>
    <n v="3099"/>
    <x v="3098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n v="55.6"/>
    <x v="1"/>
    <x v="38"/>
  </r>
  <r>
    <n v="3100"/>
    <x v="3099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n v="69.53"/>
    <x v="1"/>
    <x v="38"/>
  </r>
  <r>
    <n v="3103"/>
    <x v="3102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n v="5.5"/>
    <x v="1"/>
    <x v="38"/>
  </r>
  <r>
    <n v="3104"/>
    <x v="3103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n v="237"/>
    <x v="1"/>
    <x v="38"/>
  </r>
  <r>
    <n v="3105"/>
    <x v="3104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n v="79.87"/>
    <x v="1"/>
    <x v="38"/>
  </r>
  <r>
    <n v="3106"/>
    <x v="3105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n v="10.25"/>
    <x v="1"/>
    <x v="38"/>
  </r>
  <r>
    <n v="3107"/>
    <x v="3106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x v="3107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n v="13"/>
    <x v="1"/>
    <x v="38"/>
  </r>
  <r>
    <n v="3109"/>
    <x v="3108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n v="58.18"/>
    <x v="1"/>
    <x v="38"/>
  </r>
  <r>
    <n v="3110"/>
    <x v="3109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n v="10"/>
    <x v="1"/>
    <x v="38"/>
  </r>
  <r>
    <n v="3111"/>
    <x v="3110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n v="70.11"/>
    <x v="1"/>
    <x v="38"/>
  </r>
  <r>
    <n v="3112"/>
    <x v="3111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n v="57.89"/>
    <x v="1"/>
    <x v="38"/>
  </r>
  <r>
    <n v="3113"/>
    <x v="3112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n v="125.27"/>
    <x v="1"/>
    <x v="38"/>
  </r>
  <r>
    <n v="3114"/>
    <x v="3113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n v="43"/>
    <x v="1"/>
    <x v="38"/>
  </r>
  <r>
    <n v="3117"/>
    <x v="3116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n v="1"/>
    <x v="1"/>
    <x v="38"/>
  </r>
  <r>
    <n v="3118"/>
    <x v="3117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n v="775"/>
    <x v="1"/>
    <x v="38"/>
  </r>
  <r>
    <n v="3119"/>
    <x v="3118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n v="5"/>
    <x v="1"/>
    <x v="38"/>
  </r>
  <r>
    <n v="3120"/>
    <x v="3119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n v="12.8"/>
    <x v="1"/>
    <x v="38"/>
  </r>
  <r>
    <n v="3121"/>
    <x v="3120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n v="10"/>
    <x v="1"/>
    <x v="38"/>
  </r>
  <r>
    <n v="3122"/>
    <x v="3121"/>
    <s v="cancelled until further notice"/>
    <n v="199"/>
    <x v="851"/>
    <x v="1"/>
    <x v="0"/>
    <s v="USD"/>
    <n v="1478733732"/>
    <n v="1478298132"/>
    <b v="0"/>
    <n v="2"/>
    <b v="0"/>
    <s v="theater/spaces"/>
    <n v="58"/>
    <n v="58"/>
    <x v="1"/>
    <x v="38"/>
  </r>
  <r>
    <n v="3123"/>
    <x v="3122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n v="244.8"/>
    <x v="1"/>
    <x v="38"/>
  </r>
  <r>
    <n v="3124"/>
    <x v="3123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x v="117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n v="139.24"/>
    <x v="1"/>
    <x v="6"/>
  </r>
  <r>
    <n v="3129"/>
    <x v="3128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n v="10"/>
    <x v="1"/>
    <x v="6"/>
  </r>
  <r>
    <n v="3130"/>
    <x v="3129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n v="93.75"/>
    <x v="1"/>
    <x v="6"/>
  </r>
  <r>
    <n v="3131"/>
    <x v="3130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n v="53.75"/>
    <x v="1"/>
    <x v="6"/>
  </r>
  <r>
    <n v="3132"/>
    <x v="3131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n v="10"/>
    <x v="1"/>
    <x v="6"/>
  </r>
  <r>
    <n v="3133"/>
    <x v="3132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n v="18.75"/>
    <x v="1"/>
    <x v="6"/>
  </r>
  <r>
    <n v="3135"/>
    <x v="3134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n v="23.14"/>
    <x v="1"/>
    <x v="6"/>
  </r>
  <r>
    <n v="3136"/>
    <x v="3135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n v="29.05"/>
    <x v="1"/>
    <x v="6"/>
  </r>
  <r>
    <n v="3137"/>
    <x v="3136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n v="50"/>
    <x v="1"/>
    <x v="6"/>
  </r>
  <r>
    <n v="3138"/>
    <x v="3137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n v="450"/>
    <x v="1"/>
    <x v="6"/>
  </r>
  <r>
    <n v="3140"/>
    <x v="3139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n v="24"/>
    <x v="1"/>
    <x v="6"/>
  </r>
  <r>
    <n v="3141"/>
    <x v="3140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n v="32.25"/>
    <x v="1"/>
    <x v="6"/>
  </r>
  <r>
    <n v="3142"/>
    <x v="3141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n v="15"/>
    <x v="1"/>
    <x v="6"/>
  </r>
  <r>
    <n v="3143"/>
    <x v="3142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n v="251.33"/>
    <x v="1"/>
    <x v="6"/>
  </r>
  <r>
    <n v="3145"/>
    <x v="3144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n v="437.5"/>
    <x v="1"/>
    <x v="6"/>
  </r>
  <r>
    <n v="3147"/>
    <x v="3146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n v="110.35"/>
    <x v="1"/>
    <x v="6"/>
  </r>
  <r>
    <n v="3148"/>
    <x v="3147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n v="41.42"/>
    <x v="1"/>
    <x v="6"/>
  </r>
  <r>
    <n v="3149"/>
    <x v="3148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n v="103.35"/>
    <x v="1"/>
    <x v="6"/>
  </r>
  <r>
    <n v="3152"/>
    <x v="3151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n v="34.79"/>
    <x v="1"/>
    <x v="6"/>
  </r>
  <r>
    <n v="3153"/>
    <x v="3152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n v="41.77"/>
    <x v="1"/>
    <x v="6"/>
  </r>
  <r>
    <n v="3154"/>
    <x v="3153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n v="64.27"/>
    <x v="1"/>
    <x v="6"/>
  </r>
  <r>
    <n v="3155"/>
    <x v="3154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n v="31.21"/>
    <x v="1"/>
    <x v="6"/>
  </r>
  <r>
    <n v="3156"/>
    <x v="3155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n v="62.92"/>
    <x v="1"/>
    <x v="6"/>
  </r>
  <r>
    <n v="3157"/>
    <x v="3156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n v="38.5"/>
    <x v="1"/>
    <x v="6"/>
  </r>
  <r>
    <n v="3160"/>
    <x v="3159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n v="28.41"/>
    <x v="1"/>
    <x v="6"/>
  </r>
  <r>
    <n v="3162"/>
    <x v="3161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n v="80.73"/>
    <x v="1"/>
    <x v="6"/>
  </r>
  <r>
    <n v="3163"/>
    <x v="3162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n v="200.69"/>
    <x v="1"/>
    <x v="6"/>
  </r>
  <r>
    <n v="3164"/>
    <x v="3163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n v="58.1"/>
    <x v="1"/>
    <x v="6"/>
  </r>
  <r>
    <n v="3166"/>
    <x v="3165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n v="60.3"/>
    <x v="1"/>
    <x v="6"/>
  </r>
  <r>
    <n v="3167"/>
    <x v="3166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n v="63.36"/>
    <x v="1"/>
    <x v="6"/>
  </r>
  <r>
    <n v="3168"/>
    <x v="3167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n v="50.9"/>
    <x v="1"/>
    <x v="6"/>
  </r>
  <r>
    <n v="3169"/>
    <x v="3168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n v="100.5"/>
    <x v="1"/>
    <x v="6"/>
  </r>
  <r>
    <n v="3170"/>
    <x v="3169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n v="131.91"/>
    <x v="1"/>
    <x v="6"/>
  </r>
  <r>
    <n v="3175"/>
    <x v="3174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n v="91.3"/>
    <x v="1"/>
    <x v="6"/>
  </r>
  <r>
    <n v="3176"/>
    <x v="3175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n v="39.67"/>
    <x v="1"/>
    <x v="6"/>
  </r>
  <r>
    <n v="3177"/>
    <x v="3176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n v="57.55"/>
    <x v="1"/>
    <x v="6"/>
  </r>
  <r>
    <n v="3178"/>
    <x v="3177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n v="33.03"/>
    <x v="1"/>
    <x v="6"/>
  </r>
  <r>
    <n v="3179"/>
    <x v="3178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n v="77.34"/>
    <x v="1"/>
    <x v="6"/>
  </r>
  <r>
    <n v="3180"/>
    <x v="3179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n v="31.93"/>
    <x v="1"/>
    <x v="6"/>
  </r>
  <r>
    <n v="3181"/>
    <x v="3180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n v="46.77"/>
    <x v="1"/>
    <x v="6"/>
  </r>
  <r>
    <n v="3183"/>
    <x v="3182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n v="100.22"/>
    <x v="1"/>
    <x v="6"/>
  </r>
  <r>
    <n v="3185"/>
    <x v="3184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n v="46.71"/>
    <x v="1"/>
    <x v="6"/>
  </r>
  <r>
    <n v="3187"/>
    <x v="3186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n v="356.84"/>
    <x v="1"/>
    <x v="40"/>
  </r>
  <r>
    <n v="3190"/>
    <x v="3189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n v="37.75"/>
    <x v="1"/>
    <x v="40"/>
  </r>
  <r>
    <n v="3192"/>
    <x v="3191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n v="12.75"/>
    <x v="1"/>
    <x v="40"/>
  </r>
  <r>
    <n v="3193"/>
    <x v="3192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n v="24.46"/>
    <x v="1"/>
    <x v="40"/>
  </r>
  <r>
    <n v="3194"/>
    <x v="3193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n v="53.08"/>
    <x v="1"/>
    <x v="40"/>
  </r>
  <r>
    <n v="3196"/>
    <x v="3195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n v="300"/>
    <x v="1"/>
    <x v="40"/>
  </r>
  <r>
    <n v="3197"/>
    <x v="3196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n v="36.67"/>
    <x v="1"/>
    <x v="40"/>
  </r>
  <r>
    <n v="3199"/>
    <x v="3198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n v="49.21"/>
    <x v="1"/>
    <x v="40"/>
  </r>
  <r>
    <n v="3200"/>
    <x v="3199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n v="12.5"/>
    <x v="1"/>
    <x v="40"/>
  </r>
  <r>
    <n v="3202"/>
    <x v="3201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n v="109.04"/>
    <x v="1"/>
    <x v="40"/>
  </r>
  <r>
    <n v="3203"/>
    <x v="3202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n v="22.75"/>
    <x v="1"/>
    <x v="40"/>
  </r>
  <r>
    <n v="3206"/>
    <x v="3205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n v="70.83"/>
    <x v="1"/>
    <x v="40"/>
  </r>
  <r>
    <n v="3208"/>
    <x v="3207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n v="63.11"/>
    <x v="1"/>
    <x v="6"/>
  </r>
  <r>
    <n v="3209"/>
    <x v="3208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n v="50.16"/>
    <x v="1"/>
    <x v="6"/>
  </r>
  <r>
    <n v="3210"/>
    <x v="3209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n v="85.53"/>
    <x v="1"/>
    <x v="6"/>
  </r>
  <r>
    <n v="3212"/>
    <x v="3211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n v="53.72"/>
    <x v="1"/>
    <x v="6"/>
  </r>
  <r>
    <n v="3213"/>
    <x v="3212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n v="127.81"/>
    <x v="1"/>
    <x v="6"/>
  </r>
  <r>
    <n v="3214"/>
    <x v="3213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n v="262.11"/>
    <x v="1"/>
    <x v="6"/>
  </r>
  <r>
    <n v="3216"/>
    <x v="3215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n v="57.17"/>
    <x v="1"/>
    <x v="6"/>
  </r>
  <r>
    <n v="3217"/>
    <x v="3216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n v="50.2"/>
    <x v="1"/>
    <x v="6"/>
  </r>
  <r>
    <n v="3218"/>
    <x v="3217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n v="66.59"/>
    <x v="1"/>
    <x v="6"/>
  </r>
  <r>
    <n v="3219"/>
    <x v="3218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n v="168.25"/>
    <x v="1"/>
    <x v="6"/>
  </r>
  <r>
    <n v="3220"/>
    <x v="3219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n v="256.37"/>
    <x v="1"/>
    <x v="6"/>
  </r>
  <r>
    <n v="3221"/>
    <x v="3220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n v="36.61"/>
    <x v="1"/>
    <x v="6"/>
  </r>
  <r>
    <n v="3222"/>
    <x v="3221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n v="37.14"/>
    <x v="1"/>
    <x v="6"/>
  </r>
  <r>
    <n v="3223"/>
    <x v="3222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n v="45.88"/>
    <x v="1"/>
    <x v="6"/>
  </r>
  <r>
    <n v="3224"/>
    <x v="3223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n v="141.71"/>
    <x v="1"/>
    <x v="6"/>
  </r>
  <r>
    <n v="3225"/>
    <x v="3224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n v="52.49"/>
    <x v="1"/>
    <x v="6"/>
  </r>
  <r>
    <n v="3226"/>
    <x v="3225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n v="59.52"/>
    <x v="1"/>
    <x v="6"/>
  </r>
  <r>
    <n v="3227"/>
    <x v="3226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n v="193.62"/>
    <x v="1"/>
    <x v="6"/>
  </r>
  <r>
    <n v="3229"/>
    <x v="3228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n v="106.8"/>
    <x v="1"/>
    <x v="6"/>
  </r>
  <r>
    <n v="3230"/>
    <x v="3229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n v="77.22"/>
    <x v="1"/>
    <x v="6"/>
  </r>
  <r>
    <n v="3231"/>
    <x v="3230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n v="50.46"/>
    <x v="1"/>
    <x v="6"/>
  </r>
  <r>
    <n v="3233"/>
    <x v="3232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n v="97.38"/>
    <x v="1"/>
    <x v="6"/>
  </r>
  <r>
    <n v="3234"/>
    <x v="3233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n v="34.92"/>
    <x v="1"/>
    <x v="6"/>
  </r>
  <r>
    <n v="3235"/>
    <x v="3234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n v="85.53"/>
    <x v="1"/>
    <x v="6"/>
  </r>
  <r>
    <n v="3236"/>
    <x v="3235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n v="182.91"/>
    <x v="1"/>
    <x v="6"/>
  </r>
  <r>
    <n v="3237"/>
    <x v="3236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n v="39.81"/>
    <x v="1"/>
    <x v="6"/>
  </r>
  <r>
    <n v="3239"/>
    <x v="3238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n v="59.7"/>
    <x v="1"/>
    <x v="6"/>
  </r>
  <r>
    <n v="3240"/>
    <x v="3239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n v="58.69"/>
    <x v="1"/>
    <x v="6"/>
  </r>
  <r>
    <n v="3242"/>
    <x v="3241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x v="3242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n v="115.87"/>
    <x v="1"/>
    <x v="6"/>
  </r>
  <r>
    <n v="3244"/>
    <x v="3243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n v="23.87"/>
    <x v="1"/>
    <x v="6"/>
  </r>
  <r>
    <n v="3245"/>
    <x v="3244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n v="81.13"/>
    <x v="1"/>
    <x v="6"/>
  </r>
  <r>
    <n v="3246"/>
    <x v="3245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n v="57.63"/>
    <x v="1"/>
    <x v="6"/>
  </r>
  <r>
    <n v="3247"/>
    <x v="3246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n v="46.43"/>
    <x v="1"/>
    <x v="6"/>
  </r>
  <r>
    <n v="3248"/>
    <x v="3247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n v="60.48"/>
    <x v="1"/>
    <x v="6"/>
  </r>
  <r>
    <n v="3249"/>
    <x v="3248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n v="65.58"/>
    <x v="1"/>
    <x v="6"/>
  </r>
  <r>
    <n v="3250"/>
    <x v="3249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n v="119.19"/>
    <x v="1"/>
    <x v="6"/>
  </r>
  <r>
    <n v="3251"/>
    <x v="3250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n v="83.05"/>
    <x v="1"/>
    <x v="6"/>
  </r>
  <r>
    <n v="3252"/>
    <x v="3251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n v="57.52"/>
    <x v="1"/>
    <x v="6"/>
  </r>
  <r>
    <n v="3253"/>
    <x v="3252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n v="177.09"/>
    <x v="1"/>
    <x v="6"/>
  </r>
  <r>
    <n v="3254"/>
    <x v="3253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n v="70.77"/>
    <x v="1"/>
    <x v="6"/>
  </r>
  <r>
    <n v="3255"/>
    <x v="3254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n v="51.85"/>
    <x v="1"/>
    <x v="6"/>
  </r>
  <r>
    <n v="3258"/>
    <x v="3257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n v="98.2"/>
    <x v="1"/>
    <x v="6"/>
  </r>
  <r>
    <n v="3259"/>
    <x v="3258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n v="251.74"/>
    <x v="1"/>
    <x v="6"/>
  </r>
  <r>
    <n v="3260"/>
    <x v="3259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x v="3260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x v="3261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n v="93.81"/>
    <x v="1"/>
    <x v="6"/>
  </r>
  <r>
    <n v="3263"/>
    <x v="3262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n v="41.24"/>
    <x v="1"/>
    <x v="6"/>
  </r>
  <r>
    <n v="3264"/>
    <x v="3263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n v="48.33"/>
    <x v="1"/>
    <x v="6"/>
  </r>
  <r>
    <n v="3267"/>
    <x v="3266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n v="53.18"/>
    <x v="1"/>
    <x v="6"/>
  </r>
  <r>
    <n v="3268"/>
    <x v="3267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n v="116"/>
    <x v="1"/>
    <x v="6"/>
  </r>
  <r>
    <n v="3270"/>
    <x v="3269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n v="61"/>
    <x v="1"/>
    <x v="6"/>
  </r>
  <r>
    <n v="3271"/>
    <x v="3270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n v="106.5"/>
    <x v="1"/>
    <x v="6"/>
  </r>
  <r>
    <n v="3273"/>
    <x v="3272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n v="204.57"/>
    <x v="1"/>
    <x v="6"/>
  </r>
  <r>
    <n v="3274"/>
    <x v="3273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n v="54.91"/>
    <x v="1"/>
    <x v="6"/>
  </r>
  <r>
    <n v="3275"/>
    <x v="3274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n v="52.58"/>
    <x v="1"/>
    <x v="6"/>
  </r>
  <r>
    <n v="3277"/>
    <x v="3276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n v="54.3"/>
    <x v="1"/>
    <x v="6"/>
  </r>
  <r>
    <n v="3278"/>
    <x v="3277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n v="105.21"/>
    <x v="1"/>
    <x v="6"/>
  </r>
  <r>
    <n v="3280"/>
    <x v="3279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n v="134.26"/>
    <x v="1"/>
    <x v="6"/>
  </r>
  <r>
    <n v="3283"/>
    <x v="3282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x v="3283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n v="203.2"/>
    <x v="1"/>
    <x v="6"/>
  </r>
  <r>
    <n v="3285"/>
    <x v="3284"/>
    <s v="A new play by Matthew Gasda"/>
    <n v="4999"/>
    <x v="2173"/>
    <x v="0"/>
    <x v="0"/>
    <s v="USD"/>
    <n v="1488258000"/>
    <n v="1485556626"/>
    <b v="0"/>
    <n v="81"/>
    <b v="1"/>
    <s v="theater/plays"/>
    <n v="112"/>
    <n v="69.19"/>
    <x v="1"/>
    <x v="6"/>
  </r>
  <r>
    <n v="3286"/>
    <x v="3285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n v="125.12"/>
    <x v="1"/>
    <x v="6"/>
  </r>
  <r>
    <n v="3287"/>
    <x v="3286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n v="48.44"/>
    <x v="1"/>
    <x v="6"/>
  </r>
  <r>
    <n v="3289"/>
    <x v="3288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n v="26.61"/>
    <x v="1"/>
    <x v="6"/>
  </r>
  <r>
    <n v="3290"/>
    <x v="3289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n v="33.67"/>
    <x v="1"/>
    <x v="6"/>
  </r>
  <r>
    <n v="3291"/>
    <x v="3290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n v="19.27"/>
    <x v="1"/>
    <x v="6"/>
  </r>
  <r>
    <n v="3293"/>
    <x v="3292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n v="29.58"/>
    <x v="1"/>
    <x v="6"/>
  </r>
  <r>
    <n v="3295"/>
    <x v="3294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n v="26.67"/>
    <x v="1"/>
    <x v="6"/>
  </r>
  <r>
    <n v="3296"/>
    <x v="3295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n v="45.98"/>
    <x v="1"/>
    <x v="6"/>
  </r>
  <r>
    <n v="3297"/>
    <x v="3296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n v="125.09"/>
    <x v="1"/>
    <x v="6"/>
  </r>
  <r>
    <n v="3298"/>
    <x v="3297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n v="141.29"/>
    <x v="1"/>
    <x v="6"/>
  </r>
  <r>
    <n v="3299"/>
    <x v="3298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n v="55.33"/>
    <x v="1"/>
    <x v="6"/>
  </r>
  <r>
    <n v="3300"/>
    <x v="3299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n v="46.42"/>
    <x v="1"/>
    <x v="6"/>
  </r>
  <r>
    <n v="3301"/>
    <x v="3300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n v="57.2"/>
    <x v="1"/>
    <x v="6"/>
  </r>
  <r>
    <n v="3302"/>
    <x v="3301"/>
    <s v="FilosofÃ­a de los anÃ³nimos"/>
    <n v="8400"/>
    <x v="2186"/>
    <x v="0"/>
    <x v="3"/>
    <s v="EUR"/>
    <n v="1481099176"/>
    <n v="1478507176"/>
    <b v="0"/>
    <n v="50"/>
    <b v="1"/>
    <s v="theater/plays"/>
    <n v="103"/>
    <n v="173.7"/>
    <x v="1"/>
    <x v="6"/>
  </r>
  <r>
    <n v="3303"/>
    <x v="3302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n v="59.6"/>
    <x v="1"/>
    <x v="6"/>
  </r>
  <r>
    <n v="3304"/>
    <x v="330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n v="89.59"/>
    <x v="1"/>
    <x v="6"/>
  </r>
  <r>
    <n v="3305"/>
    <x v="3304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n v="48.7"/>
    <x v="1"/>
    <x v="6"/>
  </r>
  <r>
    <n v="3307"/>
    <x v="3306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n v="53.34"/>
    <x v="1"/>
    <x v="6"/>
  </r>
  <r>
    <n v="3308"/>
    <x v="3307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n v="75.09"/>
    <x v="1"/>
    <x v="6"/>
  </r>
  <r>
    <n v="3309"/>
    <x v="3308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n v="18"/>
    <x v="1"/>
    <x v="6"/>
  </r>
  <r>
    <n v="3310"/>
    <x v="3309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n v="61.02"/>
    <x v="1"/>
    <x v="6"/>
  </r>
  <r>
    <n v="3312"/>
    <x v="3311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n v="61"/>
    <x v="1"/>
    <x v="6"/>
  </r>
  <r>
    <n v="3313"/>
    <x v="3312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n v="80.03"/>
    <x v="1"/>
    <x v="6"/>
  </r>
  <r>
    <n v="3314"/>
    <x v="3313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n v="29.07"/>
    <x v="1"/>
    <x v="6"/>
  </r>
  <r>
    <n v="3315"/>
    <x v="3314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n v="93.98"/>
    <x v="1"/>
    <x v="6"/>
  </r>
  <r>
    <n v="3317"/>
    <x v="3316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n v="61.94"/>
    <x v="1"/>
    <x v="6"/>
  </r>
  <r>
    <n v="3318"/>
    <x v="33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n v="78.5"/>
    <x v="1"/>
    <x v="6"/>
  </r>
  <r>
    <n v="3319"/>
    <x v="3318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n v="145.65"/>
    <x v="1"/>
    <x v="6"/>
  </r>
  <r>
    <n v="3323"/>
    <x v="3322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n v="25.69"/>
    <x v="1"/>
    <x v="6"/>
  </r>
  <r>
    <n v="3324"/>
    <x v="3323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n v="152.5"/>
    <x v="1"/>
    <x v="6"/>
  </r>
  <r>
    <n v="3325"/>
    <x v="3324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n v="30"/>
    <x v="1"/>
    <x v="6"/>
  </r>
  <r>
    <n v="3326"/>
    <x v="3325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n v="142.28"/>
    <x v="1"/>
    <x v="6"/>
  </r>
  <r>
    <n v="3327"/>
    <x v="3326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x v="3328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n v="44.92"/>
    <x v="1"/>
    <x v="6"/>
  </r>
  <r>
    <n v="3330"/>
    <x v="3329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n v="23.1"/>
    <x v="1"/>
    <x v="6"/>
  </r>
  <r>
    <n v="3331"/>
    <x v="3330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x v="3331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n v="32.97"/>
    <x v="1"/>
    <x v="6"/>
  </r>
  <r>
    <n v="3334"/>
    <x v="3333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n v="116.65"/>
    <x v="1"/>
    <x v="6"/>
  </r>
  <r>
    <n v="3335"/>
    <x v="333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n v="79.62"/>
    <x v="1"/>
    <x v="6"/>
  </r>
  <r>
    <n v="3336"/>
    <x v="3335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n v="81.03"/>
    <x v="1"/>
    <x v="6"/>
  </r>
  <r>
    <n v="3338"/>
    <x v="3337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n v="136.85"/>
    <x v="1"/>
    <x v="6"/>
  </r>
  <r>
    <n v="3339"/>
    <x v="3338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n v="177.62"/>
    <x v="1"/>
    <x v="6"/>
  </r>
  <r>
    <n v="3340"/>
    <x v="3339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n v="109.08"/>
    <x v="1"/>
    <x v="6"/>
  </r>
  <r>
    <n v="3341"/>
    <x v="3340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x v="3342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n v="52.17"/>
    <x v="1"/>
    <x v="6"/>
  </r>
  <r>
    <n v="3344"/>
    <x v="3343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n v="114.13"/>
    <x v="1"/>
    <x v="6"/>
  </r>
  <r>
    <n v="3345"/>
    <x v="3344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n v="108.59"/>
    <x v="1"/>
    <x v="6"/>
  </r>
  <r>
    <n v="3348"/>
    <x v="3265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n v="71.67"/>
    <x v="1"/>
    <x v="6"/>
  </r>
  <r>
    <n v="3351"/>
    <x v="3349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n v="93.61"/>
    <x v="1"/>
    <x v="6"/>
  </r>
  <r>
    <n v="3352"/>
    <x v="3350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n v="76.8"/>
    <x v="1"/>
    <x v="6"/>
  </r>
  <r>
    <n v="3353"/>
    <x v="3351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n v="55.6"/>
    <x v="1"/>
    <x v="6"/>
  </r>
  <r>
    <n v="3355"/>
    <x v="335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x v="3354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n v="56.33"/>
    <x v="1"/>
    <x v="6"/>
  </r>
  <r>
    <n v="3357"/>
    <x v="3355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n v="63.57"/>
    <x v="1"/>
    <x v="6"/>
  </r>
  <r>
    <n v="3359"/>
    <x v="3357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n v="184.78"/>
    <x v="1"/>
    <x v="6"/>
  </r>
  <r>
    <n v="3360"/>
    <x v="3358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n v="126.72"/>
    <x v="1"/>
    <x v="6"/>
  </r>
  <r>
    <n v="3361"/>
    <x v="3359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n v="83.43"/>
    <x v="1"/>
    <x v="6"/>
  </r>
  <r>
    <n v="3362"/>
    <x v="3360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n v="302.31"/>
    <x v="1"/>
    <x v="6"/>
  </r>
  <r>
    <n v="3364"/>
    <x v="3362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n v="44.14"/>
    <x v="1"/>
    <x v="6"/>
  </r>
  <r>
    <n v="3365"/>
    <x v="3363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n v="29.67"/>
    <x v="1"/>
    <x v="6"/>
  </r>
  <r>
    <n v="3368"/>
    <x v="3366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n v="45.48"/>
    <x v="1"/>
    <x v="6"/>
  </r>
  <r>
    <n v="3369"/>
    <x v="3367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n v="96.2"/>
    <x v="1"/>
    <x v="6"/>
  </r>
  <r>
    <n v="3370"/>
    <x v="3368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n v="67.92"/>
    <x v="1"/>
    <x v="6"/>
  </r>
  <r>
    <n v="3371"/>
    <x v="3369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n v="30.78"/>
    <x v="1"/>
    <x v="6"/>
  </r>
  <r>
    <n v="3372"/>
    <x v="3370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n v="38.33"/>
    <x v="1"/>
    <x v="6"/>
  </r>
  <r>
    <n v="3373"/>
    <x v="3371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n v="66.83"/>
    <x v="1"/>
    <x v="6"/>
  </r>
  <r>
    <n v="3374"/>
    <x v="3372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n v="71.73"/>
    <x v="1"/>
    <x v="6"/>
  </r>
  <r>
    <n v="3375"/>
    <x v="3373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n v="421.11"/>
    <x v="1"/>
    <x v="6"/>
  </r>
  <r>
    <n v="3377"/>
    <x v="3375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n v="104.99"/>
    <x v="1"/>
    <x v="6"/>
  </r>
  <r>
    <n v="3378"/>
    <x v="3376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n v="28.19"/>
    <x v="1"/>
    <x v="6"/>
  </r>
  <r>
    <n v="3379"/>
    <x v="3377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n v="111.89"/>
    <x v="1"/>
    <x v="6"/>
  </r>
  <r>
    <n v="3381"/>
    <x v="3379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n v="85.21"/>
    <x v="1"/>
    <x v="6"/>
  </r>
  <r>
    <n v="3382"/>
    <x v="3380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n v="65.17"/>
    <x v="1"/>
    <x v="6"/>
  </r>
  <r>
    <n v="3384"/>
    <x v="3382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n v="93.76"/>
    <x v="1"/>
    <x v="6"/>
  </r>
  <r>
    <n v="3385"/>
    <x v="3383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n v="100.17"/>
    <x v="1"/>
    <x v="6"/>
  </r>
  <r>
    <n v="3388"/>
    <x v="3386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n v="34.6"/>
    <x v="1"/>
    <x v="6"/>
  </r>
  <r>
    <n v="3389"/>
    <x v="3387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n v="184.68"/>
    <x v="1"/>
    <x v="6"/>
  </r>
  <r>
    <n v="3390"/>
    <x v="3388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x v="3389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n v="36.07"/>
    <x v="1"/>
    <x v="6"/>
  </r>
  <r>
    <n v="3394"/>
    <x v="3392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n v="29"/>
    <x v="1"/>
    <x v="6"/>
  </r>
  <r>
    <n v="3395"/>
    <x v="3393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n v="55.89"/>
    <x v="1"/>
    <x v="6"/>
  </r>
  <r>
    <n v="3397"/>
    <x v="3395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x v="3397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n v="27.07"/>
    <x v="1"/>
    <x v="6"/>
  </r>
  <r>
    <n v="3400"/>
    <x v="3398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n v="99.79"/>
    <x v="1"/>
    <x v="6"/>
  </r>
  <r>
    <n v="3403"/>
    <x v="3401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n v="28.32"/>
    <x v="1"/>
    <x v="6"/>
  </r>
  <r>
    <n v="3406"/>
    <x v="3404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n v="110.23"/>
    <x v="1"/>
    <x v="6"/>
  </r>
  <r>
    <n v="3407"/>
    <x v="3405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n v="31.97"/>
    <x v="1"/>
    <x v="6"/>
  </r>
  <r>
    <n v="3408"/>
    <x v="3406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n v="29.43"/>
    <x v="1"/>
    <x v="6"/>
  </r>
  <r>
    <n v="3410"/>
    <x v="3408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n v="81.38"/>
    <x v="1"/>
    <x v="6"/>
  </r>
  <r>
    <n v="3411"/>
    <x v="3409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n v="199.17"/>
    <x v="1"/>
    <x v="6"/>
  </r>
  <r>
    <n v="3412"/>
    <x v="3410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x v="3413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n v="159.47"/>
    <x v="1"/>
    <x v="6"/>
  </r>
  <r>
    <n v="3417"/>
    <x v="3415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n v="72.05"/>
    <x v="1"/>
    <x v="6"/>
  </r>
  <r>
    <n v="3419"/>
    <x v="3417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n v="63.7"/>
    <x v="1"/>
    <x v="6"/>
  </r>
  <r>
    <n v="3420"/>
    <x v="3418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n v="103.21"/>
    <x v="1"/>
    <x v="6"/>
  </r>
  <r>
    <n v="3422"/>
    <x v="3420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x v="3421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n v="81.78"/>
    <x v="1"/>
    <x v="6"/>
  </r>
  <r>
    <n v="3425"/>
    <x v="3423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x v="3424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n v="46.61"/>
    <x v="1"/>
    <x v="6"/>
  </r>
  <r>
    <n v="3427"/>
    <x v="3425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n v="40.29"/>
    <x v="1"/>
    <x v="6"/>
  </r>
  <r>
    <n v="3429"/>
    <x v="3427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n v="30.15"/>
    <x v="1"/>
    <x v="6"/>
  </r>
  <r>
    <n v="3431"/>
    <x v="3429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n v="52.21"/>
    <x v="1"/>
    <x v="6"/>
  </r>
  <r>
    <n v="3433"/>
    <x v="3431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n v="134.15"/>
    <x v="1"/>
    <x v="6"/>
  </r>
  <r>
    <n v="3434"/>
    <x v="3432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n v="62.83"/>
    <x v="1"/>
    <x v="6"/>
  </r>
  <r>
    <n v="3435"/>
    <x v="3433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n v="186.07"/>
    <x v="1"/>
    <x v="6"/>
  </r>
  <r>
    <n v="3439"/>
    <x v="3437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n v="89.79"/>
    <x v="1"/>
    <x v="6"/>
  </r>
  <r>
    <n v="3440"/>
    <x v="3438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n v="64.16"/>
    <x v="1"/>
    <x v="6"/>
  </r>
  <r>
    <n v="3441"/>
    <x v="3439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n v="59.65"/>
    <x v="1"/>
    <x v="6"/>
  </r>
  <r>
    <n v="3442"/>
    <x v="3440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n v="41.22"/>
    <x v="1"/>
    <x v="6"/>
  </r>
  <r>
    <n v="3444"/>
    <x v="3442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n v="43.28"/>
    <x v="1"/>
    <x v="6"/>
  </r>
  <r>
    <n v="3447"/>
    <x v="3445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n v="77"/>
    <x v="1"/>
    <x v="6"/>
  </r>
  <r>
    <n v="3448"/>
    <x v="3446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n v="51.22"/>
    <x v="1"/>
    <x v="6"/>
  </r>
  <r>
    <n v="3449"/>
    <x v="3447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n v="68.25"/>
    <x v="1"/>
    <x v="6"/>
  </r>
  <r>
    <n v="3450"/>
    <x v="3448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n v="41.13"/>
    <x v="1"/>
    <x v="6"/>
  </r>
  <r>
    <n v="3452"/>
    <x v="3450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n v="41.41"/>
    <x v="1"/>
    <x v="6"/>
  </r>
  <r>
    <n v="3453"/>
    <x v="3451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n v="27.5"/>
    <x v="1"/>
    <x v="6"/>
  </r>
  <r>
    <n v="3454"/>
    <x v="3452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n v="358.69"/>
    <x v="1"/>
    <x v="6"/>
  </r>
  <r>
    <n v="3457"/>
    <x v="3455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n v="50.98"/>
    <x v="1"/>
    <x v="6"/>
  </r>
  <r>
    <n v="3458"/>
    <x v="3456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n v="45.04"/>
    <x v="1"/>
    <x v="6"/>
  </r>
  <r>
    <n v="3459"/>
    <x v="3457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n v="17.53"/>
    <x v="1"/>
    <x v="6"/>
  </r>
  <r>
    <n v="3460"/>
    <x v="3458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n v="90.68"/>
    <x v="1"/>
    <x v="6"/>
  </r>
  <r>
    <n v="3464"/>
    <x v="3462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n v="55.01"/>
    <x v="1"/>
    <x v="6"/>
  </r>
  <r>
    <n v="3465"/>
    <x v="3463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n v="72.95"/>
    <x v="1"/>
    <x v="6"/>
  </r>
  <r>
    <n v="3467"/>
    <x v="3465"/>
    <s v="Venus in Fur, By David Ives."/>
    <n v="3000"/>
    <x v="168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n v="716.35"/>
    <x v="1"/>
    <x v="6"/>
  </r>
  <r>
    <n v="3469"/>
    <x v="3467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n v="50.4"/>
    <x v="1"/>
    <x v="6"/>
  </r>
  <r>
    <n v="3470"/>
    <x v="3468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n v="88.74"/>
    <x v="1"/>
    <x v="6"/>
  </r>
  <r>
    <n v="3473"/>
    <x v="3471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n v="20"/>
    <x v="1"/>
    <x v="6"/>
  </r>
  <r>
    <n v="3476"/>
    <x v="3474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n v="53.23"/>
    <x v="1"/>
    <x v="6"/>
  </r>
  <r>
    <n v="3478"/>
    <x v="3476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n v="39.6"/>
    <x v="1"/>
    <x v="6"/>
  </r>
  <r>
    <n v="3479"/>
    <x v="3477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n v="34.25"/>
    <x v="1"/>
    <x v="6"/>
  </r>
  <r>
    <n v="3480"/>
    <x v="3478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n v="164.62"/>
    <x v="1"/>
    <x v="6"/>
  </r>
  <r>
    <n v="3481"/>
    <x v="3479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n v="125.05"/>
    <x v="1"/>
    <x v="6"/>
  </r>
  <r>
    <n v="3482"/>
    <x v="3480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n v="51.88"/>
    <x v="1"/>
    <x v="6"/>
  </r>
  <r>
    <n v="3483"/>
    <x v="3481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n v="40.29"/>
    <x v="1"/>
    <x v="6"/>
  </r>
  <r>
    <n v="3484"/>
    <x v="3482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n v="55.33"/>
    <x v="1"/>
    <x v="6"/>
  </r>
  <r>
    <n v="3486"/>
    <x v="3484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n v="83.14"/>
    <x v="1"/>
    <x v="6"/>
  </r>
  <r>
    <n v="3487"/>
    <x v="3485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n v="38.71"/>
    <x v="1"/>
    <x v="6"/>
  </r>
  <r>
    <n v="3488"/>
    <x v="3486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n v="125.38"/>
    <x v="1"/>
    <x v="6"/>
  </r>
  <r>
    <n v="3489"/>
    <x v="3487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n v="47.22"/>
    <x v="1"/>
    <x v="6"/>
  </r>
  <r>
    <n v="3491"/>
    <x v="3489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x v="3490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n v="114.29"/>
    <x v="1"/>
    <x v="6"/>
  </r>
  <r>
    <n v="3493"/>
    <x v="3491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n v="47.85"/>
    <x v="1"/>
    <x v="6"/>
  </r>
  <r>
    <n v="3497"/>
    <x v="3495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n v="40.24"/>
    <x v="1"/>
    <x v="6"/>
  </r>
  <r>
    <n v="3499"/>
    <x v="3497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n v="60.29"/>
    <x v="1"/>
    <x v="6"/>
  </r>
  <r>
    <n v="3500"/>
    <x v="3498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n v="25.31"/>
    <x v="1"/>
    <x v="6"/>
  </r>
  <r>
    <n v="3501"/>
    <x v="3499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n v="136"/>
    <x v="1"/>
    <x v="6"/>
  </r>
  <r>
    <n v="3503"/>
    <x v="3501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n v="105"/>
    <x v="1"/>
    <x v="6"/>
  </r>
  <r>
    <n v="3507"/>
    <x v="3505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n v="145"/>
    <x v="1"/>
    <x v="6"/>
  </r>
  <r>
    <n v="3508"/>
    <x v="3506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n v="96.67"/>
    <x v="1"/>
    <x v="6"/>
  </r>
  <r>
    <n v="3510"/>
    <x v="3508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n v="60.33"/>
    <x v="1"/>
    <x v="6"/>
  </r>
  <r>
    <n v="3511"/>
    <x v="3509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n v="79.89"/>
    <x v="1"/>
    <x v="6"/>
  </r>
  <r>
    <n v="3512"/>
    <x v="3510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n v="75.34"/>
    <x v="1"/>
    <x v="6"/>
  </r>
  <r>
    <n v="3514"/>
    <x v="3512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x v="3514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n v="50.02"/>
    <x v="1"/>
    <x v="6"/>
  </r>
  <r>
    <n v="3519"/>
    <x v="3517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n v="72.39"/>
    <x v="1"/>
    <x v="6"/>
  </r>
  <r>
    <n v="3520"/>
    <x v="3518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n v="95.95"/>
    <x v="1"/>
    <x v="6"/>
  </r>
  <r>
    <n v="3521"/>
    <x v="3519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n v="45.62"/>
    <x v="1"/>
    <x v="6"/>
  </r>
  <r>
    <n v="3522"/>
    <x v="3520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n v="56.83"/>
    <x v="1"/>
    <x v="6"/>
  </r>
  <r>
    <n v="3524"/>
    <x v="3522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n v="137.24"/>
    <x v="1"/>
    <x v="6"/>
  </r>
  <r>
    <n v="3525"/>
    <x v="3523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n v="45.11"/>
    <x v="1"/>
    <x v="6"/>
  </r>
  <r>
    <n v="3529"/>
    <x v="3527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n v="42.3"/>
    <x v="1"/>
    <x v="6"/>
  </r>
  <r>
    <n v="3533"/>
    <x v="3531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n v="78.88"/>
    <x v="1"/>
    <x v="6"/>
  </r>
  <r>
    <n v="3534"/>
    <x v="3532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n v="38.28"/>
    <x v="1"/>
    <x v="6"/>
  </r>
  <r>
    <n v="3535"/>
    <x v="3533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n v="44.85"/>
    <x v="1"/>
    <x v="6"/>
  </r>
  <r>
    <n v="3536"/>
    <x v="3534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n v="13.53"/>
    <x v="1"/>
    <x v="6"/>
  </r>
  <r>
    <n v="3537"/>
    <x v="3535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n v="43.5"/>
    <x v="1"/>
    <x v="6"/>
  </r>
  <r>
    <n v="3538"/>
    <x v="3536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n v="30.95"/>
    <x v="1"/>
    <x v="6"/>
  </r>
  <r>
    <n v="3539"/>
    <x v="3537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n v="55.23"/>
    <x v="1"/>
    <x v="6"/>
  </r>
  <r>
    <n v="3540"/>
    <x v="3538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x v="3541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n v="54.14"/>
    <x v="1"/>
    <x v="6"/>
  </r>
  <r>
    <n v="3544"/>
    <x v="3542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n v="31.38"/>
    <x v="1"/>
    <x v="6"/>
  </r>
  <r>
    <n v="3546"/>
    <x v="3544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n v="59.21"/>
    <x v="1"/>
    <x v="6"/>
  </r>
  <r>
    <n v="3547"/>
    <x v="3545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n v="119.18"/>
    <x v="1"/>
    <x v="6"/>
  </r>
  <r>
    <n v="3548"/>
    <x v="3546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n v="164.62"/>
    <x v="1"/>
    <x v="6"/>
  </r>
  <r>
    <n v="3549"/>
    <x v="3547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n v="40.94"/>
    <x v="1"/>
    <x v="6"/>
  </r>
  <r>
    <n v="3551"/>
    <x v="3549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n v="61.1"/>
    <x v="1"/>
    <x v="6"/>
  </r>
  <r>
    <n v="3552"/>
    <x v="3550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n v="56.2"/>
    <x v="1"/>
    <x v="6"/>
  </r>
  <r>
    <n v="3554"/>
    <x v="3552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n v="107"/>
    <x v="1"/>
    <x v="6"/>
  </r>
  <r>
    <n v="3555"/>
    <x v="3553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n v="110.5"/>
    <x v="1"/>
    <x v="6"/>
  </r>
  <r>
    <n v="3557"/>
    <x v="3555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n v="179.28"/>
    <x v="1"/>
    <x v="6"/>
  </r>
  <r>
    <n v="3558"/>
    <x v="3556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n v="15.13"/>
    <x v="1"/>
    <x v="6"/>
  </r>
  <r>
    <n v="3563"/>
    <x v="3561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n v="21.1"/>
    <x v="1"/>
    <x v="6"/>
  </r>
  <r>
    <n v="3564"/>
    <x v="3562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n v="59.12"/>
    <x v="1"/>
    <x v="6"/>
  </r>
  <r>
    <n v="3565"/>
    <x v="3563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n v="55.13"/>
    <x v="1"/>
    <x v="6"/>
  </r>
  <r>
    <n v="3567"/>
    <x v="3565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n v="26.54"/>
    <x v="1"/>
    <x v="6"/>
  </r>
  <r>
    <n v="3568"/>
    <x v="3566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n v="122.54"/>
    <x v="1"/>
    <x v="6"/>
  </r>
  <r>
    <n v="3570"/>
    <x v="3568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n v="87.96"/>
    <x v="1"/>
    <x v="6"/>
  </r>
  <r>
    <n v="3571"/>
    <x v="3569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x v="3570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n v="39.54"/>
    <x v="1"/>
    <x v="6"/>
  </r>
  <r>
    <n v="3574"/>
    <x v="3572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n v="99.34"/>
    <x v="1"/>
    <x v="6"/>
  </r>
  <r>
    <n v="3576"/>
    <x v="3574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n v="37.96"/>
    <x v="1"/>
    <x v="6"/>
  </r>
  <r>
    <n v="3581"/>
    <x v="3579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n v="30.94"/>
    <x v="1"/>
    <x v="6"/>
  </r>
  <r>
    <n v="3585"/>
    <x v="3583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n v="176.09"/>
    <x v="1"/>
    <x v="6"/>
  </r>
  <r>
    <n v="3586"/>
    <x v="3584"/>
    <s v="See Theatre In A New Light"/>
    <n v="7500"/>
    <x v="2369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x v="3585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n v="22.61"/>
    <x v="1"/>
    <x v="6"/>
  </r>
  <r>
    <n v="3588"/>
    <x v="3586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n v="18.27"/>
    <x v="1"/>
    <x v="6"/>
  </r>
  <r>
    <n v="3589"/>
    <x v="3587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n v="82.26"/>
    <x v="1"/>
    <x v="6"/>
  </r>
  <r>
    <n v="3590"/>
    <x v="3588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n v="68.53"/>
    <x v="1"/>
    <x v="6"/>
  </r>
  <r>
    <n v="3591"/>
    <x v="3589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n v="77.19"/>
    <x v="1"/>
    <x v="6"/>
  </r>
  <r>
    <n v="3594"/>
    <x v="3592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n v="55.97"/>
    <x v="1"/>
    <x v="6"/>
  </r>
  <r>
    <n v="3595"/>
    <x v="3593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n v="49.69"/>
    <x v="1"/>
    <x v="6"/>
  </r>
  <r>
    <n v="3596"/>
    <x v="3594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n v="79"/>
    <x v="1"/>
    <x v="6"/>
  </r>
  <r>
    <n v="3597"/>
    <x v="3595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n v="77.73"/>
    <x v="1"/>
    <x v="6"/>
  </r>
  <r>
    <n v="3598"/>
    <x v="3596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n v="40.78"/>
    <x v="1"/>
    <x v="6"/>
  </r>
  <r>
    <n v="3599"/>
    <x v="3597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n v="81.67"/>
    <x v="1"/>
    <x v="6"/>
  </r>
  <r>
    <n v="3603"/>
    <x v="3601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n v="49.06"/>
    <x v="1"/>
    <x v="6"/>
  </r>
  <r>
    <n v="3605"/>
    <x v="3603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n v="61.06"/>
    <x v="1"/>
    <x v="6"/>
  </r>
  <r>
    <n v="3607"/>
    <x v="3605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n v="29"/>
    <x v="1"/>
    <x v="6"/>
  </r>
  <r>
    <n v="3608"/>
    <x v="3606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n v="143.1"/>
    <x v="1"/>
    <x v="6"/>
  </r>
  <r>
    <n v="3610"/>
    <x v="3608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n v="52.35"/>
    <x v="1"/>
    <x v="6"/>
  </r>
  <r>
    <n v="3611"/>
    <x v="3609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n v="126.67"/>
    <x v="1"/>
    <x v="6"/>
  </r>
  <r>
    <n v="3613"/>
    <x v="3611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n v="35.49"/>
    <x v="1"/>
    <x v="6"/>
  </r>
  <r>
    <n v="3615"/>
    <x v="3612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n v="37.08"/>
    <x v="1"/>
    <x v="6"/>
  </r>
  <r>
    <n v="3616"/>
    <x v="3613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n v="69.33"/>
    <x v="1"/>
    <x v="6"/>
  </r>
  <r>
    <n v="3617"/>
    <x v="3614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n v="56.07"/>
    <x v="1"/>
    <x v="6"/>
  </r>
  <r>
    <n v="3621"/>
    <x v="3618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n v="47.03"/>
    <x v="1"/>
    <x v="6"/>
  </r>
  <r>
    <n v="3622"/>
    <x v="3619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n v="47.67"/>
    <x v="1"/>
    <x v="6"/>
  </r>
  <r>
    <n v="3623"/>
    <x v="3620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n v="80.72"/>
    <x v="1"/>
    <x v="6"/>
  </r>
  <r>
    <n v="3625"/>
    <x v="3622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n v="39.49"/>
    <x v="1"/>
    <x v="6"/>
  </r>
  <r>
    <n v="3626"/>
    <x v="3623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n v="84.85"/>
    <x v="1"/>
    <x v="6"/>
  </r>
  <r>
    <n v="3627"/>
    <x v="3624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n v="1"/>
    <x v="1"/>
    <x v="40"/>
  </r>
  <r>
    <n v="3631"/>
    <x v="3628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n v="147.88"/>
    <x v="1"/>
    <x v="40"/>
  </r>
  <r>
    <n v="3632"/>
    <x v="3629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n v="56.84"/>
    <x v="1"/>
    <x v="40"/>
  </r>
  <r>
    <n v="3634"/>
    <x v="3631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n v="176.94"/>
    <x v="1"/>
    <x v="40"/>
  </r>
  <r>
    <n v="3635"/>
    <x v="3632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n v="127.6"/>
    <x v="1"/>
    <x v="40"/>
  </r>
  <r>
    <n v="3636"/>
    <x v="3633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n v="66.14"/>
    <x v="1"/>
    <x v="40"/>
  </r>
  <r>
    <n v="3638"/>
    <x v="3635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n v="108"/>
    <x v="1"/>
    <x v="40"/>
  </r>
  <r>
    <n v="3639"/>
    <x v="3636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n v="7.5"/>
    <x v="1"/>
    <x v="40"/>
  </r>
  <r>
    <n v="3643"/>
    <x v="3640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n v="68.42"/>
    <x v="1"/>
    <x v="40"/>
  </r>
  <r>
    <n v="3645"/>
    <x v="3642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n v="1"/>
    <x v="1"/>
    <x v="40"/>
  </r>
  <r>
    <n v="3646"/>
    <x v="3643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n v="60.13"/>
    <x v="1"/>
    <x v="40"/>
  </r>
  <r>
    <n v="3647"/>
    <x v="3644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n v="550.04"/>
    <x v="1"/>
    <x v="6"/>
  </r>
  <r>
    <n v="3649"/>
    <x v="3646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n v="44.24"/>
    <x v="1"/>
    <x v="6"/>
  </r>
  <r>
    <n v="3653"/>
    <x v="3649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n v="68.84"/>
    <x v="1"/>
    <x v="6"/>
  </r>
  <r>
    <n v="3655"/>
    <x v="3651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n v="73.58"/>
    <x v="1"/>
    <x v="6"/>
  </r>
  <r>
    <n v="3656"/>
    <x v="3652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n v="115.02"/>
    <x v="1"/>
    <x v="6"/>
  </r>
  <r>
    <n v="3657"/>
    <x v="3653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n v="110.75"/>
    <x v="1"/>
    <x v="6"/>
  </r>
  <r>
    <n v="3658"/>
    <x v="3654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n v="75.5"/>
    <x v="1"/>
    <x v="6"/>
  </r>
  <r>
    <n v="3659"/>
    <x v="3655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n v="235.46"/>
    <x v="1"/>
    <x v="6"/>
  </r>
  <r>
    <n v="3660"/>
    <x v="3656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n v="202.85"/>
    <x v="1"/>
    <x v="6"/>
  </r>
  <r>
    <n v="3663"/>
    <x v="3659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n v="46.05"/>
    <x v="1"/>
    <x v="6"/>
  </r>
  <r>
    <n v="3665"/>
    <x v="3661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n v="51"/>
    <x v="1"/>
    <x v="6"/>
  </r>
  <r>
    <n v="3666"/>
    <x v="3662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n v="53.36"/>
    <x v="1"/>
    <x v="6"/>
  </r>
  <r>
    <n v="3668"/>
    <x v="3664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n v="36.96"/>
    <x v="1"/>
    <x v="6"/>
  </r>
  <r>
    <n v="3669"/>
    <x v="3665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x v="3666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n v="88.25"/>
    <x v="1"/>
    <x v="6"/>
  </r>
  <r>
    <n v="3672"/>
    <x v="3668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n v="53.44"/>
    <x v="1"/>
    <x v="6"/>
  </r>
  <r>
    <n v="3673"/>
    <x v="3669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n v="64.38"/>
    <x v="1"/>
    <x v="6"/>
  </r>
  <r>
    <n v="3677"/>
    <x v="3673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n v="62.05"/>
    <x v="1"/>
    <x v="6"/>
  </r>
  <r>
    <n v="3678"/>
    <x v="3674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n v="66.13"/>
    <x v="1"/>
    <x v="6"/>
  </r>
  <r>
    <n v="3679"/>
    <x v="3675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x v="3676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n v="62.17"/>
    <x v="1"/>
    <x v="6"/>
  </r>
  <r>
    <n v="3682"/>
    <x v="3678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n v="62.33"/>
    <x v="1"/>
    <x v="6"/>
  </r>
  <r>
    <n v="3683"/>
    <x v="3679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n v="58.79"/>
    <x v="1"/>
    <x v="6"/>
  </r>
  <r>
    <n v="3684"/>
    <x v="3680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n v="45.35"/>
    <x v="1"/>
    <x v="6"/>
  </r>
  <r>
    <n v="3685"/>
    <x v="3681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n v="41.94"/>
    <x v="1"/>
    <x v="6"/>
  </r>
  <r>
    <n v="3686"/>
    <x v="3682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n v="200.49"/>
    <x v="1"/>
    <x v="6"/>
  </r>
  <r>
    <n v="3688"/>
    <x v="368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n v="57.26"/>
    <x v="1"/>
    <x v="6"/>
  </r>
  <r>
    <n v="3690"/>
    <x v="3686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n v="186.8"/>
    <x v="1"/>
    <x v="6"/>
  </r>
  <r>
    <n v="3692"/>
    <x v="3688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n v="30.71"/>
    <x v="1"/>
    <x v="6"/>
  </r>
  <r>
    <n v="3694"/>
    <x v="3690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n v="62.67"/>
    <x v="1"/>
    <x v="6"/>
  </r>
  <r>
    <n v="3695"/>
    <x v="3691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n v="121.36"/>
    <x v="1"/>
    <x v="6"/>
  </r>
  <r>
    <n v="3696"/>
    <x v="3692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n v="63"/>
    <x v="1"/>
    <x v="6"/>
  </r>
  <r>
    <n v="3700"/>
    <x v="3696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n v="33.67"/>
    <x v="1"/>
    <x v="6"/>
  </r>
  <r>
    <n v="3701"/>
    <x v="3697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n v="43.2"/>
    <x v="1"/>
    <x v="6"/>
  </r>
  <r>
    <n v="3704"/>
    <x v="3700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n v="15.15"/>
    <x v="1"/>
    <x v="6"/>
  </r>
  <r>
    <n v="3705"/>
    <x v="3701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n v="83.57"/>
    <x v="1"/>
    <x v="6"/>
  </r>
  <r>
    <n v="3706"/>
    <x v="3702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n v="140"/>
    <x v="1"/>
    <x v="6"/>
  </r>
  <r>
    <n v="3707"/>
    <x v="3703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n v="30.93"/>
    <x v="1"/>
    <x v="6"/>
  </r>
  <r>
    <n v="3710"/>
    <x v="3706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x v="3707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n v="110.87"/>
    <x v="1"/>
    <x v="6"/>
  </r>
  <r>
    <n v="3713"/>
    <x v="3709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n v="106.84"/>
    <x v="1"/>
    <x v="6"/>
  </r>
  <r>
    <n v="3714"/>
    <x v="3710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n v="105.52"/>
    <x v="1"/>
    <x v="6"/>
  </r>
  <r>
    <n v="3715"/>
    <x v="3711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n v="132.96"/>
    <x v="1"/>
    <x v="6"/>
  </r>
  <r>
    <n v="3716"/>
    <x v="3712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n v="51.92"/>
    <x v="1"/>
    <x v="6"/>
  </r>
  <r>
    <n v="3717"/>
    <x v="3713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n v="310"/>
    <x v="1"/>
    <x v="6"/>
  </r>
  <r>
    <n v="3718"/>
    <x v="3714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n v="26.02"/>
    <x v="1"/>
    <x v="6"/>
  </r>
  <r>
    <n v="3719"/>
    <x v="3715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n v="86.23"/>
    <x v="1"/>
    <x v="6"/>
  </r>
  <r>
    <n v="3721"/>
    <x v="3717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n v="47.66"/>
    <x v="1"/>
    <x v="6"/>
  </r>
  <r>
    <n v="3723"/>
    <x v="3719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n v="49.55"/>
    <x v="1"/>
    <x v="6"/>
  </r>
  <r>
    <n v="3725"/>
    <x v="3721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n v="62.59"/>
    <x v="1"/>
    <x v="6"/>
  </r>
  <r>
    <n v="3727"/>
    <x v="3723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n v="61.06"/>
    <x v="1"/>
    <x v="6"/>
  </r>
  <r>
    <n v="3728"/>
    <x v="3724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n v="60.06"/>
    <x v="1"/>
    <x v="6"/>
  </r>
  <r>
    <n v="3729"/>
    <x v="3725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n v="51.67"/>
    <x v="1"/>
    <x v="6"/>
  </r>
  <r>
    <n v="3732"/>
    <x v="3728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n v="32.75"/>
    <x v="1"/>
    <x v="6"/>
  </r>
  <r>
    <n v="3733"/>
    <x v="3729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n v="61"/>
    <x v="1"/>
    <x v="6"/>
  </r>
  <r>
    <n v="3735"/>
    <x v="3731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n v="10"/>
    <x v="1"/>
    <x v="6"/>
  </r>
  <r>
    <n v="3736"/>
    <x v="3732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n v="10"/>
    <x v="1"/>
    <x v="6"/>
  </r>
  <r>
    <n v="3737"/>
    <x v="3476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n v="37.5"/>
    <x v="1"/>
    <x v="6"/>
  </r>
  <r>
    <n v="3738"/>
    <x v="3733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n v="100.63"/>
    <x v="1"/>
    <x v="6"/>
  </r>
  <r>
    <n v="3740"/>
    <x v="3735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n v="25.57"/>
    <x v="1"/>
    <x v="6"/>
  </r>
  <r>
    <n v="3741"/>
    <x v="3736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n v="202"/>
    <x v="1"/>
    <x v="6"/>
  </r>
  <r>
    <n v="3747"/>
    <x v="3742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n v="99.54"/>
    <x v="1"/>
    <x v="40"/>
  </r>
  <r>
    <n v="3749"/>
    <x v="3744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n v="215.25"/>
    <x v="1"/>
    <x v="40"/>
  </r>
  <r>
    <n v="3751"/>
    <x v="374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n v="172.23"/>
    <x v="1"/>
    <x v="40"/>
  </r>
  <r>
    <n v="3754"/>
    <x v="3749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n v="25.46"/>
    <x v="1"/>
    <x v="40"/>
  </r>
  <r>
    <n v="3756"/>
    <x v="3751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x v="3753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n v="59.04"/>
    <x v="1"/>
    <x v="40"/>
  </r>
  <r>
    <n v="3759"/>
    <x v="3754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n v="50.11"/>
    <x v="1"/>
    <x v="40"/>
  </r>
  <r>
    <n v="3760"/>
    <x v="3755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n v="55.5"/>
    <x v="1"/>
    <x v="40"/>
  </r>
  <r>
    <n v="3761"/>
    <x v="3756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n v="47.43"/>
    <x v="1"/>
    <x v="40"/>
  </r>
  <r>
    <n v="3763"/>
    <x v="3758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n v="74.22"/>
    <x v="1"/>
    <x v="40"/>
  </r>
  <r>
    <n v="3766"/>
    <x v="3761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n v="106.93"/>
    <x v="1"/>
    <x v="40"/>
  </r>
  <r>
    <n v="3767"/>
    <x v="3762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n v="41.7"/>
    <x v="1"/>
    <x v="40"/>
  </r>
  <r>
    <n v="3768"/>
    <x v="3763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n v="166.97"/>
    <x v="1"/>
    <x v="40"/>
  </r>
  <r>
    <n v="3773"/>
    <x v="3768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n v="94.91"/>
    <x v="1"/>
    <x v="40"/>
  </r>
  <r>
    <n v="3774"/>
    <x v="3769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n v="90.82"/>
    <x v="1"/>
    <x v="40"/>
  </r>
  <r>
    <n v="3777"/>
    <x v="3772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n v="48.54"/>
    <x v="1"/>
    <x v="40"/>
  </r>
  <r>
    <n v="3778"/>
    <x v="3773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n v="70.03"/>
    <x v="1"/>
    <x v="40"/>
  </r>
  <r>
    <n v="3779"/>
    <x v="3774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n v="135.63"/>
    <x v="1"/>
    <x v="40"/>
  </r>
  <r>
    <n v="3780"/>
    <x v="3775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n v="94.9"/>
    <x v="1"/>
    <x v="40"/>
  </r>
  <r>
    <n v="3782"/>
    <x v="3777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n v="75.37"/>
    <x v="1"/>
    <x v="40"/>
  </r>
  <r>
    <n v="3783"/>
    <x v="3778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n v="100.5"/>
    <x v="1"/>
    <x v="40"/>
  </r>
  <r>
    <n v="3786"/>
    <x v="3781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n v="93.77"/>
    <x v="1"/>
    <x v="40"/>
  </r>
  <r>
    <n v="3787"/>
    <x v="3782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n v="35.1"/>
    <x v="1"/>
    <x v="40"/>
  </r>
  <r>
    <n v="3788"/>
    <x v="3783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n v="500"/>
    <x v="1"/>
    <x v="40"/>
  </r>
  <r>
    <n v="3789"/>
    <x v="3784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n v="29"/>
    <x v="1"/>
    <x v="40"/>
  </r>
  <r>
    <n v="3790"/>
    <x v="3785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n v="17.5"/>
    <x v="1"/>
    <x v="40"/>
  </r>
  <r>
    <n v="3793"/>
    <x v="3788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n v="174"/>
    <x v="1"/>
    <x v="40"/>
  </r>
  <r>
    <n v="3794"/>
    <x v="3789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n v="5"/>
    <x v="1"/>
    <x v="40"/>
  </r>
  <r>
    <n v="3796"/>
    <x v="3791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n v="205"/>
    <x v="1"/>
    <x v="40"/>
  </r>
  <r>
    <n v="3799"/>
    <x v="3794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n v="100.5"/>
    <x v="1"/>
    <x v="40"/>
  </r>
  <r>
    <n v="3800"/>
    <x v="3795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n v="47.33"/>
    <x v="1"/>
    <x v="40"/>
  </r>
  <r>
    <n v="3802"/>
    <x v="3797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n v="58.95"/>
    <x v="1"/>
    <x v="40"/>
  </r>
  <r>
    <n v="3804"/>
    <x v="3799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n v="5"/>
    <x v="1"/>
    <x v="40"/>
  </r>
  <r>
    <n v="3807"/>
    <x v="3802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n v="50.56"/>
    <x v="1"/>
    <x v="40"/>
  </r>
  <r>
    <n v="3808"/>
    <x v="3803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n v="53.29"/>
    <x v="1"/>
    <x v="6"/>
  </r>
  <r>
    <n v="3810"/>
    <x v="3805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n v="70.23"/>
    <x v="1"/>
    <x v="6"/>
  </r>
  <r>
    <n v="3811"/>
    <x v="3806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n v="199.18"/>
    <x v="1"/>
    <x v="6"/>
  </r>
  <r>
    <n v="3813"/>
    <x v="3808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n v="78.52"/>
    <x v="1"/>
    <x v="6"/>
  </r>
  <r>
    <n v="3814"/>
    <x v="3809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n v="61.82"/>
    <x v="1"/>
    <x v="6"/>
  </r>
  <r>
    <n v="3815"/>
    <x v="3810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n v="48.34"/>
    <x v="1"/>
    <x v="6"/>
  </r>
  <r>
    <n v="3817"/>
    <x v="3812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n v="107.25"/>
    <x v="1"/>
    <x v="6"/>
  </r>
  <r>
    <n v="3818"/>
    <x v="3813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n v="40.92"/>
    <x v="1"/>
    <x v="6"/>
  </r>
  <r>
    <n v="3820"/>
    <x v="3815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n v="21.5"/>
    <x v="1"/>
    <x v="6"/>
  </r>
  <r>
    <n v="3821"/>
    <x v="38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n v="72.38"/>
    <x v="1"/>
    <x v="6"/>
  </r>
  <r>
    <n v="3823"/>
    <x v="3818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n v="107.57"/>
    <x v="1"/>
    <x v="6"/>
  </r>
  <r>
    <n v="3826"/>
    <x v="3821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n v="27.5"/>
    <x v="1"/>
    <x v="6"/>
  </r>
  <r>
    <n v="3827"/>
    <x v="3822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n v="62.63"/>
    <x v="1"/>
    <x v="6"/>
  </r>
  <r>
    <n v="3830"/>
    <x v="3825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n v="58.9"/>
    <x v="1"/>
    <x v="6"/>
  </r>
  <r>
    <n v="3832"/>
    <x v="3827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n v="139.56"/>
    <x v="1"/>
    <x v="6"/>
  </r>
  <r>
    <n v="3833"/>
    <x v="3828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n v="70"/>
    <x v="1"/>
    <x v="6"/>
  </r>
  <r>
    <n v="3834"/>
    <x v="3829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n v="57.39"/>
    <x v="1"/>
    <x v="6"/>
  </r>
  <r>
    <n v="3835"/>
    <x v="3830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x v="3832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n v="1008.24"/>
    <x v="1"/>
    <x v="6"/>
  </r>
  <r>
    <n v="3839"/>
    <x v="3834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n v="63.28"/>
    <x v="1"/>
    <x v="6"/>
  </r>
  <r>
    <n v="3840"/>
    <x v="3835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n v="25.65"/>
    <x v="1"/>
    <x v="6"/>
  </r>
  <r>
    <n v="3842"/>
    <x v="3837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n v="47.7"/>
    <x v="1"/>
    <x v="6"/>
  </r>
  <r>
    <n v="3843"/>
    <x v="3838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n v="56.05"/>
    <x v="1"/>
    <x v="6"/>
  </r>
  <r>
    <n v="3844"/>
    <x v="3839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n v="70.17"/>
    <x v="1"/>
    <x v="6"/>
  </r>
  <r>
    <n v="3846"/>
    <x v="3841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n v="23.63"/>
    <x v="1"/>
    <x v="6"/>
  </r>
  <r>
    <n v="3847"/>
    <x v="3842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n v="188.56"/>
    <x v="1"/>
    <x v="6"/>
  </r>
  <r>
    <n v="3848"/>
    <x v="3843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x v="384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n v="9.5"/>
    <x v="1"/>
    <x v="6"/>
  </r>
  <r>
    <n v="3851"/>
    <x v="3846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n v="35.5"/>
    <x v="1"/>
    <x v="6"/>
  </r>
  <r>
    <n v="3852"/>
    <x v="3847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n v="10"/>
    <x v="1"/>
    <x v="6"/>
  </r>
  <r>
    <n v="3853"/>
    <x v="3848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n v="13"/>
    <x v="1"/>
    <x v="6"/>
  </r>
  <r>
    <n v="3854"/>
    <x v="3849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n v="89.4"/>
    <x v="1"/>
    <x v="6"/>
  </r>
  <r>
    <n v="3855"/>
    <x v="3850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n v="25"/>
    <x v="1"/>
    <x v="6"/>
  </r>
  <r>
    <n v="3856"/>
    <x v="3851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n v="1"/>
    <x v="1"/>
    <x v="6"/>
  </r>
  <r>
    <n v="3857"/>
    <x v="3852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n v="65"/>
    <x v="1"/>
    <x v="6"/>
  </r>
  <r>
    <n v="3858"/>
    <x v="3853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n v="1"/>
    <x v="1"/>
    <x v="6"/>
  </r>
  <r>
    <n v="3860"/>
    <x v="3855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x v="3856"/>
    <s v="THE COMING OF THE LORD!"/>
    <n v="2000"/>
    <x v="173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n v="1"/>
    <x v="1"/>
    <x v="6"/>
  </r>
  <r>
    <n v="3863"/>
    <x v="3858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n v="20"/>
    <x v="1"/>
    <x v="6"/>
  </r>
  <r>
    <n v="3865"/>
    <x v="3860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n v="46.43"/>
    <x v="1"/>
    <x v="6"/>
  </r>
  <r>
    <n v="3866"/>
    <x v="3861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n v="5.5"/>
    <x v="1"/>
    <x v="6"/>
  </r>
  <r>
    <n v="3867"/>
    <x v="3862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n v="50.2"/>
    <x v="1"/>
    <x v="6"/>
  </r>
  <r>
    <n v="3868"/>
    <x v="3863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n v="10"/>
    <x v="1"/>
    <x v="40"/>
  </r>
  <r>
    <n v="3869"/>
    <x v="3864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n v="30.13"/>
    <x v="1"/>
    <x v="40"/>
  </r>
  <r>
    <n v="3870"/>
    <x v="3865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n v="13.33"/>
    <x v="1"/>
    <x v="40"/>
  </r>
  <r>
    <n v="3872"/>
    <x v="3867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n v="44.76"/>
    <x v="1"/>
    <x v="40"/>
  </r>
  <r>
    <n v="3877"/>
    <x v="3872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n v="88.64"/>
    <x v="1"/>
    <x v="40"/>
  </r>
  <r>
    <n v="3878"/>
    <x v="3873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n v="10"/>
    <x v="1"/>
    <x v="40"/>
  </r>
  <r>
    <n v="3879"/>
    <x v="3874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n v="57.65"/>
    <x v="1"/>
    <x v="40"/>
  </r>
  <r>
    <n v="3881"/>
    <x v="3876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x v="117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n v="17.5"/>
    <x v="1"/>
    <x v="40"/>
  </r>
  <r>
    <n v="3888"/>
    <x v="3883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n v="38.71"/>
    <x v="1"/>
    <x v="6"/>
  </r>
  <r>
    <n v="3889"/>
    <x v="3884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n v="13.11"/>
    <x v="1"/>
    <x v="6"/>
  </r>
  <r>
    <n v="3890"/>
    <x v="3885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n v="315.5"/>
    <x v="1"/>
    <x v="6"/>
  </r>
  <r>
    <n v="3891"/>
    <x v="3886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n v="37.14"/>
    <x v="1"/>
    <x v="6"/>
  </r>
  <r>
    <n v="3892"/>
    <x v="3887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n v="47.27"/>
    <x v="1"/>
    <x v="6"/>
  </r>
  <r>
    <n v="3895"/>
    <x v="3890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n v="42.5"/>
    <x v="1"/>
    <x v="6"/>
  </r>
  <r>
    <n v="3897"/>
    <x v="3892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n v="50.88"/>
    <x v="1"/>
    <x v="6"/>
  </r>
  <r>
    <n v="3899"/>
    <x v="3894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n v="62.5"/>
    <x v="1"/>
    <x v="6"/>
  </r>
  <r>
    <n v="3900"/>
    <x v="3895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n v="27"/>
    <x v="1"/>
    <x v="6"/>
  </r>
  <r>
    <n v="3901"/>
    <x v="3896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n v="25"/>
    <x v="1"/>
    <x v="6"/>
  </r>
  <r>
    <n v="3902"/>
    <x v="3897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n v="24.71"/>
    <x v="1"/>
    <x v="6"/>
  </r>
  <r>
    <n v="3906"/>
    <x v="3901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n v="63.13"/>
    <x v="1"/>
    <x v="6"/>
  </r>
  <r>
    <n v="3907"/>
    <x v="3902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n v="38.25"/>
    <x v="1"/>
    <x v="6"/>
  </r>
  <r>
    <n v="3908"/>
    <x v="3903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n v="16.25"/>
    <x v="1"/>
    <x v="6"/>
  </r>
  <r>
    <n v="3909"/>
    <x v="3904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n v="33.75"/>
    <x v="1"/>
    <x v="6"/>
  </r>
  <r>
    <n v="3910"/>
    <x v="3905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n v="61.67"/>
    <x v="1"/>
    <x v="6"/>
  </r>
  <r>
    <n v="3911"/>
    <x v="3906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n v="83.14"/>
    <x v="1"/>
    <x v="6"/>
  </r>
  <r>
    <n v="3912"/>
    <x v="3907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n v="1"/>
    <x v="1"/>
    <x v="6"/>
  </r>
  <r>
    <n v="3913"/>
    <x v="3908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n v="33.67"/>
    <x v="1"/>
    <x v="6"/>
  </r>
  <r>
    <n v="3915"/>
    <x v="3910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n v="5"/>
    <x v="1"/>
    <x v="6"/>
  </r>
  <r>
    <n v="3916"/>
    <x v="3911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n v="10"/>
    <x v="1"/>
    <x v="6"/>
  </r>
  <r>
    <n v="3918"/>
    <x v="3913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n v="40"/>
    <x v="1"/>
    <x v="6"/>
  </r>
  <r>
    <n v="3919"/>
    <x v="3914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n v="30"/>
    <x v="1"/>
    <x v="6"/>
  </r>
  <r>
    <n v="3920"/>
    <x v="3915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n v="45"/>
    <x v="1"/>
    <x v="6"/>
  </r>
  <r>
    <n v="3921"/>
    <x v="3916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n v="10.17"/>
    <x v="1"/>
    <x v="6"/>
  </r>
  <r>
    <n v="3923"/>
    <x v="3918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n v="81.41"/>
    <x v="1"/>
    <x v="6"/>
  </r>
  <r>
    <n v="3924"/>
    <x v="3919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n v="57.25"/>
    <x v="1"/>
    <x v="6"/>
  </r>
  <r>
    <n v="3925"/>
    <x v="3920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n v="15"/>
    <x v="1"/>
    <x v="6"/>
  </r>
  <r>
    <n v="3927"/>
    <x v="3922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n v="93"/>
    <x v="1"/>
    <x v="6"/>
  </r>
  <r>
    <n v="3929"/>
    <x v="3924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n v="32.36"/>
    <x v="1"/>
    <x v="6"/>
  </r>
  <r>
    <n v="3930"/>
    <x v="3925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n v="1"/>
    <x v="1"/>
    <x v="6"/>
  </r>
  <r>
    <n v="3933"/>
    <x v="3928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n v="91.83"/>
    <x v="1"/>
    <x v="6"/>
  </r>
  <r>
    <n v="3934"/>
    <x v="3929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n v="57.17"/>
    <x v="1"/>
    <x v="6"/>
  </r>
  <r>
    <n v="3936"/>
    <x v="3931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n v="248.5"/>
    <x v="1"/>
    <x v="6"/>
  </r>
  <r>
    <n v="3938"/>
    <x v="393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n v="5"/>
    <x v="1"/>
    <x v="6"/>
  </r>
  <r>
    <n v="3940"/>
    <x v="3935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n v="25"/>
    <x v="1"/>
    <x v="6"/>
  </r>
  <r>
    <n v="3942"/>
    <x v="3937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n v="5"/>
    <x v="1"/>
    <x v="6"/>
  </r>
  <r>
    <n v="3946"/>
    <x v="3941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n v="39"/>
    <x v="1"/>
    <x v="6"/>
  </r>
  <r>
    <n v="3947"/>
    <x v="3942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n v="50.5"/>
    <x v="1"/>
    <x v="6"/>
  </r>
  <r>
    <n v="3948"/>
    <x v="3943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n v="49.28"/>
    <x v="1"/>
    <x v="6"/>
  </r>
  <r>
    <n v="3950"/>
    <x v="3945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n v="25"/>
    <x v="1"/>
    <x v="6"/>
  </r>
  <r>
    <n v="3951"/>
    <x v="3946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n v="25"/>
    <x v="1"/>
    <x v="6"/>
  </r>
  <r>
    <n v="3953"/>
    <x v="3948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n v="53.13"/>
    <x v="1"/>
    <x v="6"/>
  </r>
  <r>
    <n v="3956"/>
    <x v="3951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n v="7"/>
    <x v="1"/>
    <x v="6"/>
  </r>
  <r>
    <n v="3958"/>
    <x v="3953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n v="40.06"/>
    <x v="1"/>
    <x v="6"/>
  </r>
  <r>
    <n v="3959"/>
    <x v="3954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n v="24.33"/>
    <x v="1"/>
    <x v="6"/>
  </r>
  <r>
    <n v="3960"/>
    <x v="3955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n v="11.25"/>
    <x v="1"/>
    <x v="6"/>
  </r>
  <r>
    <n v="3961"/>
    <x v="3956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n v="10.5"/>
    <x v="1"/>
    <x v="6"/>
  </r>
  <r>
    <n v="3962"/>
    <x v="3957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n v="42"/>
    <x v="1"/>
    <x v="6"/>
  </r>
  <r>
    <n v="3965"/>
    <x v="3960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n v="71.25"/>
    <x v="1"/>
    <x v="6"/>
  </r>
  <r>
    <n v="3966"/>
    <x v="3961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n v="22.5"/>
    <x v="1"/>
    <x v="6"/>
  </r>
  <r>
    <n v="3967"/>
    <x v="3962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n v="41"/>
    <x v="1"/>
    <x v="6"/>
  </r>
  <r>
    <n v="3968"/>
    <x v="3963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n v="47.91"/>
    <x v="1"/>
    <x v="6"/>
  </r>
  <r>
    <n v="3969"/>
    <x v="3964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n v="5.5"/>
    <x v="1"/>
    <x v="6"/>
  </r>
  <r>
    <n v="3971"/>
    <x v="3966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n v="22.67"/>
    <x v="1"/>
    <x v="6"/>
  </r>
  <r>
    <n v="3972"/>
    <x v="3967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n v="26.38"/>
    <x v="1"/>
    <x v="6"/>
  </r>
  <r>
    <n v="3973"/>
    <x v="3968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n v="105.54"/>
    <x v="1"/>
    <x v="6"/>
  </r>
  <r>
    <n v="3974"/>
    <x v="3969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n v="62"/>
    <x v="1"/>
    <x v="6"/>
  </r>
  <r>
    <n v="3977"/>
    <x v="3972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n v="217.5"/>
    <x v="1"/>
    <x v="6"/>
  </r>
  <r>
    <n v="3978"/>
    <x v="3973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n v="26.75"/>
    <x v="1"/>
    <x v="6"/>
  </r>
  <r>
    <n v="3979"/>
    <x v="3974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n v="175"/>
    <x v="1"/>
    <x v="6"/>
  </r>
  <r>
    <n v="3982"/>
    <x v="3976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n v="84.28"/>
    <x v="1"/>
    <x v="6"/>
  </r>
  <r>
    <n v="3984"/>
    <x v="3978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n v="33.74"/>
    <x v="1"/>
    <x v="6"/>
  </r>
  <r>
    <n v="3986"/>
    <x v="3980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n v="37.54"/>
    <x v="1"/>
    <x v="6"/>
  </r>
  <r>
    <n v="3987"/>
    <x v="3981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n v="11.62"/>
    <x v="1"/>
    <x v="6"/>
  </r>
  <r>
    <n v="3988"/>
    <x v="3982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n v="8"/>
    <x v="1"/>
    <x v="6"/>
  </r>
  <r>
    <n v="3989"/>
    <x v="3983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n v="23"/>
    <x v="1"/>
    <x v="6"/>
  </r>
  <r>
    <n v="3991"/>
    <x v="3985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n v="60.11"/>
    <x v="1"/>
    <x v="6"/>
  </r>
  <r>
    <n v="3993"/>
    <x v="3987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n v="3"/>
    <x v="1"/>
    <x v="6"/>
  </r>
  <r>
    <n v="3994"/>
    <x v="3988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n v="5"/>
    <x v="1"/>
    <x v="6"/>
  </r>
  <r>
    <n v="3995"/>
    <x v="3989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n v="29.24"/>
    <x v="1"/>
    <x v="6"/>
  </r>
  <r>
    <n v="3997"/>
    <x v="3991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n v="59.58"/>
    <x v="1"/>
    <x v="6"/>
  </r>
  <r>
    <n v="3999"/>
    <x v="3993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n v="82.57"/>
    <x v="1"/>
    <x v="6"/>
  </r>
  <r>
    <n v="4000"/>
    <x v="3994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n v="10"/>
    <x v="1"/>
    <x v="6"/>
  </r>
  <r>
    <n v="4001"/>
    <x v="3995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n v="32.36"/>
    <x v="1"/>
    <x v="6"/>
  </r>
  <r>
    <n v="4002"/>
    <x v="3996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n v="5.75"/>
    <x v="1"/>
    <x v="6"/>
  </r>
  <r>
    <n v="4003"/>
    <x v="3997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n v="100.5"/>
    <x v="1"/>
    <x v="6"/>
  </r>
  <r>
    <n v="4004"/>
    <x v="3998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n v="1"/>
    <x v="1"/>
    <x v="6"/>
  </r>
  <r>
    <n v="4005"/>
    <x v="3999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n v="20"/>
    <x v="1"/>
    <x v="6"/>
  </r>
  <r>
    <n v="4006"/>
    <x v="4000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n v="2"/>
    <x v="1"/>
    <x v="6"/>
  </r>
  <r>
    <n v="4007"/>
    <x v="3988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n v="5"/>
    <x v="1"/>
    <x v="6"/>
  </r>
  <r>
    <n v="4008"/>
    <x v="4001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n v="25"/>
    <x v="1"/>
    <x v="6"/>
  </r>
  <r>
    <n v="4010"/>
    <x v="4003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n v="45.84"/>
    <x v="1"/>
    <x v="6"/>
  </r>
  <r>
    <n v="4011"/>
    <x v="4004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n v="4.75"/>
    <x v="1"/>
    <x v="6"/>
  </r>
  <r>
    <n v="4012"/>
    <x v="4005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n v="13"/>
    <x v="1"/>
    <x v="6"/>
  </r>
  <r>
    <n v="4014"/>
    <x v="4007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n v="1"/>
    <x v="1"/>
    <x v="6"/>
  </r>
  <r>
    <n v="4016"/>
    <x v="4009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n v="52.5"/>
    <x v="1"/>
    <x v="6"/>
  </r>
  <r>
    <n v="4018"/>
    <x v="4011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n v="32.5"/>
    <x v="1"/>
    <x v="6"/>
  </r>
  <r>
    <n v="4019"/>
    <x v="4012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n v="7.25"/>
    <x v="1"/>
    <x v="6"/>
  </r>
  <r>
    <n v="4020"/>
    <x v="4013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n v="33.33"/>
    <x v="1"/>
    <x v="6"/>
  </r>
  <r>
    <n v="4021"/>
    <x v="4014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n v="62.5"/>
    <x v="1"/>
    <x v="6"/>
  </r>
  <r>
    <n v="4022"/>
    <x v="4015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n v="63.56"/>
    <x v="1"/>
    <x v="6"/>
  </r>
  <r>
    <n v="4023"/>
    <x v="4016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n v="30.71"/>
    <x v="1"/>
    <x v="6"/>
  </r>
  <r>
    <n v="4028"/>
    <x v="4021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n v="51"/>
    <x v="1"/>
    <x v="6"/>
  </r>
  <r>
    <n v="4029"/>
    <x v="4022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n v="59"/>
    <x v="1"/>
    <x v="6"/>
  </r>
  <r>
    <n v="4033"/>
    <x v="4026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n v="65.34"/>
    <x v="1"/>
    <x v="6"/>
  </r>
  <r>
    <n v="4034"/>
    <x v="4027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n v="100"/>
    <x v="1"/>
    <x v="6"/>
  </r>
  <r>
    <n v="4035"/>
    <x v="4028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n v="166.06"/>
    <x v="1"/>
    <x v="6"/>
  </r>
  <r>
    <n v="4037"/>
    <x v="4030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n v="40"/>
    <x v="1"/>
    <x v="6"/>
  </r>
  <r>
    <n v="4038"/>
    <x v="4031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n v="75.25"/>
    <x v="1"/>
    <x v="6"/>
  </r>
  <r>
    <n v="4039"/>
    <x v="4032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n v="1250"/>
    <x v="1"/>
    <x v="6"/>
  </r>
  <r>
    <n v="4041"/>
    <x v="4034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n v="10.5"/>
    <x v="1"/>
    <x v="6"/>
  </r>
  <r>
    <n v="4042"/>
    <x v="4035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n v="7"/>
    <x v="1"/>
    <x v="6"/>
  </r>
  <r>
    <n v="4043"/>
    <x v="4036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n v="1"/>
    <x v="1"/>
    <x v="6"/>
  </r>
  <r>
    <n v="4046"/>
    <x v="4039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n v="38.33"/>
    <x v="1"/>
    <x v="6"/>
  </r>
  <r>
    <n v="4047"/>
    <x v="4040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n v="27.5"/>
    <x v="1"/>
    <x v="6"/>
  </r>
  <r>
    <n v="4048"/>
    <x v="4041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n v="16"/>
    <x v="1"/>
    <x v="6"/>
  </r>
  <r>
    <n v="4050"/>
    <x v="4043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n v="1"/>
    <x v="1"/>
    <x v="6"/>
  </r>
  <r>
    <n v="4051"/>
    <x v="4044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n v="86.62"/>
    <x v="1"/>
    <x v="6"/>
  </r>
  <r>
    <n v="4053"/>
    <x v="4046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n v="41.95"/>
    <x v="1"/>
    <x v="6"/>
  </r>
  <r>
    <n v="4056"/>
    <x v="4049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x v="4051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n v="23.75"/>
    <x v="1"/>
    <x v="6"/>
  </r>
  <r>
    <n v="4059"/>
    <x v="4052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n v="35.71"/>
    <x v="1"/>
    <x v="6"/>
  </r>
  <r>
    <n v="4060"/>
    <x v="4053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n v="57"/>
    <x v="1"/>
    <x v="6"/>
  </r>
  <r>
    <n v="4061"/>
    <x v="4054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n v="15"/>
    <x v="1"/>
    <x v="6"/>
  </r>
  <r>
    <n v="4064"/>
    <x v="4057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n v="64.17"/>
    <x v="1"/>
    <x v="6"/>
  </r>
  <r>
    <n v="4065"/>
    <x v="4058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n v="6.75"/>
    <x v="1"/>
    <x v="6"/>
  </r>
  <r>
    <n v="4066"/>
    <x v="4059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n v="25"/>
    <x v="1"/>
    <x v="6"/>
  </r>
  <r>
    <n v="4067"/>
    <x v="4060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n v="179.12"/>
    <x v="1"/>
    <x v="6"/>
  </r>
  <r>
    <n v="4068"/>
    <x v="4061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n v="33.08"/>
    <x v="1"/>
    <x v="6"/>
  </r>
  <r>
    <n v="4070"/>
    <x v="4063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n v="2"/>
    <x v="1"/>
    <x v="6"/>
  </r>
  <r>
    <n v="4073"/>
    <x v="4066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n v="18.5"/>
    <x v="1"/>
    <x v="6"/>
  </r>
  <r>
    <n v="4074"/>
    <x v="4067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n v="35"/>
    <x v="1"/>
    <x v="6"/>
  </r>
  <r>
    <n v="4075"/>
    <x v="4068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n v="44.31"/>
    <x v="1"/>
    <x v="6"/>
  </r>
  <r>
    <n v="4076"/>
    <x v="4069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n v="222.5"/>
    <x v="1"/>
    <x v="6"/>
  </r>
  <r>
    <n v="4078"/>
    <x v="4071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n v="5"/>
    <x v="1"/>
    <x v="6"/>
  </r>
  <r>
    <n v="4080"/>
    <x v="4073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n v="29.17"/>
    <x v="1"/>
    <x v="6"/>
  </r>
  <r>
    <n v="4082"/>
    <x v="4075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n v="126.5"/>
    <x v="1"/>
    <x v="6"/>
  </r>
  <r>
    <n v="4084"/>
    <x v="4077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n v="10"/>
    <x v="1"/>
    <x v="6"/>
  </r>
  <r>
    <n v="4085"/>
    <x v="4078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n v="10"/>
    <x v="1"/>
    <x v="6"/>
  </r>
  <r>
    <n v="4086"/>
    <x v="4079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n v="9.4"/>
    <x v="1"/>
    <x v="6"/>
  </r>
  <r>
    <n v="4087"/>
    <x v="4080"/>
    <s v="Comedy Stage Play"/>
    <n v="9600"/>
    <x v="117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n v="30"/>
    <x v="1"/>
    <x v="6"/>
  </r>
  <r>
    <n v="4090"/>
    <x v="4083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n v="25.5"/>
    <x v="1"/>
    <x v="6"/>
  </r>
  <r>
    <n v="4092"/>
    <x v="4085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n v="20"/>
    <x v="1"/>
    <x v="6"/>
  </r>
  <r>
    <n v="4093"/>
    <x v="4086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n v="15"/>
    <x v="1"/>
    <x v="6"/>
  </r>
  <r>
    <n v="4094"/>
    <x v="4087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n v="91.25"/>
    <x v="1"/>
    <x v="6"/>
  </r>
  <r>
    <n v="4095"/>
    <x v="4088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n v="800"/>
    <x v="1"/>
    <x v="6"/>
  </r>
  <r>
    <n v="4096"/>
    <x v="4089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n v="80"/>
    <x v="1"/>
    <x v="6"/>
  </r>
  <r>
    <n v="4097"/>
    <x v="4090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n v="50"/>
    <x v="1"/>
    <x v="6"/>
  </r>
  <r>
    <n v="4100"/>
    <x v="4093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n v="22.83"/>
    <x v="1"/>
    <x v="6"/>
  </r>
  <r>
    <n v="4103"/>
    <x v="4096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n v="383.33"/>
    <x v="1"/>
    <x v="6"/>
  </r>
  <r>
    <n v="4106"/>
    <x v="4099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n v="106.97"/>
    <x v="1"/>
    <x v="6"/>
  </r>
  <r>
    <n v="4107"/>
    <x v="4100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n v="10.25"/>
    <x v="1"/>
    <x v="6"/>
  </r>
  <r>
    <n v="4108"/>
    <x v="4101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n v="59"/>
    <x v="1"/>
    <x v="6"/>
  </r>
  <r>
    <n v="4109"/>
    <x v="4102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n v="14.33"/>
    <x v="1"/>
    <x v="6"/>
  </r>
  <r>
    <n v="4111"/>
    <x v="4104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n v="15.67"/>
    <x v="1"/>
    <x v="6"/>
  </r>
  <r>
    <n v="4112"/>
    <x v="4105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5000"/>
    <n v="3440"/>
    <x v="0"/>
    <s v="US"/>
    <s v="USD"/>
    <n v="1458518325"/>
    <n v="1456793925"/>
    <b v="0"/>
    <n v="31"/>
    <b v="1"/>
    <s v="theater/plays"/>
    <n v="69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5000"/>
    <n v="12000"/>
    <x v="0"/>
    <s v="US"/>
    <s v="USD"/>
    <n v="1410601041"/>
    <n v="1406713041"/>
    <b v="0"/>
    <n v="12"/>
    <b v="1"/>
    <s v="theater/plays"/>
    <n v="24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5000"/>
    <n v="10085"/>
    <x v="0"/>
    <s v="US"/>
    <s v="USD"/>
    <n v="1487347500"/>
    <n v="1484715366"/>
    <b v="0"/>
    <n v="158"/>
    <b v="1"/>
    <s v="theater/plays"/>
    <n v="202"/>
    <n v="63.83"/>
    <x v="1"/>
    <s v="plays"/>
    <x v="527"/>
    <d v="2017-02-17T16:05:00"/>
    <x v="1"/>
  </r>
  <r>
    <n v="528"/>
    <s v="Devastated No Matter What"/>
    <s v="A Festival Backed Production of a Full-Length Play."/>
    <n v="5000"/>
    <n v="1330"/>
    <x v="0"/>
    <s v="US"/>
    <s v="USD"/>
    <n v="1434921600"/>
    <n v="1433109907"/>
    <b v="0"/>
    <n v="30"/>
    <b v="1"/>
    <s v="theater/plays"/>
    <n v="27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5000"/>
    <n v="3670"/>
    <x v="0"/>
    <s v="US"/>
    <s v="USD"/>
    <n v="1435111200"/>
    <n v="1433254268"/>
    <b v="0"/>
    <n v="29"/>
    <b v="1"/>
    <s v="theater/plays"/>
    <n v="73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5000"/>
    <n v="4000"/>
    <x v="0"/>
    <s v="US"/>
    <s v="USD"/>
    <n v="1481957940"/>
    <n v="1478050429"/>
    <b v="0"/>
    <n v="31"/>
    <b v="1"/>
    <s v="theater/plays"/>
    <n v="8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5000"/>
    <n v="12325"/>
    <x v="0"/>
    <s v="US"/>
    <s v="USD"/>
    <n v="1463098208"/>
    <n v="1460506208"/>
    <b v="0"/>
    <n v="173"/>
    <b v="1"/>
    <s v="theater/plays"/>
    <n v="247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5000"/>
    <n v="2410"/>
    <x v="0"/>
    <s v="US"/>
    <s v="USD"/>
    <n v="1446665191"/>
    <n v="1444069591"/>
    <b v="0"/>
    <n v="59"/>
    <b v="1"/>
    <s v="theater/plays"/>
    <n v="48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5000"/>
    <n v="2020"/>
    <x v="0"/>
    <s v="US"/>
    <s v="USD"/>
    <n v="1483203540"/>
    <n v="1481175482"/>
    <b v="0"/>
    <n v="31"/>
    <b v="1"/>
    <s v="theater/plays"/>
    <n v="40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5000"/>
    <n v="4018"/>
    <x v="0"/>
    <s v="US"/>
    <s v="USD"/>
    <n v="1470801600"/>
    <n v="1468122163"/>
    <b v="0"/>
    <n v="61"/>
    <b v="1"/>
    <s v="theater/plays"/>
    <n v="8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5000"/>
    <n v="1876"/>
    <x v="0"/>
    <s v="US"/>
    <s v="USD"/>
    <n v="1483499645"/>
    <n v="1480907645"/>
    <b v="0"/>
    <n v="52"/>
    <b v="1"/>
    <s v="theater/plays"/>
    <n v="3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5000"/>
    <n v="3800"/>
    <x v="0"/>
    <s v="US"/>
    <s v="USD"/>
    <n v="1429772340"/>
    <n v="1427121931"/>
    <b v="0"/>
    <n v="86"/>
    <b v="1"/>
    <s v="theater/plays"/>
    <n v="76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5000"/>
    <n v="4371"/>
    <x v="0"/>
    <s v="US"/>
    <s v="USD"/>
    <n v="1428390000"/>
    <n v="1425224391"/>
    <b v="0"/>
    <n v="42"/>
    <b v="1"/>
    <s v="theater/plays"/>
    <n v="8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5000"/>
    <n v="15335"/>
    <x v="0"/>
    <s v="US"/>
    <s v="USD"/>
    <n v="1447523371"/>
    <n v="1444927771"/>
    <b v="0"/>
    <n v="120"/>
    <b v="1"/>
    <s v="theater/plays"/>
    <n v="307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5000"/>
    <n v="21905"/>
    <x v="0"/>
    <s v="US"/>
    <s v="USD"/>
    <n v="1462125358"/>
    <n v="1459533358"/>
    <b v="0"/>
    <n v="238"/>
    <b v="1"/>
    <s v="theater/plays"/>
    <n v="438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5000"/>
    <n v="4340"/>
    <x v="0"/>
    <s v="US"/>
    <s v="USD"/>
    <n v="1436902359"/>
    <n v="1434310359"/>
    <b v="0"/>
    <n v="32"/>
    <b v="1"/>
    <s v="theater/plays"/>
    <n v="87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5000"/>
    <n v="4050"/>
    <x v="0"/>
    <s v="US"/>
    <s v="USD"/>
    <n v="1464807420"/>
    <n v="1461427938"/>
    <b v="0"/>
    <n v="24"/>
    <b v="1"/>
    <s v="theater/plays"/>
    <n v="81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5000"/>
    <n v="2055"/>
    <x v="0"/>
    <s v="US"/>
    <s v="USD"/>
    <n v="1437447600"/>
    <n v="1436551178"/>
    <b v="0"/>
    <n v="29"/>
    <b v="1"/>
    <s v="theater/plays"/>
    <n v="41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5000"/>
    <n v="2500"/>
    <x v="0"/>
    <s v="US"/>
    <s v="USD"/>
    <n v="1480559011"/>
    <n v="1477963411"/>
    <b v="0"/>
    <n v="50"/>
    <b v="1"/>
    <s v="theater/plays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5000"/>
    <n v="1316"/>
    <x v="0"/>
    <s v="US"/>
    <s v="USD"/>
    <n v="1423724400"/>
    <n v="1421274954"/>
    <b v="0"/>
    <n v="28"/>
    <b v="1"/>
    <s v="theater/plays"/>
    <n v="26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5000"/>
    <n v="1200"/>
    <x v="0"/>
    <s v="US"/>
    <s v="USD"/>
    <n v="1424149140"/>
    <n v="1421964718"/>
    <b v="0"/>
    <n v="18"/>
    <b v="1"/>
    <s v="theater/plays"/>
    <n v="24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x v="0"/>
    <s v="US"/>
    <s v="USD"/>
    <n v="1414608843"/>
    <n v="1412794443"/>
    <b v="0"/>
    <n v="108"/>
    <b v="1"/>
    <s v="theater/plays"/>
    <n v="143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1197"/>
    <x v="0"/>
    <s v="US"/>
    <s v="USD"/>
    <n v="1405658752"/>
    <n v="1403066752"/>
    <b v="0"/>
    <n v="38"/>
    <b v="1"/>
    <s v="theater/plays"/>
    <n v="24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5000"/>
    <n v="2050"/>
    <x v="0"/>
    <s v="US"/>
    <s v="USD"/>
    <n v="1469811043"/>
    <n v="1467219043"/>
    <b v="0"/>
    <n v="20"/>
    <b v="1"/>
    <s v="theater/plays"/>
    <n v="41"/>
    <n v="102.5"/>
    <x v="1"/>
    <s v="plays"/>
    <x v="2788"/>
    <d v="2016-07-29T16:50:43"/>
    <x v="2"/>
  </r>
  <r>
    <n v="2789"/>
    <s v="The Adventurers Club"/>
    <s v="BNT's Biggest Adventure So Far: Our 2015 full length production!"/>
    <n v="5000"/>
    <n v="3035"/>
    <x v="0"/>
    <s v="US"/>
    <s v="USD"/>
    <n v="1426132800"/>
    <n v="1424477934"/>
    <b v="0"/>
    <n v="24"/>
    <b v="1"/>
    <s v="theater/plays"/>
    <n v="6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5000"/>
    <n v="3160"/>
    <x v="0"/>
    <s v="US"/>
    <s v="USD"/>
    <n v="1423693903"/>
    <n v="1421101903"/>
    <b v="0"/>
    <n v="66"/>
    <b v="1"/>
    <s v="theater/plays"/>
    <n v="63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5000"/>
    <n v="2050"/>
    <x v="0"/>
    <s v="US"/>
    <s v="USD"/>
    <n v="1473393600"/>
    <n v="1470778559"/>
    <b v="0"/>
    <n v="28"/>
    <b v="1"/>
    <s v="theater/plays"/>
    <n v="41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5000"/>
    <n v="2152"/>
    <x v="0"/>
    <s v="US"/>
    <s v="USD"/>
    <n v="1439357559"/>
    <n v="1435469559"/>
    <b v="0"/>
    <n v="24"/>
    <b v="1"/>
    <s v="theater/plays"/>
    <n v="43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5000"/>
    <n v="730"/>
    <x v="0"/>
    <s v="US"/>
    <s v="USD"/>
    <n v="1402095600"/>
    <n v="1400675841"/>
    <b v="0"/>
    <n v="20"/>
    <b v="1"/>
    <s v="theater/plays"/>
    <n v="1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5000"/>
    <n v="12795"/>
    <x v="0"/>
    <s v="US"/>
    <s v="USD"/>
    <n v="1437004800"/>
    <n v="1433295276"/>
    <b v="0"/>
    <n v="141"/>
    <b v="1"/>
    <s v="theater/plays"/>
    <n v="256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5000"/>
    <n v="4511"/>
    <x v="0"/>
    <s v="US"/>
    <s v="USD"/>
    <n v="1440274735"/>
    <n v="1437682735"/>
    <b v="0"/>
    <n v="69"/>
    <b v="1"/>
    <s v="theater/plays"/>
    <n v="9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5000"/>
    <n v="2560"/>
    <x v="0"/>
    <s v="US"/>
    <s v="USD"/>
    <n v="1459348740"/>
    <n v="1458647725"/>
    <b v="0"/>
    <n v="21"/>
    <b v="1"/>
    <s v="theater/plays"/>
    <n v="51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5000"/>
    <n v="2705"/>
    <x v="0"/>
    <s v="US"/>
    <s v="USD"/>
    <n v="1401595140"/>
    <n v="1398828064"/>
    <b v="0"/>
    <n v="57"/>
    <b v="1"/>
    <s v="theater/plays"/>
    <n v="54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5000"/>
    <n v="3572.12"/>
    <x v="0"/>
    <s v="US"/>
    <s v="USD"/>
    <n v="1481737761"/>
    <n v="1479577761"/>
    <b v="0"/>
    <n v="96"/>
    <b v="1"/>
    <s v="theater/plays"/>
    <n v="7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5000"/>
    <n v="10603"/>
    <x v="0"/>
    <s v="US"/>
    <s v="USD"/>
    <n v="1443018086"/>
    <n v="1441290086"/>
    <b v="0"/>
    <n v="102"/>
    <b v="1"/>
    <s v="theater/plays"/>
    <n v="212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5000"/>
    <n v="6000"/>
    <x v="0"/>
    <s v="US"/>
    <s v="USD"/>
    <n v="1427469892"/>
    <n v="1424881492"/>
    <b v="0"/>
    <n v="94"/>
    <b v="1"/>
    <s v="theater/plays"/>
    <n v="12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5000"/>
    <n v="760"/>
    <x v="0"/>
    <s v="US"/>
    <s v="USD"/>
    <n v="1434159780"/>
    <n v="1431412196"/>
    <b v="0"/>
    <n v="15"/>
    <b v="1"/>
    <s v="theater/plays"/>
    <n v="15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5000"/>
    <n v="2155"/>
    <x v="0"/>
    <s v="US"/>
    <s v="USD"/>
    <n v="1436511600"/>
    <n v="1434415812"/>
    <b v="0"/>
    <n v="19"/>
    <b v="1"/>
    <s v="theater/plays"/>
    <n v="43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5000"/>
    <n v="2405"/>
    <x v="0"/>
    <s v="US"/>
    <s v="USD"/>
    <n v="1464971400"/>
    <n v="1462379066"/>
    <b v="0"/>
    <n v="23"/>
    <b v="1"/>
    <s v="theater/plays"/>
    <n v="48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5000"/>
    <n v="3000"/>
    <x v="0"/>
    <s v="US"/>
    <s v="USD"/>
    <n v="1399867140"/>
    <n v="1398802148"/>
    <b v="0"/>
    <n v="11"/>
    <b v="1"/>
    <s v="theater/plays"/>
    <n v="6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5000"/>
    <n v="3320"/>
    <x v="0"/>
    <s v="US"/>
    <s v="USD"/>
    <n v="1437076070"/>
    <n v="1434484070"/>
    <b v="0"/>
    <n v="52"/>
    <b v="1"/>
    <s v="theater/plays"/>
    <n v="66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5000"/>
    <n v="2923"/>
    <x v="0"/>
    <s v="US"/>
    <s v="USD"/>
    <n v="1444528800"/>
    <n v="1442804633"/>
    <b v="0"/>
    <n v="35"/>
    <b v="1"/>
    <s v="theater/plays"/>
    <n v="5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5000"/>
    <n v="485"/>
    <x v="0"/>
    <s v="US"/>
    <s v="USD"/>
    <n v="1487393940"/>
    <n v="1484115418"/>
    <b v="0"/>
    <n v="11"/>
    <b v="1"/>
    <s v="theater/plays"/>
    <n v="10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5000"/>
    <n v="2405"/>
    <x v="0"/>
    <s v="US"/>
    <s v="USD"/>
    <n v="1407967200"/>
    <n v="1406039696"/>
    <b v="0"/>
    <n v="54"/>
    <b v="1"/>
    <s v="theater/plays"/>
    <n v="48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5000"/>
    <n v="3900"/>
    <x v="0"/>
    <s v="US"/>
    <s v="USD"/>
    <n v="1408942740"/>
    <n v="1406958354"/>
    <b v="0"/>
    <n v="31"/>
    <b v="1"/>
    <s v="theater/plays"/>
    <n v="78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5000"/>
    <n v="1218"/>
    <x v="0"/>
    <s v="US"/>
    <s v="USD"/>
    <n v="1425193140"/>
    <n v="1422769906"/>
    <b v="0"/>
    <n v="20"/>
    <b v="1"/>
    <s v="theater/plays"/>
    <n v="24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5000"/>
    <n v="10685"/>
    <x v="0"/>
    <s v="US"/>
    <s v="USD"/>
    <n v="1435835824"/>
    <n v="1433243824"/>
    <b v="0"/>
    <n v="98"/>
    <b v="1"/>
    <s v="theater/plays"/>
    <n v="214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635"/>
    <x v="0"/>
    <s v="US"/>
    <s v="USD"/>
    <n v="1436290233"/>
    <n v="1433698233"/>
    <b v="0"/>
    <n v="39"/>
    <b v="1"/>
    <s v="theater/plays"/>
    <n v="33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5000"/>
    <n v="11363"/>
    <x v="0"/>
    <s v="US"/>
    <s v="USD"/>
    <n v="1442425412"/>
    <n v="1439833412"/>
    <b v="0"/>
    <n v="128"/>
    <b v="1"/>
    <s v="theater/plays"/>
    <n v="22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5000"/>
    <n v="3710"/>
    <x v="0"/>
    <s v="US"/>
    <s v="USD"/>
    <n v="1471406340"/>
    <n v="1470227660"/>
    <b v="0"/>
    <n v="47"/>
    <b v="1"/>
    <s v="theater/plays"/>
    <n v="7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5000"/>
    <n v="6360"/>
    <x v="0"/>
    <s v="US"/>
    <s v="USD"/>
    <n v="1405699451"/>
    <n v="1403107451"/>
    <b v="0"/>
    <n v="91"/>
    <b v="1"/>
    <s v="theater/plays"/>
    <n v="127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5000"/>
    <n v="3205"/>
    <x v="0"/>
    <s v="US"/>
    <s v="USD"/>
    <n v="1409500078"/>
    <n v="1406908078"/>
    <b v="0"/>
    <n v="43"/>
    <b v="1"/>
    <s v="theater/plays"/>
    <n v="64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5000"/>
    <n v="2107"/>
    <x v="0"/>
    <s v="US"/>
    <s v="USD"/>
    <n v="1480899600"/>
    <n v="1479609520"/>
    <b v="0"/>
    <n v="17"/>
    <b v="1"/>
    <s v="theater/plays"/>
    <n v="42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5000"/>
    <n v="8010"/>
    <x v="0"/>
    <s v="US"/>
    <s v="USD"/>
    <n v="1417057200"/>
    <n v="1414599886"/>
    <b v="0"/>
    <n v="113"/>
    <b v="1"/>
    <s v="theater/plays"/>
    <n v="16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5000"/>
    <n v="3407"/>
    <x v="0"/>
    <s v="US"/>
    <s v="USD"/>
    <n v="1427076840"/>
    <n v="1421960934"/>
    <b v="0"/>
    <n v="30"/>
    <b v="1"/>
    <s v="theater/plays"/>
    <n v="68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5000"/>
    <n v="971"/>
    <x v="0"/>
    <s v="US"/>
    <s v="USD"/>
    <n v="1413784740"/>
    <n v="1412954547"/>
    <b v="0"/>
    <n v="16"/>
    <b v="1"/>
    <s v="theater/plays"/>
    <n v="1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5000"/>
    <n v="3275"/>
    <x v="0"/>
    <s v="US"/>
    <s v="USD"/>
    <n v="1440381600"/>
    <n v="1438639130"/>
    <b v="0"/>
    <n v="24"/>
    <b v="1"/>
    <s v="theater/plays"/>
    <n v="6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5000"/>
    <n v="23505"/>
    <x v="0"/>
    <s v="US"/>
    <s v="USD"/>
    <n v="1415319355"/>
    <n v="1411859755"/>
    <b v="1"/>
    <n v="213"/>
    <b v="1"/>
    <s v="theater/plays"/>
    <n v="470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5000"/>
    <n v="2361"/>
    <x v="0"/>
    <s v="US"/>
    <s v="USD"/>
    <n v="1412136000"/>
    <n v="1410278284"/>
    <b v="1"/>
    <n v="57"/>
    <b v="1"/>
    <s v="theater/plays"/>
    <n v="47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5000"/>
    <n v="1300"/>
    <x v="0"/>
    <s v="US"/>
    <s v="USD"/>
    <n v="1354845600"/>
    <n v="1352766300"/>
    <b v="1"/>
    <n v="25"/>
    <b v="1"/>
    <s v="theater/plays"/>
    <n v="26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5000"/>
    <n v="3535"/>
    <x v="0"/>
    <s v="US"/>
    <s v="USD"/>
    <n v="1295928000"/>
    <n v="1288160403"/>
    <b v="1"/>
    <n v="104"/>
    <b v="1"/>
    <s v="theater/plays"/>
    <n v="7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5000"/>
    <n v="3514"/>
    <x v="0"/>
    <s v="US"/>
    <s v="USD"/>
    <n v="1410379774"/>
    <n v="1407787774"/>
    <b v="1"/>
    <n v="34"/>
    <b v="1"/>
    <s v="theater/plays"/>
    <n v="7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5000"/>
    <n v="10067.5"/>
    <x v="0"/>
    <s v="US"/>
    <s v="USD"/>
    <n v="1304225940"/>
    <n v="1301542937"/>
    <b v="1"/>
    <n v="241"/>
    <b v="1"/>
    <s v="theater/plays"/>
    <n v="201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5000"/>
    <n v="7905"/>
    <x v="0"/>
    <s v="US"/>
    <s v="USD"/>
    <n v="1333310458"/>
    <n v="1330722058"/>
    <b v="1"/>
    <n v="123"/>
    <b v="1"/>
    <s v="theater/plays"/>
    <n v="158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000"/>
    <n v="5600"/>
    <x v="0"/>
    <s v="US"/>
    <s v="USD"/>
    <n v="1338591144"/>
    <n v="1335567144"/>
    <b v="1"/>
    <n v="89"/>
    <b v="1"/>
    <s v="theater/plays"/>
    <n v="112"/>
    <n v="62.92"/>
    <x v="1"/>
    <s v="plays"/>
    <x v="3156"/>
    <d v="2012-06-01T22:52:24"/>
    <x v="5"/>
  </r>
  <r>
    <n v="3157"/>
    <s v="Summer FourPlay"/>
    <s v="Four Directors.  Four One Acts.  Four Genres.  For You."/>
    <n v="5000"/>
    <n v="4040"/>
    <x v="0"/>
    <s v="US"/>
    <s v="USD"/>
    <n v="1405746000"/>
    <n v="1404932105"/>
    <b v="1"/>
    <n v="41"/>
    <b v="1"/>
    <s v="theater/plays"/>
    <n v="8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5000"/>
    <n v="2002.22"/>
    <x v="0"/>
    <s v="US"/>
    <s v="USD"/>
    <n v="1326927600"/>
    <n v="1323221761"/>
    <b v="1"/>
    <n v="52"/>
    <b v="1"/>
    <s v="theater/plays"/>
    <n v="40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5000"/>
    <n v="4569"/>
    <x v="0"/>
    <s v="US"/>
    <s v="USD"/>
    <n v="1407905940"/>
    <n v="1405923687"/>
    <b v="1"/>
    <n v="57"/>
    <b v="1"/>
    <s v="theater/plays"/>
    <n v="91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5000"/>
    <n v="5086"/>
    <x v="0"/>
    <s v="US"/>
    <s v="USD"/>
    <n v="1404698400"/>
    <n v="1402331262"/>
    <b v="1"/>
    <n v="63"/>
    <b v="1"/>
    <s v="theater/plays"/>
    <n v="102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5000"/>
    <n v="14450"/>
    <x v="0"/>
    <s v="US"/>
    <s v="USD"/>
    <n v="1402855525"/>
    <n v="1400263525"/>
    <b v="1"/>
    <n v="72"/>
    <b v="1"/>
    <s v="theater/plays"/>
    <n v="28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5000"/>
    <n v="2669"/>
    <x v="0"/>
    <s v="US"/>
    <s v="USD"/>
    <n v="1402341615"/>
    <n v="1399490415"/>
    <b v="1"/>
    <n v="71"/>
    <b v="1"/>
    <s v="theater/plays"/>
    <n v="5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5000"/>
    <n v="1220"/>
    <x v="0"/>
    <s v="US"/>
    <s v="USD"/>
    <n v="1304395140"/>
    <n v="1302493760"/>
    <b v="1"/>
    <n v="21"/>
    <b v="1"/>
    <s v="theater/plays"/>
    <n v="24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5000"/>
    <n v="56079.83"/>
    <x v="0"/>
    <s v="US"/>
    <s v="USD"/>
    <n v="1416988740"/>
    <n v="1414514153"/>
    <b v="1"/>
    <n v="930"/>
    <b v="1"/>
    <s v="theater/plays"/>
    <n v="1122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5000"/>
    <n v="3485"/>
    <x v="0"/>
    <s v="US"/>
    <s v="USD"/>
    <n v="1406952781"/>
    <n v="1405743181"/>
    <b v="1"/>
    <n v="55"/>
    <b v="1"/>
    <s v="theater/plays"/>
    <n v="70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5000"/>
    <n v="3105"/>
    <x v="0"/>
    <s v="US"/>
    <s v="USD"/>
    <n v="1402696800"/>
    <n v="1399948353"/>
    <b v="1"/>
    <n v="61"/>
    <b v="1"/>
    <s v="theater/plays"/>
    <n v="62"/>
    <n v="50.9"/>
    <x v="1"/>
    <s v="plays"/>
    <x v="3168"/>
    <d v="2014-06-13T22:00:00"/>
    <x v="3"/>
  </r>
  <r>
    <n v="3169"/>
    <s v="The Window"/>
    <s v="We're bringing The Window to the Cherry Lane Theater in January 2014."/>
    <n v="5000"/>
    <n v="8241"/>
    <x v="0"/>
    <s v="US"/>
    <s v="USD"/>
    <n v="1386910740"/>
    <n v="1384364561"/>
    <b v="1"/>
    <n v="82"/>
    <b v="1"/>
    <s v="theater/plays"/>
    <n v="16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5000"/>
    <n v="2245"/>
    <x v="0"/>
    <s v="US"/>
    <s v="USD"/>
    <n v="1404273600"/>
    <n v="1401414944"/>
    <b v="1"/>
    <n v="71"/>
    <b v="1"/>
    <s v="theater/plays"/>
    <n v="45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5000"/>
    <n v="2300"/>
    <x v="0"/>
    <s v="US"/>
    <s v="USD"/>
    <n v="1329240668"/>
    <n v="1326648668"/>
    <b v="1"/>
    <n v="29"/>
    <b v="1"/>
    <s v="theater/plays"/>
    <n v="46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5000"/>
    <n v="10300"/>
    <x v="0"/>
    <s v="US"/>
    <s v="USD"/>
    <n v="1411765492"/>
    <n v="1409173492"/>
    <b v="1"/>
    <n v="74"/>
    <b v="1"/>
    <s v="theater/plays"/>
    <n v="206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5000"/>
    <n v="3034"/>
    <x v="0"/>
    <s v="US"/>
    <s v="USD"/>
    <n v="1408999508"/>
    <n v="1407789908"/>
    <b v="1"/>
    <n v="23"/>
    <b v="1"/>
    <s v="theater/plays"/>
    <n v="6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5000"/>
    <n v="2182"/>
    <x v="0"/>
    <s v="US"/>
    <s v="USD"/>
    <n v="1376838000"/>
    <n v="1374531631"/>
    <b v="1"/>
    <n v="55"/>
    <b v="1"/>
    <s v="theater/plays"/>
    <n v="44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5000"/>
    <n v="2935"/>
    <x v="0"/>
    <s v="US"/>
    <s v="USD"/>
    <n v="1403366409"/>
    <n v="1400774409"/>
    <b v="1"/>
    <n v="51"/>
    <b v="1"/>
    <s v="theater/plays"/>
    <n v="59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5000"/>
    <n v="4794.82"/>
    <x v="0"/>
    <s v="US"/>
    <s v="USD"/>
    <n v="1367859071"/>
    <n v="1365699071"/>
    <b v="1"/>
    <n v="62"/>
    <b v="1"/>
    <s v="theater/plays"/>
    <n v="96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5000"/>
    <n v="7062"/>
    <x v="0"/>
    <s v="US"/>
    <s v="USD"/>
    <n v="1328029200"/>
    <n v="1323211621"/>
    <b v="1"/>
    <n v="151"/>
    <b v="1"/>
    <s v="theater/plays"/>
    <n v="14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5000"/>
    <n v="2725"/>
    <x v="0"/>
    <s v="US"/>
    <s v="USD"/>
    <n v="1377284669"/>
    <n v="1375729469"/>
    <b v="1"/>
    <n v="68"/>
    <b v="1"/>
    <s v="theater/plays"/>
    <n v="55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5000"/>
    <n v="4610"/>
    <x v="0"/>
    <s v="US"/>
    <s v="USD"/>
    <n v="1404258631"/>
    <n v="1401666631"/>
    <b v="1"/>
    <n v="46"/>
    <b v="1"/>
    <s v="theater/plays"/>
    <n v="9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"/>
    <n v="17444"/>
    <x v="0"/>
    <s v="US"/>
    <s v="USD"/>
    <n v="1407167973"/>
    <n v="1405439973"/>
    <b v="1"/>
    <n v="244"/>
    <b v="1"/>
    <s v="theater/plays"/>
    <n v="349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5000"/>
    <n v="11335.7"/>
    <x v="0"/>
    <s v="US"/>
    <s v="USD"/>
    <n v="1403305200"/>
    <n v="1400512658"/>
    <b v="1"/>
    <n v="226"/>
    <b v="1"/>
    <s v="theater/plays"/>
    <n v="227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5000"/>
    <n v="3773"/>
    <x v="0"/>
    <s v="US"/>
    <s v="USD"/>
    <n v="1338523140"/>
    <n v="1334442519"/>
    <b v="1"/>
    <n v="60"/>
    <b v="1"/>
    <s v="theater/plays"/>
    <n v="75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5000"/>
    <n v="27541"/>
    <x v="0"/>
    <s v="US"/>
    <s v="USD"/>
    <n v="1408068000"/>
    <n v="1405346680"/>
    <b v="1"/>
    <n v="322"/>
    <b v="1"/>
    <s v="theater/plays"/>
    <n v="551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5000"/>
    <n v="5050"/>
    <x v="0"/>
    <s v="US"/>
    <s v="USD"/>
    <n v="1407524751"/>
    <n v="1404932751"/>
    <b v="1"/>
    <n v="94"/>
    <b v="1"/>
    <s v="theater/plays"/>
    <n v="101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5000"/>
    <n v="35123"/>
    <x v="0"/>
    <s v="US"/>
    <s v="USD"/>
    <n v="1441857540"/>
    <n v="1438617471"/>
    <b v="1"/>
    <n v="134"/>
    <b v="1"/>
    <s v="theater/plays"/>
    <n v="702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5000"/>
    <n v="5221"/>
    <x v="0"/>
    <s v="US"/>
    <s v="USD"/>
    <n v="1478264784"/>
    <n v="1475672784"/>
    <b v="1"/>
    <n v="104"/>
    <b v="1"/>
    <s v="theater/plays"/>
    <n v="104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5000"/>
    <n v="20022"/>
    <x v="0"/>
    <s v="US"/>
    <s v="USD"/>
    <n v="1427063747"/>
    <n v="1424043347"/>
    <b v="1"/>
    <n v="119"/>
    <b v="1"/>
    <s v="theater/plays"/>
    <n v="400"/>
    <n v="168.25"/>
    <x v="1"/>
    <s v="plays"/>
    <x v="3219"/>
    <d v="2015-03-22T22:35:47"/>
    <x v="0"/>
  </r>
  <r>
    <n v="3220"/>
    <s v="Burners"/>
    <s v="A sci-fi thriller for the stage opening March 10 in Los Angeles."/>
    <n v="5000"/>
    <n v="15126"/>
    <x v="0"/>
    <s v="US"/>
    <s v="USD"/>
    <n v="1489352400"/>
    <n v="1486411204"/>
    <b v="1"/>
    <n v="59"/>
    <b v="1"/>
    <s v="theater/plays"/>
    <n v="303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5000"/>
    <n v="3120"/>
    <x v="0"/>
    <s v="US"/>
    <s v="USD"/>
    <n v="1445722140"/>
    <n v="1443016697"/>
    <b v="1"/>
    <n v="84"/>
    <b v="1"/>
    <s v="theater/plays"/>
    <n v="62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5000"/>
    <n v="3395"/>
    <x v="0"/>
    <s v="US"/>
    <s v="USD"/>
    <n v="1440100976"/>
    <n v="1437508976"/>
    <b v="1"/>
    <n v="74"/>
    <b v="1"/>
    <s v="theater/plays"/>
    <n v="6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5000"/>
    <n v="30610"/>
    <x v="0"/>
    <s v="US"/>
    <s v="USD"/>
    <n v="1484024400"/>
    <n v="1479932713"/>
    <b v="1"/>
    <n v="216"/>
    <b v="1"/>
    <s v="theater/plays"/>
    <n v="61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5000"/>
    <n v="2047"/>
    <x v="0"/>
    <s v="US"/>
    <s v="USD"/>
    <n v="1464987600"/>
    <n v="1463145938"/>
    <b v="1"/>
    <n v="39"/>
    <b v="1"/>
    <s v="theater/plays"/>
    <n v="41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5000"/>
    <n v="7164"/>
    <x v="0"/>
    <s v="US"/>
    <s v="USD"/>
    <n v="1450328340"/>
    <n v="1447606884"/>
    <b v="1"/>
    <n v="37"/>
    <b v="1"/>
    <s v="theater/plays"/>
    <n v="143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5000"/>
    <n v="21573"/>
    <x v="0"/>
    <s v="US"/>
    <s v="USD"/>
    <n v="1416470398"/>
    <n v="1413874798"/>
    <b v="1"/>
    <n v="202"/>
    <b v="1"/>
    <s v="theater/plays"/>
    <n v="431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5000"/>
    <n v="2857"/>
    <x v="0"/>
    <s v="US"/>
    <s v="USD"/>
    <n v="1412135940"/>
    <n v="1410840126"/>
    <b v="1"/>
    <n v="37"/>
    <b v="1"/>
    <s v="theater/plays"/>
    <n v="57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0"/>
    <x v="0"/>
    <s v="US"/>
    <s v="USD"/>
    <n v="1460846347"/>
    <n v="1458254347"/>
    <b v="0"/>
    <n v="28"/>
    <b v="1"/>
    <s v="theater/plays"/>
    <n v="32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5000"/>
    <n v="1312"/>
    <x v="0"/>
    <s v="US"/>
    <s v="USD"/>
    <n v="1462334340"/>
    <n v="1459711917"/>
    <b v="1"/>
    <n v="26"/>
    <b v="1"/>
    <s v="theater/plays"/>
    <n v="2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5000"/>
    <n v="15481"/>
    <x v="0"/>
    <s v="US"/>
    <s v="USD"/>
    <n v="1467361251"/>
    <n v="1464769251"/>
    <b v="1"/>
    <n v="181"/>
    <b v="1"/>
    <s v="theater/plays"/>
    <n v="310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5000"/>
    <n v="20120"/>
    <x v="0"/>
    <s v="US"/>
    <s v="USD"/>
    <n v="1482962433"/>
    <n v="1480370433"/>
    <b v="0"/>
    <n v="110"/>
    <b v="1"/>
    <s v="theater/plays"/>
    <n v="402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5000"/>
    <n v="35275.64"/>
    <x v="0"/>
    <s v="US"/>
    <s v="USD"/>
    <n v="1443499140"/>
    <n v="1441452184"/>
    <b v="1"/>
    <n v="269"/>
    <b v="1"/>
    <s v="theater/plays"/>
    <n v="706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5000"/>
    <n v="9801"/>
    <x v="0"/>
    <s v="US"/>
    <s v="USD"/>
    <n v="1413269940"/>
    <n v="1410421670"/>
    <b v="1"/>
    <n v="167"/>
    <b v="1"/>
    <s v="theater/plays"/>
    <n v="196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5000"/>
    <n v="12730.42"/>
    <x v="0"/>
    <s v="US"/>
    <s v="USD"/>
    <n v="1411150092"/>
    <n v="1408558092"/>
    <b v="1"/>
    <n v="183"/>
    <b v="1"/>
    <s v="theater/plays"/>
    <n v="255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5000"/>
    <n v="8227"/>
    <x v="0"/>
    <s v="US"/>
    <s v="USD"/>
    <n v="1444348800"/>
    <n v="1442283562"/>
    <b v="1"/>
    <n v="71"/>
    <b v="1"/>
    <s v="theater/plays"/>
    <n v="165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5000"/>
    <n v="21904"/>
    <x v="0"/>
    <s v="US"/>
    <s v="USD"/>
    <n v="1434074400"/>
    <n v="1431354258"/>
    <b v="0"/>
    <n v="270"/>
    <b v="1"/>
    <s v="theater/plays"/>
    <n v="438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5000"/>
    <n v="11122"/>
    <x v="0"/>
    <s v="US"/>
    <s v="USD"/>
    <n v="1442030340"/>
    <n v="1439551200"/>
    <b v="1"/>
    <n v="193"/>
    <b v="1"/>
    <s v="theater/plays"/>
    <n v="222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5000"/>
    <n v="12095"/>
    <x v="0"/>
    <s v="US"/>
    <s v="USD"/>
    <n v="1428178757"/>
    <n v="1425590357"/>
    <b v="1"/>
    <n v="200"/>
    <b v="1"/>
    <s v="theater/plays"/>
    <n v="242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000"/>
    <n v="5771"/>
    <x v="0"/>
    <s v="US"/>
    <s v="USD"/>
    <n v="1434822914"/>
    <n v="1432230914"/>
    <b v="1"/>
    <n v="88"/>
    <b v="1"/>
    <s v="theater/plays"/>
    <n v="11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5000"/>
    <n v="25388"/>
    <x v="0"/>
    <s v="US"/>
    <s v="USD"/>
    <n v="1415213324"/>
    <n v="1412617724"/>
    <b v="1"/>
    <n v="213"/>
    <b v="1"/>
    <s v="theater/plays"/>
    <n v="508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5000"/>
    <n v="1661"/>
    <x v="0"/>
    <s v="US"/>
    <s v="USD"/>
    <n v="1434907966"/>
    <n v="1432315966"/>
    <b v="1"/>
    <n v="20"/>
    <b v="1"/>
    <s v="theater/plays"/>
    <n v="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5000"/>
    <n v="20365"/>
    <x v="0"/>
    <s v="US"/>
    <s v="USD"/>
    <n v="1473306300"/>
    <n v="1471701028"/>
    <b v="1"/>
    <n v="115"/>
    <b v="1"/>
    <s v="theater/plays"/>
    <n v="407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5000"/>
    <n v="12806"/>
    <x v="0"/>
    <s v="US"/>
    <s v="USD"/>
    <n v="1433995140"/>
    <n v="1432129577"/>
    <b v="1"/>
    <n v="176"/>
    <b v="1"/>
    <s v="theater/plays"/>
    <n v="256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5000"/>
    <n v="7365"/>
    <x v="0"/>
    <s v="US"/>
    <s v="USD"/>
    <n v="1420751861"/>
    <n v="1418159861"/>
    <b v="1"/>
    <n v="75"/>
    <b v="1"/>
    <s v="theater/plays"/>
    <n v="147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5000"/>
    <n v="24418.6"/>
    <x v="0"/>
    <s v="US"/>
    <s v="USD"/>
    <n v="1475294340"/>
    <n v="1472753745"/>
    <b v="1"/>
    <n v="97"/>
    <b v="1"/>
    <s v="theater/plays"/>
    <n v="488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5000"/>
    <n v="3315"/>
    <x v="0"/>
    <s v="US"/>
    <s v="USD"/>
    <n v="1437067476"/>
    <n v="1434475476"/>
    <b v="1"/>
    <n v="49"/>
    <b v="1"/>
    <s v="theater/plays"/>
    <n v="6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5000"/>
    <n v="12571"/>
    <x v="0"/>
    <s v="US"/>
    <s v="USD"/>
    <n v="1419220800"/>
    <n v="1416555262"/>
    <b v="1"/>
    <n v="134"/>
    <b v="1"/>
    <s v="theater/plays"/>
    <n v="25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5000"/>
    <n v="2804.16"/>
    <x v="0"/>
    <s v="US"/>
    <s v="USD"/>
    <n v="1446238800"/>
    <n v="1444220588"/>
    <b v="1"/>
    <n v="68"/>
    <b v="1"/>
    <s v="theater/plays"/>
    <n v="56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5000"/>
    <n v="2575"/>
    <x v="0"/>
    <s v="US"/>
    <s v="USD"/>
    <n v="1422482400"/>
    <n v="1421089938"/>
    <b v="1"/>
    <n v="49"/>
    <b v="1"/>
    <s v="theater/plays"/>
    <n v="52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5000"/>
    <n v="7877"/>
    <x v="0"/>
    <s v="US"/>
    <s v="USD"/>
    <n v="1434142800"/>
    <n v="1431435122"/>
    <b v="1"/>
    <n v="163"/>
    <b v="1"/>
    <s v="theater/plays"/>
    <n v="158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5000"/>
    <n v="15315"/>
    <x v="0"/>
    <s v="US"/>
    <s v="USD"/>
    <n v="1437156660"/>
    <n v="1434564660"/>
    <b v="1"/>
    <n v="288"/>
    <b v="1"/>
    <s v="theater/plays"/>
    <n v="306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5000"/>
    <n v="2560"/>
    <x v="0"/>
    <s v="US"/>
    <s v="USD"/>
    <n v="1472074928"/>
    <n v="1470692528"/>
    <b v="1"/>
    <n v="42"/>
    <b v="1"/>
    <s v="theater/plays"/>
    <n v="51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5000"/>
    <n v="15443"/>
    <x v="0"/>
    <s v="US"/>
    <s v="USD"/>
    <n v="1446814809"/>
    <n v="1444219209"/>
    <b v="1"/>
    <n v="145"/>
    <b v="1"/>
    <s v="theater/plays"/>
    <n v="309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5000"/>
    <n v="4296"/>
    <x v="0"/>
    <s v="US"/>
    <s v="USD"/>
    <n v="1473879600"/>
    <n v="1472498042"/>
    <b v="1"/>
    <n v="21"/>
    <b v="1"/>
    <s v="theater/plays"/>
    <n v="86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5000"/>
    <n v="15705"/>
    <x v="0"/>
    <s v="US"/>
    <s v="USD"/>
    <n v="1458075600"/>
    <n v="1454259272"/>
    <b v="1"/>
    <n v="286"/>
    <b v="1"/>
    <s v="theater/plays"/>
    <n v="314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5000"/>
    <n v="1805"/>
    <x v="0"/>
    <s v="US"/>
    <s v="USD"/>
    <n v="1423456200"/>
    <n v="1421183271"/>
    <b v="1"/>
    <n v="12"/>
    <b v="1"/>
    <s v="theater/plays"/>
    <n v="36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000"/>
    <n v="6628"/>
    <x v="0"/>
    <s v="US"/>
    <s v="USD"/>
    <n v="1459474059"/>
    <n v="1456885659"/>
    <b v="0"/>
    <n v="63"/>
    <b v="1"/>
    <s v="theater/plays"/>
    <n v="133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5000"/>
    <n v="2060"/>
    <x v="0"/>
    <s v="US"/>
    <s v="USD"/>
    <n v="1433134800"/>
    <n v="1430158198"/>
    <b v="0"/>
    <n v="30"/>
    <b v="1"/>
    <s v="theater/plays"/>
    <n v="41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5000"/>
    <n v="31820.5"/>
    <x v="0"/>
    <s v="US"/>
    <s v="USD"/>
    <n v="1461904788"/>
    <n v="1458103188"/>
    <b v="0"/>
    <n v="237"/>
    <b v="1"/>
    <s v="theater/plays"/>
    <n v="63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5000"/>
    <n v="3048"/>
    <x v="0"/>
    <s v="US"/>
    <s v="USD"/>
    <n v="1454047140"/>
    <n v="1452546853"/>
    <b v="0"/>
    <n v="15"/>
    <b v="1"/>
    <s v="theater/plays"/>
    <n v="61"/>
    <n v="203.2"/>
    <x v="1"/>
    <s v="plays"/>
    <x v="3284"/>
    <d v="2016-01-29T05:59:00"/>
    <x v="2"/>
  </r>
  <r>
    <n v="3285"/>
    <s v="By Morning"/>
    <s v="A new play by Matthew Gasda"/>
    <n v="5000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5000"/>
    <n v="15265"/>
    <x v="0"/>
    <s v="US"/>
    <s v="USD"/>
    <n v="1471291782"/>
    <n v="1468699782"/>
    <b v="0"/>
    <n v="122"/>
    <b v="1"/>
    <s v="theater/plays"/>
    <n v="305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0"/>
    <n v="570"/>
    <x v="0"/>
    <s v="US"/>
    <s v="USD"/>
    <n v="1442462340"/>
    <n v="1439743900"/>
    <b v="0"/>
    <n v="14"/>
    <b v="1"/>
    <s v="theater/plays"/>
    <n v="1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5000"/>
    <n v="10173"/>
    <x v="0"/>
    <s v="US"/>
    <s v="USD"/>
    <n v="1442102400"/>
    <n v="1440370768"/>
    <b v="0"/>
    <n v="72"/>
    <b v="1"/>
    <s v="theater/plays"/>
    <n v="203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5000"/>
    <n v="3486"/>
    <x v="0"/>
    <s v="US"/>
    <s v="USD"/>
    <n v="1444860063"/>
    <n v="1442268063"/>
    <b v="0"/>
    <n v="63"/>
    <b v="1"/>
    <s v="theater/plays"/>
    <n v="70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5000"/>
    <n v="4085"/>
    <x v="0"/>
    <s v="US"/>
    <s v="USD"/>
    <n v="1430329862"/>
    <n v="1428515462"/>
    <b v="0"/>
    <n v="88"/>
    <b v="1"/>
    <s v="theater/plays"/>
    <n v="8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5000"/>
    <n v="4004"/>
    <x v="0"/>
    <s v="US"/>
    <s v="USD"/>
    <n v="1470034740"/>
    <n v="1466185176"/>
    <b v="0"/>
    <n v="70"/>
    <b v="1"/>
    <s v="theater/plays"/>
    <n v="80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5000"/>
    <n v="2086"/>
    <x v="0"/>
    <s v="US"/>
    <s v="USD"/>
    <n v="1427553484"/>
    <n v="1424533084"/>
    <b v="0"/>
    <n v="35"/>
    <b v="1"/>
    <s v="theater/plays"/>
    <n v="42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5000"/>
    <n v="15677.5"/>
    <x v="0"/>
    <s v="US"/>
    <s v="USD"/>
    <n v="1482418752"/>
    <n v="1479826752"/>
    <b v="0"/>
    <n v="175"/>
    <b v="1"/>
    <s v="theater/plays"/>
    <n v="314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5000"/>
    <n v="4081"/>
    <x v="0"/>
    <s v="US"/>
    <s v="USD"/>
    <n v="1438374748"/>
    <n v="1435782748"/>
    <b v="0"/>
    <n v="20"/>
    <b v="1"/>
    <s v="theater/plays"/>
    <n v="8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5000"/>
    <n v="2630"/>
    <x v="0"/>
    <s v="US"/>
    <s v="USD"/>
    <n v="1465527600"/>
    <n v="1462252542"/>
    <b v="0"/>
    <n v="54"/>
    <b v="1"/>
    <s v="theater/plays"/>
    <n v="53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5000"/>
    <n v="1066.8"/>
    <x v="0"/>
    <s v="US"/>
    <s v="USD"/>
    <n v="1463275339"/>
    <n v="1460683339"/>
    <b v="0"/>
    <n v="20"/>
    <b v="1"/>
    <s v="theater/plays"/>
    <n v="21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5000"/>
    <n v="4280"/>
    <x v="0"/>
    <s v="US"/>
    <s v="USD"/>
    <n v="1460581365"/>
    <n v="1458766965"/>
    <b v="0"/>
    <n v="57"/>
    <b v="1"/>
    <s v="theater/plays"/>
    <n v="86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5000"/>
    <n v="6505"/>
    <x v="0"/>
    <s v="US"/>
    <s v="USD"/>
    <n v="1444169825"/>
    <n v="1441577825"/>
    <b v="0"/>
    <n v="31"/>
    <b v="1"/>
    <s v="theater/plays"/>
    <n v="13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5000"/>
    <n v="2746"/>
    <x v="0"/>
    <s v="US"/>
    <s v="USD"/>
    <n v="1445065210"/>
    <n v="1442473210"/>
    <b v="0"/>
    <n v="45"/>
    <b v="1"/>
    <s v="theater/plays"/>
    <n v="55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5000"/>
    <n v="2501"/>
    <x v="0"/>
    <s v="US"/>
    <s v="USD"/>
    <n v="1478901600"/>
    <n v="1477077946"/>
    <b v="0"/>
    <n v="41"/>
    <b v="1"/>
    <s v="theater/plays"/>
    <n v="5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5000"/>
    <n v="2321"/>
    <x v="0"/>
    <s v="US"/>
    <s v="USD"/>
    <n v="1453856400"/>
    <n v="1452664317"/>
    <b v="0"/>
    <n v="29"/>
    <b v="1"/>
    <s v="theater/plays"/>
    <n v="4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5000"/>
    <n v="11747.18"/>
    <x v="0"/>
    <s v="US"/>
    <s v="USD"/>
    <n v="1407506040"/>
    <n v="1404680075"/>
    <b v="0"/>
    <n v="125"/>
    <b v="1"/>
    <s v="theater/plays"/>
    <n v="235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5000"/>
    <n v="1115"/>
    <x v="0"/>
    <s v="US"/>
    <s v="USD"/>
    <n v="1465347424"/>
    <n v="1462755424"/>
    <b v="0"/>
    <n v="18"/>
    <b v="1"/>
    <s v="theater/plays"/>
    <n v="22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5000"/>
    <n v="2525"/>
    <x v="0"/>
    <s v="US"/>
    <s v="USD"/>
    <n v="1466557557"/>
    <n v="1463965557"/>
    <b v="0"/>
    <n v="38"/>
    <b v="1"/>
    <s v="theater/plays"/>
    <n v="5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537"/>
    <x v="0"/>
    <s v="US"/>
    <s v="USD"/>
    <n v="1413431940"/>
    <n v="1412216665"/>
    <b v="0"/>
    <n v="15"/>
    <b v="1"/>
    <s v="theater/plays"/>
    <n v="11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5000"/>
    <n v="3350"/>
    <x v="0"/>
    <s v="US"/>
    <s v="USD"/>
    <n v="1466567700"/>
    <n v="1464653696"/>
    <b v="0"/>
    <n v="23"/>
    <b v="1"/>
    <s v="theater/plays"/>
    <n v="67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5000"/>
    <n v="8110"/>
    <x v="0"/>
    <s v="US"/>
    <s v="USD"/>
    <n v="1425830905"/>
    <n v="1423242505"/>
    <b v="0"/>
    <n v="57"/>
    <b v="1"/>
    <s v="theater/plays"/>
    <n v="162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5000"/>
    <n v="2635"/>
    <x v="0"/>
    <s v="US"/>
    <s v="USD"/>
    <n v="1404522000"/>
    <n v="1404308883"/>
    <b v="0"/>
    <n v="9"/>
    <b v="1"/>
    <s v="theater/plays"/>
    <n v="53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5000"/>
    <n v="6000"/>
    <x v="0"/>
    <s v="US"/>
    <s v="USD"/>
    <n v="1405802330"/>
    <n v="1403210330"/>
    <b v="0"/>
    <n v="83"/>
    <b v="1"/>
    <s v="theater/plays"/>
    <n v="12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5000"/>
    <n v="3660"/>
    <x v="0"/>
    <s v="US"/>
    <s v="USD"/>
    <n v="1434384880"/>
    <n v="1432484080"/>
    <b v="0"/>
    <n v="111"/>
    <b v="1"/>
    <s v="theater/plays"/>
    <n v="73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5000"/>
    <n v="5366"/>
    <x v="0"/>
    <s v="US"/>
    <s v="USD"/>
    <n v="1438259422"/>
    <n v="1435667422"/>
    <b v="0"/>
    <n v="46"/>
    <b v="1"/>
    <s v="theater/plays"/>
    <n v="107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5000"/>
    <n v="15327"/>
    <x v="0"/>
    <s v="US"/>
    <s v="USD"/>
    <n v="1487944080"/>
    <n v="1486129680"/>
    <b v="0"/>
    <n v="112"/>
    <b v="1"/>
    <s v="theater/plays"/>
    <n v="307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5000"/>
    <n v="8348"/>
    <x v="0"/>
    <s v="US"/>
    <s v="USD"/>
    <n v="1469721518"/>
    <n v="1467129518"/>
    <b v="0"/>
    <n v="47"/>
    <b v="1"/>
    <s v="theater/plays"/>
    <n v="167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5000"/>
    <n v="4145"/>
    <x v="0"/>
    <s v="US"/>
    <s v="USD"/>
    <n v="1481066554"/>
    <n v="1478906554"/>
    <b v="0"/>
    <n v="38"/>
    <b v="1"/>
    <s v="theater/plays"/>
    <n v="83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5000"/>
    <n v="6100"/>
    <x v="0"/>
    <s v="US"/>
    <s v="USD"/>
    <n v="1427864340"/>
    <n v="1425020810"/>
    <b v="0"/>
    <n v="78"/>
    <b v="1"/>
    <s v="theater/plays"/>
    <n v="12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5000"/>
    <n v="4565"/>
    <x v="0"/>
    <s v="US"/>
    <s v="USD"/>
    <n v="1409374093"/>
    <n v="1406782093"/>
    <b v="0"/>
    <n v="40"/>
    <b v="1"/>
    <s v="theater/plays"/>
    <n v="9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0"/>
    <n v="650"/>
    <x v="0"/>
    <s v="US"/>
    <s v="USD"/>
    <n v="1429317420"/>
    <n v="1424226768"/>
    <b v="0"/>
    <n v="13"/>
    <b v="1"/>
    <s v="theater/plays"/>
    <n v="1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5000"/>
    <n v="1650"/>
    <x v="0"/>
    <s v="US"/>
    <s v="USD"/>
    <n v="1424910910"/>
    <n v="1424306110"/>
    <b v="0"/>
    <n v="18"/>
    <b v="1"/>
    <s v="theater/plays"/>
    <n v="33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000"/>
    <n v="5516"/>
    <x v="0"/>
    <s v="US"/>
    <s v="USD"/>
    <n v="1461988740"/>
    <n v="1459949080"/>
    <b v="0"/>
    <n v="79"/>
    <b v="1"/>
    <s v="theater/plays"/>
    <n v="11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534"/>
    <x v="0"/>
    <s v="US"/>
    <s v="USD"/>
    <n v="1465837200"/>
    <n v="1463971172"/>
    <b v="0"/>
    <n v="14"/>
    <b v="1"/>
    <s v="theater/plays"/>
    <n v="31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5000"/>
    <n v="3058"/>
    <x v="0"/>
    <s v="US"/>
    <s v="USD"/>
    <n v="1446091260"/>
    <n v="1443029206"/>
    <b v="0"/>
    <n v="55"/>
    <b v="1"/>
    <s v="theater/plays"/>
    <n v="61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5000"/>
    <n v="10299"/>
    <x v="0"/>
    <s v="US"/>
    <s v="USD"/>
    <n v="1416385679"/>
    <n v="1413790079"/>
    <b v="0"/>
    <n v="162"/>
    <b v="1"/>
    <s v="theater/plays"/>
    <n v="206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5000"/>
    <n v="4250"/>
    <x v="0"/>
    <s v="US"/>
    <s v="USD"/>
    <n v="1487985734"/>
    <n v="1484097734"/>
    <b v="0"/>
    <n v="23"/>
    <b v="1"/>
    <s v="theater/plays"/>
    <n v="85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0"/>
    <n v="1090"/>
    <x v="0"/>
    <s v="US"/>
    <s v="USD"/>
    <n v="1425704100"/>
    <n v="1424484717"/>
    <b v="0"/>
    <n v="20"/>
    <b v="1"/>
    <s v="theater/plays"/>
    <n v="22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5000"/>
    <n v="7860"/>
    <x v="0"/>
    <s v="US"/>
    <s v="USD"/>
    <n v="1408464000"/>
    <n v="1406831445"/>
    <b v="0"/>
    <n v="26"/>
    <b v="1"/>
    <s v="theater/plays"/>
    <n v="157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5000"/>
    <n v="2600"/>
    <x v="0"/>
    <s v="US"/>
    <s v="USD"/>
    <n v="1449973592"/>
    <n v="1447381592"/>
    <b v="0"/>
    <n v="3"/>
    <b v="1"/>
    <s v="theater/plays"/>
    <n v="52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0"/>
    <n v="1105"/>
    <x v="0"/>
    <s v="US"/>
    <s v="USD"/>
    <n v="1431481037"/>
    <n v="1428889037"/>
    <b v="0"/>
    <n v="18"/>
    <b v="1"/>
    <s v="theater/plays"/>
    <n v="22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5000"/>
    <n v="1046"/>
    <x v="0"/>
    <s v="US"/>
    <s v="USD"/>
    <n v="1420088400"/>
    <n v="1416977259"/>
    <b v="0"/>
    <n v="23"/>
    <b v="1"/>
    <s v="theater/plays"/>
    <n v="21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5000"/>
    <n v="1766"/>
    <x v="0"/>
    <s v="US"/>
    <s v="USD"/>
    <n v="1481961600"/>
    <n v="1479283285"/>
    <b v="0"/>
    <n v="26"/>
    <b v="1"/>
    <s v="theater/plays"/>
    <n v="35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5000"/>
    <n v="277"/>
    <x v="0"/>
    <s v="US"/>
    <s v="USD"/>
    <n v="1449089965"/>
    <n v="1446670765"/>
    <b v="0"/>
    <n v="9"/>
    <b v="1"/>
    <s v="theater/plays"/>
    <n v="6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5000"/>
    <n v="1035"/>
    <x v="0"/>
    <s v="US"/>
    <s v="USD"/>
    <n v="1408942740"/>
    <n v="1407157756"/>
    <b v="0"/>
    <n v="27"/>
    <b v="1"/>
    <s v="theater/plays"/>
    <n v="21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5000"/>
    <n v="8001"/>
    <x v="0"/>
    <s v="US"/>
    <s v="USD"/>
    <n v="1429976994"/>
    <n v="1424796594"/>
    <b v="0"/>
    <n v="19"/>
    <b v="1"/>
    <s v="theater/plays"/>
    <n v="16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5000"/>
    <n v="3133"/>
    <x v="0"/>
    <s v="US"/>
    <s v="USD"/>
    <n v="1417305178"/>
    <n v="1414277578"/>
    <b v="0"/>
    <n v="28"/>
    <b v="1"/>
    <s v="theater/plays"/>
    <n v="63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5000"/>
    <n v="4090"/>
    <x v="0"/>
    <s v="US"/>
    <s v="USD"/>
    <n v="1426044383"/>
    <n v="1423455983"/>
    <b v="0"/>
    <n v="48"/>
    <b v="1"/>
    <s v="theater/plays"/>
    <n v="8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955"/>
    <x v="0"/>
    <s v="US"/>
    <s v="USD"/>
    <n v="1466707620"/>
    <n v="1464979620"/>
    <b v="0"/>
    <n v="30"/>
    <b v="1"/>
    <s v="theater/plays"/>
    <n v="39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5000"/>
    <n v="6000.66"/>
    <x v="0"/>
    <s v="US"/>
    <s v="USD"/>
    <n v="1448074800"/>
    <n v="1444874768"/>
    <b v="0"/>
    <n v="64"/>
    <b v="1"/>
    <s v="theater/plays"/>
    <n v="12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5000"/>
    <n v="2000"/>
    <x v="0"/>
    <s v="US"/>
    <s v="USD"/>
    <n v="1418244552"/>
    <n v="1415652552"/>
    <b v="0"/>
    <n v="15"/>
    <b v="1"/>
    <s v="theater/plays"/>
    <n v="4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5000"/>
    <n v="2100"/>
    <x v="0"/>
    <s v="US"/>
    <s v="USD"/>
    <n v="1417620506"/>
    <n v="1415028506"/>
    <b v="0"/>
    <n v="41"/>
    <b v="1"/>
    <s v="theater/plays"/>
    <n v="4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5000"/>
    <n v="3506"/>
    <x v="0"/>
    <s v="US"/>
    <s v="USD"/>
    <n v="1418581088"/>
    <n v="1415125088"/>
    <b v="0"/>
    <n v="35"/>
    <b v="1"/>
    <s v="theater/plays"/>
    <n v="70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5000"/>
    <n v="11450"/>
    <x v="0"/>
    <s v="US"/>
    <s v="USD"/>
    <n v="1464960682"/>
    <n v="1462368682"/>
    <b v="0"/>
    <n v="62"/>
    <b v="1"/>
    <s v="theater/plays"/>
    <n v="229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5000"/>
    <n v="1536"/>
    <x v="0"/>
    <s v="US"/>
    <s v="USD"/>
    <n v="1405017345"/>
    <n v="1403721345"/>
    <b v="0"/>
    <n v="22"/>
    <b v="1"/>
    <s v="theater/plays"/>
    <n v="31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0"/>
    <n v="1115"/>
    <x v="0"/>
    <s v="US"/>
    <s v="USD"/>
    <n v="1407536880"/>
    <n v="1404997548"/>
    <b v="0"/>
    <n v="18"/>
    <b v="1"/>
    <s v="theater/plays"/>
    <n v="22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5000"/>
    <n v="1587"/>
    <x v="0"/>
    <s v="US"/>
    <s v="USD"/>
    <n v="1415234760"/>
    <n v="1413065230"/>
    <b v="0"/>
    <n v="44"/>
    <b v="1"/>
    <s v="theater/plays"/>
    <n v="32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5000"/>
    <n v="1565"/>
    <x v="0"/>
    <s v="US"/>
    <s v="USD"/>
    <n v="1401595140"/>
    <n v="1399286589"/>
    <b v="0"/>
    <n v="28"/>
    <b v="1"/>
    <s v="theater/plays"/>
    <n v="31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5000"/>
    <n v="4443"/>
    <x v="0"/>
    <s v="US"/>
    <s v="USD"/>
    <n v="1416589200"/>
    <n v="1414605776"/>
    <b v="0"/>
    <n v="65"/>
    <b v="1"/>
    <s v="theater/plays"/>
    <n v="89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5000"/>
    <n v="10041"/>
    <x v="0"/>
    <s v="US"/>
    <s v="USD"/>
    <n v="1409266414"/>
    <n v="1405378414"/>
    <b v="0"/>
    <n v="85"/>
    <b v="1"/>
    <s v="theater/plays"/>
    <n v="201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5000"/>
    <n v="16465"/>
    <x v="0"/>
    <s v="US"/>
    <s v="USD"/>
    <n v="1447295460"/>
    <n v="1444747843"/>
    <b v="0"/>
    <n v="165"/>
    <b v="1"/>
    <s v="theater/plays"/>
    <n v="32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0"/>
    <n v="610"/>
    <x v="0"/>
    <s v="US"/>
    <s v="USD"/>
    <n v="1434542702"/>
    <n v="1432814702"/>
    <b v="0"/>
    <n v="3"/>
    <b v="1"/>
    <s v="theater/plays"/>
    <n v="1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5000"/>
    <n v="10031"/>
    <x v="0"/>
    <s v="US"/>
    <s v="USD"/>
    <n v="1405511376"/>
    <n v="1401623376"/>
    <b v="0"/>
    <n v="91"/>
    <b v="1"/>
    <s v="theater/plays"/>
    <n v="201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0"/>
    <n v="1055"/>
    <x v="0"/>
    <s v="US"/>
    <s v="USD"/>
    <n v="1405727304"/>
    <n v="1403135304"/>
    <b v="0"/>
    <n v="18"/>
    <b v="1"/>
    <s v="theater/plays"/>
    <n v="2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5000"/>
    <n v="3255"/>
    <x v="0"/>
    <s v="US"/>
    <s v="USD"/>
    <n v="1465196400"/>
    <n v="1462841990"/>
    <b v="0"/>
    <n v="40"/>
    <b v="1"/>
    <s v="theater/plays"/>
    <n v="65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5000"/>
    <n v="15535"/>
    <x v="0"/>
    <s v="US"/>
    <s v="USD"/>
    <n v="1444264372"/>
    <n v="1442536372"/>
    <b v="0"/>
    <n v="78"/>
    <b v="1"/>
    <s v="theater/plays"/>
    <n v="311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0"/>
    <n v="650"/>
    <x v="0"/>
    <s v="US"/>
    <s v="USD"/>
    <n v="1425099540"/>
    <n v="1424280938"/>
    <b v="0"/>
    <n v="14"/>
    <b v="1"/>
    <s v="theater/plays"/>
    <n v="1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5000"/>
    <n v="3105"/>
    <x v="0"/>
    <s v="US"/>
    <s v="USD"/>
    <n v="1480579140"/>
    <n v="1478030325"/>
    <b v="0"/>
    <n v="44"/>
    <b v="1"/>
    <s v="theater/plays"/>
    <n v="62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5000"/>
    <n v="200"/>
    <x v="0"/>
    <s v="US"/>
    <s v="USD"/>
    <n v="1460935800"/>
    <n v="1459999656"/>
    <b v="0"/>
    <n v="9"/>
    <b v="1"/>
    <s v="theater/plays"/>
    <n v="4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5000"/>
    <n v="1700.01"/>
    <x v="0"/>
    <s v="US"/>
    <s v="USD"/>
    <n v="1414284180"/>
    <n v="1410558948"/>
    <b v="0"/>
    <n v="45"/>
    <b v="1"/>
    <s v="theater/plays"/>
    <n v="34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5000"/>
    <n v="4035"/>
    <x v="0"/>
    <s v="US"/>
    <s v="USD"/>
    <n v="1400875307"/>
    <n v="1398283307"/>
    <b v="0"/>
    <n v="56"/>
    <b v="1"/>
    <s v="theater/plays"/>
    <n v="8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5000"/>
    <n v="10115"/>
    <x v="0"/>
    <s v="US"/>
    <s v="USD"/>
    <n v="1425495563"/>
    <n v="1422903563"/>
    <b v="0"/>
    <n v="98"/>
    <b v="1"/>
    <s v="theater/plays"/>
    <n v="202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5000"/>
    <n v="350"/>
    <x v="0"/>
    <s v="US"/>
    <s v="USD"/>
    <n v="1429912341"/>
    <n v="1427320341"/>
    <b v="0"/>
    <n v="10"/>
    <b v="1"/>
    <s v="theater/plays"/>
    <n v="7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5000"/>
    <n v="6215"/>
    <x v="0"/>
    <s v="US"/>
    <s v="USD"/>
    <n v="1423119540"/>
    <n v="1421252084"/>
    <b v="0"/>
    <n v="76"/>
    <b v="1"/>
    <s v="theater/plays"/>
    <n v="12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5000"/>
    <n v="30891.1"/>
    <x v="0"/>
    <s v="US"/>
    <s v="USD"/>
    <n v="1412434136"/>
    <n v="1409669336"/>
    <b v="0"/>
    <n v="104"/>
    <b v="1"/>
    <s v="theater/plays"/>
    <n v="618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5000"/>
    <n v="4055"/>
    <x v="0"/>
    <s v="US"/>
    <s v="USD"/>
    <n v="1411264800"/>
    <n v="1409620903"/>
    <b v="0"/>
    <n v="87"/>
    <b v="1"/>
    <s v="theater/plays"/>
    <n v="8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5000"/>
    <n v="2000"/>
    <x v="0"/>
    <s v="US"/>
    <s v="USD"/>
    <n v="1408383153"/>
    <n v="1405791153"/>
    <b v="0"/>
    <n v="21"/>
    <b v="1"/>
    <s v="theater/plays"/>
    <n v="4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5000"/>
    <n v="2193"/>
    <x v="0"/>
    <s v="US"/>
    <s v="USD"/>
    <n v="1454709600"/>
    <n v="1452520614"/>
    <b v="0"/>
    <n v="42"/>
    <b v="1"/>
    <s v="theater/plays"/>
    <n v="44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5000"/>
    <n v="9525"/>
    <x v="0"/>
    <s v="US"/>
    <s v="USD"/>
    <n v="1402974000"/>
    <n v="1400290255"/>
    <b v="0"/>
    <n v="71"/>
    <b v="1"/>
    <s v="theater/plays"/>
    <n v="191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5000"/>
    <n v="10555"/>
    <x v="0"/>
    <s v="US"/>
    <s v="USD"/>
    <n v="1404983269"/>
    <n v="1402391269"/>
    <b v="0"/>
    <n v="168"/>
    <b v="1"/>
    <s v="theater/plays"/>
    <n v="211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5000"/>
    <n v="1120"/>
    <x v="0"/>
    <s v="US"/>
    <s v="USD"/>
    <n v="1470538800"/>
    <n v="1469112493"/>
    <b v="0"/>
    <n v="19"/>
    <b v="1"/>
    <s v="theater/plays"/>
    <n v="2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5000"/>
    <n v="3030"/>
    <x v="0"/>
    <s v="US"/>
    <s v="USD"/>
    <n v="1440003820"/>
    <n v="1437411820"/>
    <b v="0"/>
    <n v="36"/>
    <b v="1"/>
    <s v="theater/plays"/>
    <n v="6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5000"/>
    <n v="1616.14"/>
    <x v="0"/>
    <s v="US"/>
    <s v="USD"/>
    <n v="1453179540"/>
    <n v="1452030730"/>
    <b v="0"/>
    <n v="18"/>
    <b v="1"/>
    <s v="theater/plays"/>
    <n v="32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5000"/>
    <n v="2565"/>
    <x v="0"/>
    <s v="US"/>
    <s v="USD"/>
    <n v="1447445820"/>
    <n v="1445077121"/>
    <b v="0"/>
    <n v="43"/>
    <b v="1"/>
    <s v="theater/plays"/>
    <n v="51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5000"/>
    <n v="250"/>
    <x v="0"/>
    <s v="US"/>
    <s v="USD"/>
    <n v="1433016672"/>
    <n v="1430424672"/>
    <b v="0"/>
    <n v="8"/>
    <b v="1"/>
    <s v="theater/plays"/>
    <n v="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5000"/>
    <n v="1855"/>
    <x v="0"/>
    <s v="US"/>
    <s v="USD"/>
    <n v="1410266146"/>
    <n v="1407674146"/>
    <b v="0"/>
    <n v="45"/>
    <b v="1"/>
    <s v="theater/plays"/>
    <n v="37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5000"/>
    <n v="1078"/>
    <x v="0"/>
    <s v="US"/>
    <s v="USD"/>
    <n v="1458332412"/>
    <n v="1454448012"/>
    <b v="0"/>
    <n v="14"/>
    <b v="1"/>
    <s v="theater/plays"/>
    <n v="22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5000"/>
    <n v="2305"/>
    <x v="0"/>
    <s v="US"/>
    <s v="USD"/>
    <n v="1418784689"/>
    <n v="1416192689"/>
    <b v="0"/>
    <n v="45"/>
    <b v="1"/>
    <s v="theater/plays"/>
    <n v="46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5000"/>
    <n v="1365"/>
    <x v="0"/>
    <s v="US"/>
    <s v="USD"/>
    <n v="1468036800"/>
    <n v="1465607738"/>
    <b v="0"/>
    <n v="20"/>
    <b v="1"/>
    <s v="theater/plays"/>
    <n v="27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5000"/>
    <n v="658"/>
    <x v="0"/>
    <s v="US"/>
    <s v="USD"/>
    <n v="1429636927"/>
    <n v="1427304127"/>
    <b v="0"/>
    <n v="16"/>
    <b v="1"/>
    <s v="theater/plays"/>
    <n v="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532"/>
    <x v="0"/>
    <s v="US"/>
    <s v="USD"/>
    <n v="1406087940"/>
    <n v="1404141626"/>
    <b v="0"/>
    <n v="37"/>
    <b v="1"/>
    <s v="theater/plays"/>
    <n v="3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5000"/>
    <n v="10065"/>
    <x v="0"/>
    <s v="US"/>
    <s v="USD"/>
    <n v="1476381627"/>
    <n v="1473789627"/>
    <b v="0"/>
    <n v="69"/>
    <b v="1"/>
    <s v="theater/plays"/>
    <n v="2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5000"/>
    <n v="5739"/>
    <x v="0"/>
    <s v="US"/>
    <s v="USD"/>
    <n v="1406876340"/>
    <n v="1404190567"/>
    <b v="0"/>
    <n v="16"/>
    <b v="1"/>
    <s v="theater/plays"/>
    <n v="115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5000"/>
    <n v="2804"/>
    <x v="0"/>
    <s v="US"/>
    <s v="USD"/>
    <n v="1423720740"/>
    <n v="1421081857"/>
    <b v="0"/>
    <n v="55"/>
    <b v="1"/>
    <s v="theater/plays"/>
    <n v="56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5000"/>
    <n v="1216"/>
    <x v="0"/>
    <s v="US"/>
    <s v="USD"/>
    <n v="1422937620"/>
    <n v="1420606303"/>
    <b v="0"/>
    <n v="27"/>
    <b v="1"/>
    <s v="theater/plays"/>
    <n v="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0"/>
    <n v="695"/>
    <x v="0"/>
    <s v="US"/>
    <s v="USD"/>
    <n v="1477710000"/>
    <n v="1475248279"/>
    <b v="0"/>
    <n v="12"/>
    <b v="1"/>
    <s v="theater/plays"/>
    <n v="14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5000"/>
    <n v="505"/>
    <x v="0"/>
    <s v="US"/>
    <s v="USD"/>
    <n v="1436551200"/>
    <n v="1435181628"/>
    <b v="0"/>
    <n v="17"/>
    <b v="1"/>
    <s v="theater/plays"/>
    <n v="10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5000"/>
    <n v="4450"/>
    <x v="0"/>
    <s v="US"/>
    <s v="USD"/>
    <n v="1461108450"/>
    <n v="1455928050"/>
    <b v="0"/>
    <n v="61"/>
    <b v="1"/>
    <s v="theater/plays"/>
    <n v="89"/>
    <n v="72.95"/>
    <x v="1"/>
    <s v="plays"/>
    <x v="3466"/>
    <d v="2016-04-19T23:27:30"/>
    <x v="2"/>
  </r>
  <r>
    <n v="3467"/>
    <s v="Venus in Fur, Los Angeles."/>
    <s v="Venus in Fur, By David Ives."/>
    <n v="5000"/>
    <n v="3030"/>
    <x v="0"/>
    <s v="US"/>
    <s v="USD"/>
    <n v="1426864032"/>
    <n v="1424275632"/>
    <b v="0"/>
    <n v="47"/>
    <b v="1"/>
    <s v="theater/plays"/>
    <n v="6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5000"/>
    <n v="12178"/>
    <x v="0"/>
    <s v="US"/>
    <s v="USD"/>
    <n v="1474426800"/>
    <n v="1471976529"/>
    <b v="0"/>
    <n v="17"/>
    <b v="1"/>
    <s v="theater/plays"/>
    <n v="244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5000"/>
    <n v="3175"/>
    <x v="0"/>
    <s v="US"/>
    <s v="USD"/>
    <n v="1461857045"/>
    <n v="1459265045"/>
    <b v="0"/>
    <n v="63"/>
    <b v="1"/>
    <s v="theater/plays"/>
    <n v="6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5000"/>
    <n v="375"/>
    <x v="0"/>
    <s v="US"/>
    <s v="USD"/>
    <n v="1468618680"/>
    <n v="1465345902"/>
    <b v="0"/>
    <n v="9"/>
    <b v="1"/>
    <s v="theater/plays"/>
    <n v="8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5000"/>
    <n v="2041"/>
    <x v="0"/>
    <s v="US"/>
    <s v="USD"/>
    <n v="1415253540"/>
    <n v="1413432331"/>
    <b v="0"/>
    <n v="23"/>
    <b v="1"/>
    <s v="theater/plays"/>
    <n v="41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5000"/>
    <n v="4900"/>
    <x v="0"/>
    <s v="US"/>
    <s v="USD"/>
    <n v="1426883220"/>
    <n v="1425067296"/>
    <b v="0"/>
    <n v="33"/>
    <b v="1"/>
    <s v="theater/plays"/>
    <n v="98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5000"/>
    <n v="312"/>
    <x v="0"/>
    <s v="US"/>
    <s v="USD"/>
    <n v="1414378800"/>
    <n v="1412836990"/>
    <b v="0"/>
    <n v="6"/>
    <b v="1"/>
    <s v="theater/plays"/>
    <n v="6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5000"/>
    <n v="2076"/>
    <x v="0"/>
    <s v="US"/>
    <s v="USD"/>
    <n v="1431831600"/>
    <n v="1430761243"/>
    <b v="0"/>
    <n v="39"/>
    <b v="1"/>
    <s v="theater/plays"/>
    <n v="42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5000"/>
    <n v="2257"/>
    <x v="0"/>
    <s v="US"/>
    <s v="USD"/>
    <n v="1426539600"/>
    <n v="1424296822"/>
    <b v="0"/>
    <n v="57"/>
    <b v="1"/>
    <s v="theater/plays"/>
    <n v="45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5000"/>
    <n v="2140"/>
    <x v="0"/>
    <s v="US"/>
    <s v="USD"/>
    <n v="1436562000"/>
    <n v="1434440227"/>
    <b v="0"/>
    <n v="13"/>
    <b v="1"/>
    <s v="theater/plays"/>
    <n v="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5000"/>
    <n v="5358"/>
    <x v="0"/>
    <s v="US"/>
    <s v="USD"/>
    <n v="1404403381"/>
    <n v="1401811381"/>
    <b v="0"/>
    <n v="133"/>
    <b v="1"/>
    <s v="theater/plays"/>
    <n v="107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5000"/>
    <n v="2856"/>
    <x v="0"/>
    <s v="US"/>
    <s v="USD"/>
    <n v="1466014499"/>
    <n v="1463422499"/>
    <b v="0"/>
    <n v="44"/>
    <b v="1"/>
    <s v="theater/plays"/>
    <n v="57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5000"/>
    <n v="1660"/>
    <x v="0"/>
    <s v="US"/>
    <s v="USD"/>
    <n v="1454431080"/>
    <n v="1451839080"/>
    <b v="0"/>
    <n v="30"/>
    <b v="1"/>
    <s v="theater/plays"/>
    <n v="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5000"/>
    <n v="4656"/>
    <x v="0"/>
    <s v="US"/>
    <s v="USD"/>
    <n v="1433314740"/>
    <n v="1430600401"/>
    <b v="0"/>
    <n v="56"/>
    <b v="1"/>
    <s v="theater/plays"/>
    <n v="93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5000"/>
    <n v="3636"/>
    <x v="0"/>
    <s v="US"/>
    <s v="USD"/>
    <n v="1429286400"/>
    <n v="1427221560"/>
    <b v="0"/>
    <n v="29"/>
    <b v="1"/>
    <s v="theater/plays"/>
    <n v="73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0"/>
    <n v="791"/>
    <x v="0"/>
    <s v="US"/>
    <s v="USD"/>
    <n v="1431928784"/>
    <n v="1430114384"/>
    <b v="0"/>
    <n v="10"/>
    <b v="1"/>
    <s v="theater/plays"/>
    <n v="16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5000"/>
    <n v="4000.22"/>
    <x v="0"/>
    <s v="US"/>
    <s v="USD"/>
    <n v="1445818397"/>
    <n v="1442794397"/>
    <b v="0"/>
    <n v="35"/>
    <b v="1"/>
    <s v="theater/plays"/>
    <n v="80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5000"/>
    <n v="1500"/>
    <x v="0"/>
    <s v="US"/>
    <s v="USD"/>
    <n v="1408252260"/>
    <n v="1406580436"/>
    <b v="0"/>
    <n v="29"/>
    <b v="1"/>
    <s v="theater/plays"/>
    <n v="3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5000"/>
    <n v="400"/>
    <x v="0"/>
    <s v="US"/>
    <s v="USD"/>
    <n v="1480140000"/>
    <n v="1479186575"/>
    <b v="0"/>
    <n v="13"/>
    <b v="1"/>
    <s v="theater/plays"/>
    <n v="8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5000"/>
    <n v="3732"/>
    <x v="0"/>
    <s v="US"/>
    <s v="USD"/>
    <n v="1473625166"/>
    <n v="1470169166"/>
    <b v="0"/>
    <n v="78"/>
    <b v="1"/>
    <s v="theater/plays"/>
    <n v="7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5000"/>
    <n v="1686"/>
    <x v="0"/>
    <s v="US"/>
    <s v="USD"/>
    <n v="1464904800"/>
    <n v="1463852904"/>
    <b v="0"/>
    <n v="49"/>
    <b v="1"/>
    <s v="theater/plays"/>
    <n v="34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5000"/>
    <n v="2110"/>
    <x v="0"/>
    <s v="US"/>
    <s v="USD"/>
    <n v="1435733940"/>
    <n v="1431046325"/>
    <b v="0"/>
    <n v="35"/>
    <b v="1"/>
    <s v="theater/plays"/>
    <n v="42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063"/>
    <x v="0"/>
    <s v="US"/>
    <s v="USD"/>
    <n v="1457326740"/>
    <n v="1455919438"/>
    <b v="0"/>
    <n v="42"/>
    <b v="1"/>
    <s v="theater/plays"/>
    <n v="2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5000"/>
    <n v="4216"/>
    <x v="0"/>
    <s v="US"/>
    <s v="USD"/>
    <n v="1458100740"/>
    <n v="1456862924"/>
    <b v="0"/>
    <n v="31"/>
    <b v="1"/>
    <s v="theater/plays"/>
    <n v="8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5000"/>
    <n v="1000"/>
    <x v="0"/>
    <s v="US"/>
    <s v="USD"/>
    <n v="1447959491"/>
    <n v="1445363891"/>
    <b v="0"/>
    <n v="8"/>
    <b v="1"/>
    <s v="theater/plays"/>
    <n v="2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5000"/>
    <n v="2594"/>
    <x v="0"/>
    <s v="US"/>
    <s v="USD"/>
    <n v="1399953600"/>
    <n v="1398983245"/>
    <b v="0"/>
    <n v="39"/>
    <b v="1"/>
    <s v="theater/plays"/>
    <n v="52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5000"/>
    <n v="3045"/>
    <x v="0"/>
    <s v="US"/>
    <s v="USD"/>
    <n v="1408815440"/>
    <n v="1404927440"/>
    <b v="0"/>
    <n v="29"/>
    <b v="1"/>
    <s v="theater/plays"/>
    <n v="61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5000"/>
    <n v="10440"/>
    <x v="0"/>
    <s v="US"/>
    <s v="USD"/>
    <n v="1464732537"/>
    <n v="1462140537"/>
    <b v="0"/>
    <n v="72"/>
    <b v="1"/>
    <s v="theater/plays"/>
    <n v="209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5000"/>
    <n v="3190"/>
    <x v="0"/>
    <s v="US"/>
    <s v="USD"/>
    <n v="1416545700"/>
    <n v="1415392666"/>
    <b v="0"/>
    <n v="33"/>
    <b v="1"/>
    <s v="theater/plays"/>
    <n v="64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5000"/>
    <n v="905"/>
    <x v="0"/>
    <s v="US"/>
    <s v="USD"/>
    <n v="1404312846"/>
    <n v="1402584846"/>
    <b v="0"/>
    <n v="15"/>
    <b v="1"/>
    <s v="theater/plays"/>
    <n v="18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5000"/>
    <n v="3315"/>
    <x v="0"/>
    <s v="US"/>
    <s v="USD"/>
    <n v="1401857940"/>
    <n v="1400725112"/>
    <b v="0"/>
    <n v="44"/>
    <b v="1"/>
    <s v="theater/plays"/>
    <n v="66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0"/>
    <n v="550"/>
    <x v="0"/>
    <s v="US"/>
    <s v="USD"/>
    <n v="1422853140"/>
    <n v="1421439552"/>
    <b v="0"/>
    <n v="10"/>
    <b v="1"/>
    <s v="theater/plays"/>
    <n v="1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5000"/>
    <n v="3080"/>
    <x v="0"/>
    <s v="US"/>
    <s v="USD"/>
    <n v="1433097171"/>
    <n v="1430505171"/>
    <b v="0"/>
    <n v="46"/>
    <b v="1"/>
    <s v="theater/plays"/>
    <n v="62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5000"/>
    <n v="2500"/>
    <x v="0"/>
    <s v="US"/>
    <s v="USD"/>
    <n v="1410145200"/>
    <n v="1407197670"/>
    <b v="0"/>
    <n v="11"/>
    <b v="1"/>
    <s v="theater/plays"/>
    <n v="5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5000"/>
    <n v="1650.69"/>
    <x v="0"/>
    <s v="US"/>
    <s v="USD"/>
    <n v="1412259660"/>
    <n v="1410461299"/>
    <b v="0"/>
    <n v="33"/>
    <b v="1"/>
    <s v="theater/plays"/>
    <n v="33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5000"/>
    <n v="593"/>
    <x v="0"/>
    <s v="US"/>
    <s v="USD"/>
    <n v="1411980020"/>
    <n v="1409388020"/>
    <b v="0"/>
    <n v="13"/>
    <b v="1"/>
    <s v="theater/plays"/>
    <n v="1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5000"/>
    <n v="10156"/>
    <x v="0"/>
    <s v="US"/>
    <s v="USD"/>
    <n v="1410580800"/>
    <n v="1409336373"/>
    <b v="0"/>
    <n v="74"/>
    <b v="1"/>
    <s v="theater/plays"/>
    <n v="203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0"/>
    <n v="530"/>
    <x v="0"/>
    <s v="US"/>
    <s v="USD"/>
    <n v="1439136000"/>
    <n v="1438188106"/>
    <b v="0"/>
    <n v="7"/>
    <b v="1"/>
    <s v="theater/plays"/>
    <n v="11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5000"/>
    <n v="3366"/>
    <x v="0"/>
    <s v="US"/>
    <s v="USD"/>
    <n v="1461823140"/>
    <n v="1459411371"/>
    <b v="0"/>
    <n v="34"/>
    <b v="1"/>
    <s v="theater/plays"/>
    <n v="67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7015"/>
    <x v="0"/>
    <s v="US"/>
    <s v="USD"/>
    <n v="1436587140"/>
    <n v="1434069205"/>
    <b v="0"/>
    <n v="86"/>
    <b v="1"/>
    <s v="theater/plays"/>
    <n v="140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660"/>
    <x v="0"/>
    <s v="US"/>
    <s v="USD"/>
    <n v="1436749200"/>
    <n v="1434997018"/>
    <b v="0"/>
    <n v="18"/>
    <b v="1"/>
    <s v="theater/plays"/>
    <n v="13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5000"/>
    <n v="1280"/>
    <x v="0"/>
    <s v="US"/>
    <s v="USD"/>
    <n v="1467301334"/>
    <n v="1464709334"/>
    <b v="0"/>
    <n v="26"/>
    <b v="1"/>
    <s v="theater/plays"/>
    <n v="26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5000"/>
    <n v="1142"/>
    <x v="0"/>
    <s v="US"/>
    <s v="USD"/>
    <n v="1411012740"/>
    <n v="1409667827"/>
    <b v="0"/>
    <n v="27"/>
    <b v="1"/>
    <s v="theater/plays"/>
    <n v="2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0"/>
    <n v="631"/>
    <x v="0"/>
    <s v="US"/>
    <s v="USD"/>
    <n v="1447269367"/>
    <n v="1444673767"/>
    <b v="0"/>
    <n v="8"/>
    <b v="1"/>
    <s v="theater/plays"/>
    <n v="13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5000"/>
    <n v="718"/>
    <x v="0"/>
    <s v="US"/>
    <s v="USD"/>
    <n v="1473358122"/>
    <n v="1471543722"/>
    <b v="0"/>
    <n v="13"/>
    <b v="1"/>
    <s v="theater/plays"/>
    <n v="14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000"/>
    <n v="5623"/>
    <x v="0"/>
    <s v="US"/>
    <s v="USD"/>
    <n v="1410099822"/>
    <n v="1404915822"/>
    <b v="0"/>
    <n v="85"/>
    <b v="1"/>
    <s v="theater/plays"/>
    <n v="11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5000"/>
    <n v="2500"/>
    <x v="0"/>
    <s v="US"/>
    <s v="USD"/>
    <n v="1425758257"/>
    <n v="1423166257"/>
    <b v="0"/>
    <n v="24"/>
    <b v="1"/>
    <s v="theater/plays"/>
    <n v="5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251"/>
    <x v="0"/>
    <s v="US"/>
    <s v="USD"/>
    <n v="1428780159"/>
    <n v="1426188159"/>
    <b v="0"/>
    <n v="8"/>
    <b v="1"/>
    <s v="theater/plays"/>
    <n v="5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5000"/>
    <n v="1125"/>
    <x v="0"/>
    <s v="US"/>
    <s v="USD"/>
    <n v="1427860740"/>
    <n v="1426002684"/>
    <b v="0"/>
    <n v="19"/>
    <b v="1"/>
    <s v="theater/plays"/>
    <n v="23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5000"/>
    <n v="40043.25"/>
    <x v="0"/>
    <s v="US"/>
    <s v="USD"/>
    <n v="1463198340"/>
    <n v="1461117201"/>
    <b v="0"/>
    <n v="336"/>
    <b v="1"/>
    <s v="theater/plays"/>
    <n v="801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5000"/>
    <n v="2140"/>
    <x v="0"/>
    <s v="US"/>
    <s v="USD"/>
    <n v="1457139600"/>
    <n v="1455230214"/>
    <b v="0"/>
    <n v="13"/>
    <b v="1"/>
    <s v="theater/plays"/>
    <n v="43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5000"/>
    <n v="1527.5"/>
    <x v="0"/>
    <s v="US"/>
    <s v="USD"/>
    <n v="1400796420"/>
    <n v="1398342170"/>
    <b v="0"/>
    <n v="25"/>
    <b v="1"/>
    <s v="theater/plays"/>
    <n v="3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000"/>
    <n v="5845"/>
    <x v="0"/>
    <s v="US"/>
    <s v="USD"/>
    <n v="1439337600"/>
    <n v="1436575280"/>
    <b v="0"/>
    <n v="104"/>
    <b v="1"/>
    <s v="theater/plays"/>
    <n v="117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5000"/>
    <n v="100036"/>
    <x v="0"/>
    <s v="US"/>
    <s v="USD"/>
    <n v="1399271911"/>
    <n v="1396334311"/>
    <b v="0"/>
    <n v="558"/>
    <b v="1"/>
    <s v="theater/plays"/>
    <n v="2001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5000"/>
    <n v="2560"/>
    <x v="0"/>
    <s v="US"/>
    <s v="USD"/>
    <n v="1438799760"/>
    <n v="1437236378"/>
    <b v="0"/>
    <n v="54"/>
    <b v="1"/>
    <s v="theater/plays"/>
    <n v="5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5000"/>
    <n v="1175"/>
    <x v="0"/>
    <s v="US"/>
    <s v="USD"/>
    <n v="1420048208"/>
    <n v="1417456208"/>
    <b v="0"/>
    <n v="12"/>
    <b v="1"/>
    <s v="theater/plays"/>
    <n v="24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5000"/>
    <n v="1110"/>
    <x v="0"/>
    <s v="US"/>
    <s v="USD"/>
    <n v="1410975994"/>
    <n v="1408383994"/>
    <b v="0"/>
    <n v="19"/>
    <b v="1"/>
    <s v="theater/plays"/>
    <n v="2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5000"/>
    <n v="2287"/>
    <x v="0"/>
    <s v="US"/>
    <s v="USD"/>
    <n v="1420009200"/>
    <n v="1417593483"/>
    <b v="0"/>
    <n v="26"/>
    <b v="1"/>
    <s v="theater/plays"/>
    <n v="4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000"/>
    <n v="6155"/>
    <x v="0"/>
    <s v="US"/>
    <s v="USD"/>
    <n v="1415921848"/>
    <n v="1413326248"/>
    <b v="0"/>
    <n v="45"/>
    <b v="1"/>
    <s v="theater/plays"/>
    <n v="123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5000"/>
    <n v="10133"/>
    <x v="0"/>
    <s v="US"/>
    <s v="USD"/>
    <n v="1470887940"/>
    <n v="1468176527"/>
    <b v="0"/>
    <n v="102"/>
    <b v="1"/>
    <s v="theater/plays"/>
    <n v="203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5000"/>
    <n v="100"/>
    <x v="0"/>
    <s v="US"/>
    <s v="USD"/>
    <n v="1480947054"/>
    <n v="1475759454"/>
    <b v="0"/>
    <n v="5"/>
    <b v="1"/>
    <s v="theater/plays"/>
    <n v="2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5000"/>
    <n v="780"/>
    <x v="0"/>
    <s v="US"/>
    <s v="USD"/>
    <n v="1430029680"/>
    <n v="1427741583"/>
    <b v="0"/>
    <n v="27"/>
    <b v="1"/>
    <s v="theater/plays"/>
    <n v="16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5000"/>
    <n v="1025"/>
    <x v="0"/>
    <s v="US"/>
    <s v="USD"/>
    <n v="1425185940"/>
    <n v="1421900022"/>
    <b v="0"/>
    <n v="27"/>
    <b v="1"/>
    <s v="theater/plays"/>
    <n v="21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5000"/>
    <n v="2870"/>
    <x v="0"/>
    <s v="US"/>
    <s v="USD"/>
    <n v="1459822682"/>
    <n v="1458613082"/>
    <b v="0"/>
    <n v="49"/>
    <b v="1"/>
    <s v="theater/plays"/>
    <n v="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5000"/>
    <n v="3255"/>
    <x v="0"/>
    <s v="US"/>
    <s v="USD"/>
    <n v="1460970805"/>
    <n v="1455790405"/>
    <b v="0"/>
    <n v="24"/>
    <b v="1"/>
    <s v="theater/plays"/>
    <n v="65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5000"/>
    <n v="4050"/>
    <x v="0"/>
    <s v="US"/>
    <s v="USD"/>
    <n v="1419181890"/>
    <n v="1416589890"/>
    <b v="0"/>
    <n v="23"/>
    <b v="1"/>
    <s v="theater/plays"/>
    <n v="81"/>
    <n v="176.09"/>
    <x v="1"/>
    <s v="plays"/>
    <x v="3585"/>
    <d v="2014-12-21T17:11:30"/>
    <x v="3"/>
  </r>
  <r>
    <n v="3586"/>
    <s v="Actors &amp; Musicians who are Blind or Autistic"/>
    <s v="See Theatre In A New Light"/>
    <n v="5000"/>
    <n v="8207"/>
    <x v="0"/>
    <s v="US"/>
    <s v="USD"/>
    <n v="1474649070"/>
    <n v="1469465070"/>
    <b v="0"/>
    <n v="54"/>
    <b v="1"/>
    <s v="theater/plays"/>
    <n v="164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5000"/>
    <n v="5100"/>
    <x v="0"/>
    <s v="US"/>
    <s v="USD"/>
    <n v="1432654347"/>
    <n v="1430494347"/>
    <b v="0"/>
    <n v="62"/>
    <b v="1"/>
    <s v="theater/plays"/>
    <n v="102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25"/>
    <x v="0"/>
    <s v="US"/>
    <s v="USD"/>
    <n v="1422075540"/>
    <n v="1419979544"/>
    <b v="0"/>
    <n v="18"/>
    <b v="1"/>
    <s v="theater/plays"/>
    <n v="2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5000"/>
    <n v="2545"/>
    <x v="0"/>
    <s v="US"/>
    <s v="USD"/>
    <n v="1423630740"/>
    <n v="1418673307"/>
    <b v="0"/>
    <n v="35"/>
    <b v="1"/>
    <s v="theater/plays"/>
    <n v="51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5000"/>
    <n v="3319"/>
    <x v="0"/>
    <s v="US"/>
    <s v="USD"/>
    <n v="1420489560"/>
    <n v="1417469639"/>
    <b v="0"/>
    <n v="43"/>
    <b v="1"/>
    <s v="theater/plays"/>
    <n v="66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5000"/>
    <n v="2015"/>
    <x v="0"/>
    <s v="US"/>
    <s v="USD"/>
    <n v="1472952982"/>
    <n v="1470792982"/>
    <b v="0"/>
    <n v="36"/>
    <b v="1"/>
    <s v="theater/plays"/>
    <n v="40"/>
    <n v="55.97"/>
    <x v="1"/>
    <s v="plays"/>
    <x v="3594"/>
    <d v="2016-09-04T01:36:22"/>
    <x v="2"/>
  </r>
  <r>
    <n v="3595"/>
    <s v="The Flu Season"/>
    <s v="A new theatre company staging Will Eno's The Flu Season in Seattle"/>
    <n v="5000"/>
    <n v="3081"/>
    <x v="0"/>
    <s v="US"/>
    <s v="USD"/>
    <n v="1426229940"/>
    <n v="1423959123"/>
    <b v="0"/>
    <n v="62"/>
    <b v="1"/>
    <s v="theater/plays"/>
    <n v="62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5000"/>
    <n v="2565"/>
    <x v="0"/>
    <s v="US"/>
    <s v="USD"/>
    <n v="1456984740"/>
    <n v="1455717790"/>
    <b v="0"/>
    <n v="33"/>
    <b v="1"/>
    <s v="theater/plays"/>
    <n v="51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5000"/>
    <n v="1101"/>
    <x v="0"/>
    <s v="US"/>
    <s v="USD"/>
    <n v="1409720340"/>
    <n v="1408129822"/>
    <b v="0"/>
    <n v="27"/>
    <b v="1"/>
    <s v="theater/plays"/>
    <n v="22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0"/>
    <n v="1010"/>
    <x v="0"/>
    <s v="US"/>
    <s v="USD"/>
    <n v="1440892800"/>
    <n v="1438715077"/>
    <b v="0"/>
    <n v="17"/>
    <b v="1"/>
    <s v="theater/plays"/>
    <n v="20"/>
    <n v="59.41"/>
    <x v="1"/>
    <s v="plays"/>
    <x v="3599"/>
    <d v="2015-08-30T00:00:00"/>
    <x v="0"/>
  </r>
  <r>
    <n v="3600"/>
    <s v="Pariah"/>
    <s v="The First Play From The Man Who Brought You The Black James Bond!"/>
    <n v="5000"/>
    <n v="13"/>
    <x v="0"/>
    <s v="US"/>
    <s v="USD"/>
    <n v="1476390164"/>
    <n v="1473970964"/>
    <b v="0"/>
    <n v="4"/>
    <b v="1"/>
    <s v="theater/plays"/>
    <n v="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5000"/>
    <n v="4002"/>
    <x v="0"/>
    <s v="US"/>
    <s v="USD"/>
    <n v="1463520479"/>
    <n v="1458336479"/>
    <b v="0"/>
    <n v="49"/>
    <b v="1"/>
    <s v="theater/plays"/>
    <n v="8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5000"/>
    <n v="2560"/>
    <x v="0"/>
    <s v="US"/>
    <s v="USD"/>
    <n v="1446759880"/>
    <n v="1444164280"/>
    <b v="0"/>
    <n v="57"/>
    <b v="1"/>
    <s v="theater/plays"/>
    <n v="5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5000"/>
    <n v="3385"/>
    <x v="0"/>
    <s v="US"/>
    <s v="USD"/>
    <n v="1461913140"/>
    <n v="1461370956"/>
    <b v="0"/>
    <n v="69"/>
    <b v="1"/>
    <s v="theater/plays"/>
    <n v="68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5000"/>
    <n v="1250"/>
    <x v="0"/>
    <s v="US"/>
    <s v="USD"/>
    <n v="1403964574"/>
    <n v="1401372574"/>
    <b v="0"/>
    <n v="20"/>
    <b v="1"/>
    <s v="theater/plays"/>
    <n v="2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5000"/>
    <n v="2520"/>
    <x v="0"/>
    <s v="US"/>
    <s v="USD"/>
    <n v="1434675616"/>
    <n v="1432083616"/>
    <b v="0"/>
    <n v="71"/>
    <b v="1"/>
    <s v="theater/plays"/>
    <n v="50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5000"/>
    <n v="1130"/>
    <x v="0"/>
    <s v="US"/>
    <s v="USD"/>
    <n v="1479592800"/>
    <n v="1476760226"/>
    <b v="0"/>
    <n v="17"/>
    <b v="1"/>
    <s v="theater/plays"/>
    <n v="2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5000"/>
    <n v="11045"/>
    <x v="0"/>
    <s v="US"/>
    <s v="USD"/>
    <n v="1425528000"/>
    <n v="1422916261"/>
    <b v="0"/>
    <n v="197"/>
    <b v="1"/>
    <s v="theater/plays"/>
    <n v="221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5000"/>
    <n v="3292"/>
    <x v="0"/>
    <s v="US"/>
    <s v="USD"/>
    <n v="1475269200"/>
    <n v="1473200844"/>
    <b v="0"/>
    <n v="70"/>
    <b v="1"/>
    <s v="theater/plays"/>
    <n v="66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5000"/>
    <n v="1000.99"/>
    <x v="0"/>
    <s v="US"/>
    <s v="USD"/>
    <n v="1411874580"/>
    <n v="1409030371"/>
    <b v="0"/>
    <n v="21"/>
    <b v="1"/>
    <s v="theater/plays"/>
    <n v="2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5000"/>
    <n v="3000"/>
    <x v="0"/>
    <s v="US"/>
    <s v="USD"/>
    <n v="1406358000"/>
    <n v="1404841270"/>
    <b v="0"/>
    <n v="34"/>
    <b v="1"/>
    <s v="theater/plays"/>
    <n v="6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5000"/>
    <n v="3148"/>
    <x v="0"/>
    <s v="US"/>
    <s v="USD"/>
    <n v="1471977290"/>
    <n v="1466793290"/>
    <b v="0"/>
    <n v="39"/>
    <b v="1"/>
    <s v="theater/plays"/>
    <n v="63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5000"/>
    <n v="2000"/>
    <x v="0"/>
    <s v="US"/>
    <s v="USD"/>
    <n v="1463803140"/>
    <n v="1459446487"/>
    <b v="0"/>
    <n v="29"/>
    <b v="1"/>
    <s v="theater/plays"/>
    <n v="4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5000"/>
    <n v="40153"/>
    <x v="0"/>
    <s v="US"/>
    <s v="USD"/>
    <n v="1412492445"/>
    <n v="1409900445"/>
    <b v="0"/>
    <n v="73"/>
    <b v="1"/>
    <s v="theater/plays"/>
    <n v="803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0"/>
    <n v="520"/>
    <x v="0"/>
    <s v="US"/>
    <s v="USD"/>
    <n v="1407686340"/>
    <n v="1404833442"/>
    <b v="0"/>
    <n v="9"/>
    <b v="1"/>
    <s v="theater/plays"/>
    <n v="10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5000"/>
    <n v="1510"/>
    <x v="0"/>
    <s v="US"/>
    <s v="USD"/>
    <n v="1404273540"/>
    <n v="1400272580"/>
    <b v="0"/>
    <n v="20"/>
    <b v="1"/>
    <s v="theater/plays"/>
    <n v="30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5000"/>
    <n v="3061"/>
    <x v="0"/>
    <s v="US"/>
    <s v="USD"/>
    <n v="1426775940"/>
    <n v="1424414350"/>
    <b v="0"/>
    <n v="13"/>
    <b v="1"/>
    <s v="theater/plays"/>
    <n v="61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5000"/>
    <n v="3330"/>
    <x v="0"/>
    <s v="US"/>
    <s v="USD"/>
    <n v="1460260800"/>
    <n v="1458336672"/>
    <b v="0"/>
    <n v="36"/>
    <b v="1"/>
    <s v="theater/plays"/>
    <n v="67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5000"/>
    <n v="875"/>
    <x v="0"/>
    <s v="US"/>
    <s v="USD"/>
    <n v="1466056689"/>
    <n v="1464847089"/>
    <b v="0"/>
    <n v="19"/>
    <b v="1"/>
    <s v="theater/plays"/>
    <n v="18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5000"/>
    <n v="1200"/>
    <x v="0"/>
    <s v="US"/>
    <s v="USD"/>
    <n v="1406185200"/>
    <n v="1404337382"/>
    <b v="0"/>
    <n v="38"/>
    <b v="1"/>
    <s v="theater/plays"/>
    <n v="24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5000"/>
    <n v="1035"/>
    <x v="0"/>
    <s v="US"/>
    <s v="USD"/>
    <n v="1437676380"/>
    <n v="1435670452"/>
    <b v="0"/>
    <n v="28"/>
    <b v="1"/>
    <s v="theater/plays"/>
    <n v="21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5000"/>
    <n v="3530"/>
    <x v="0"/>
    <s v="US"/>
    <s v="USD"/>
    <n v="1405915140"/>
    <n v="1404140667"/>
    <b v="0"/>
    <n v="40"/>
    <b v="1"/>
    <s v="theater/plays"/>
    <n v="7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5000"/>
    <n v="1030"/>
    <x v="0"/>
    <s v="US"/>
    <s v="USD"/>
    <n v="1410550484"/>
    <n v="1408995284"/>
    <b v="0"/>
    <n v="16"/>
    <b v="1"/>
    <s v="theater/plays"/>
    <n v="21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5000"/>
    <n v="12348.5"/>
    <x v="0"/>
    <s v="US"/>
    <s v="USD"/>
    <n v="1404359940"/>
    <n v="1402580818"/>
    <b v="0"/>
    <n v="199"/>
    <b v="1"/>
    <s v="theater/plays"/>
    <n v="247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5000"/>
    <n v="2202"/>
    <x v="0"/>
    <s v="US"/>
    <s v="USD"/>
    <n v="1404190740"/>
    <n v="1401214581"/>
    <b v="0"/>
    <n v="30"/>
    <b v="1"/>
    <s v="theater/plays"/>
    <n v="44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5000"/>
    <n v="3383"/>
    <x v="0"/>
    <s v="US"/>
    <s v="USD"/>
    <n v="1475664834"/>
    <n v="1473850434"/>
    <b v="0"/>
    <n v="34"/>
    <b v="1"/>
    <s v="theater/plays"/>
    <n v="68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5000"/>
    <n v="1119"/>
    <x v="0"/>
    <s v="US"/>
    <s v="USD"/>
    <n v="1452872290"/>
    <n v="1452008290"/>
    <b v="0"/>
    <n v="18"/>
    <b v="1"/>
    <s v="theater/plays"/>
    <n v="2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5000"/>
    <n v="4176"/>
    <x v="0"/>
    <s v="US"/>
    <s v="USD"/>
    <n v="1402901940"/>
    <n v="1399998418"/>
    <b v="0"/>
    <n v="67"/>
    <b v="1"/>
    <s v="theater/plays"/>
    <n v="84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5000"/>
    <n v="3880"/>
    <x v="0"/>
    <s v="US"/>
    <s v="USD"/>
    <n v="1476931696"/>
    <n v="1474339696"/>
    <b v="0"/>
    <n v="66"/>
    <b v="1"/>
    <s v="theater/plays"/>
    <n v="78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5000"/>
    <n v="1043"/>
    <x v="0"/>
    <s v="US"/>
    <s v="USD"/>
    <n v="1441167586"/>
    <n v="1438575586"/>
    <b v="0"/>
    <n v="23"/>
    <b v="1"/>
    <s v="theater/plays"/>
    <n v="21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5000"/>
    <n v="355"/>
    <x v="0"/>
    <s v="US"/>
    <s v="USD"/>
    <n v="1440820740"/>
    <n v="1439567660"/>
    <b v="0"/>
    <n v="6"/>
    <b v="1"/>
    <s v="theater/plays"/>
    <n v="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5000"/>
    <n v="3550"/>
    <x v="0"/>
    <s v="US"/>
    <s v="USD"/>
    <n v="1434925500"/>
    <n v="1432410639"/>
    <b v="0"/>
    <n v="62"/>
    <b v="1"/>
    <s v="theater/plays"/>
    <n v="71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5000"/>
    <n v="1800"/>
    <x v="0"/>
    <s v="US"/>
    <s v="USD"/>
    <n v="1417101683"/>
    <n v="1414506083"/>
    <b v="0"/>
    <n v="31"/>
    <b v="1"/>
    <s v="theater/plays"/>
    <n v="3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5000"/>
    <n v="51184"/>
    <x v="0"/>
    <s v="US"/>
    <s v="USD"/>
    <n v="1425272340"/>
    <n v="1421426929"/>
    <b v="0"/>
    <n v="274"/>
    <b v="1"/>
    <s v="theater/plays"/>
    <n v="1024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5000"/>
    <n v="1260"/>
    <x v="0"/>
    <s v="US"/>
    <s v="USD"/>
    <n v="1411084800"/>
    <n v="1410304179"/>
    <b v="0"/>
    <n v="17"/>
    <b v="1"/>
    <s v="theater/plays"/>
    <n v="25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5000"/>
    <n v="3760"/>
    <x v="0"/>
    <s v="US"/>
    <s v="USD"/>
    <n v="1465178400"/>
    <n v="1461985967"/>
    <b v="0"/>
    <n v="60"/>
    <b v="1"/>
    <s v="theater/plays"/>
    <n v="75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5000"/>
    <n v="4005"/>
    <x v="0"/>
    <s v="US"/>
    <s v="USD"/>
    <n v="1421009610"/>
    <n v="1419281610"/>
    <b v="0"/>
    <n v="33"/>
    <b v="1"/>
    <s v="theater/plays"/>
    <n v="8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5000"/>
    <n v="2520"/>
    <x v="0"/>
    <s v="US"/>
    <s v="USD"/>
    <n v="1413383216"/>
    <n v="1410791216"/>
    <b v="0"/>
    <n v="40"/>
    <b v="1"/>
    <s v="theater/plays"/>
    <n v="50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0"/>
    <n v="606"/>
    <x v="0"/>
    <s v="US"/>
    <s v="USD"/>
    <n v="1412092800"/>
    <n v="1409493800"/>
    <b v="0"/>
    <n v="18"/>
    <b v="1"/>
    <s v="theater/plays"/>
    <n v="12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0"/>
    <n v="1296"/>
    <x v="0"/>
    <s v="US"/>
    <s v="USD"/>
    <n v="1471071540"/>
    <n v="1467720388"/>
    <b v="0"/>
    <n v="30"/>
    <b v="1"/>
    <s v="theater/plays"/>
    <n v="26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5000"/>
    <n v="2925"/>
    <x v="0"/>
    <s v="US"/>
    <s v="USD"/>
    <n v="1403546400"/>
    <n v="1401714114"/>
    <b v="0"/>
    <n v="35"/>
    <b v="1"/>
    <s v="theater/plays"/>
    <n v="59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5000"/>
    <n v="1820"/>
    <x v="0"/>
    <s v="US"/>
    <s v="USD"/>
    <n v="1410558949"/>
    <n v="1409262949"/>
    <b v="0"/>
    <n v="13"/>
    <b v="1"/>
    <s v="theater/plays"/>
    <n v="36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5000"/>
    <n v="1860"/>
    <x v="0"/>
    <s v="US"/>
    <s v="USD"/>
    <n v="1469165160"/>
    <n v="1467335378"/>
    <b v="0"/>
    <n v="23"/>
    <b v="1"/>
    <s v="theater/plays"/>
    <n v="3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5000"/>
    <n v="2100"/>
    <x v="0"/>
    <s v="US"/>
    <s v="USD"/>
    <n v="1404444286"/>
    <n v="1403234686"/>
    <b v="0"/>
    <n v="39"/>
    <b v="1"/>
    <s v="theater/plays"/>
    <n v="42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5000"/>
    <n v="1835"/>
    <x v="0"/>
    <s v="US"/>
    <s v="USD"/>
    <n v="1428068988"/>
    <n v="1425908988"/>
    <b v="0"/>
    <n v="27"/>
    <b v="1"/>
    <s v="theater/plays"/>
    <n v="37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0"/>
    <n v="570"/>
    <x v="0"/>
    <s v="US"/>
    <s v="USD"/>
    <n v="1402848000"/>
    <n v="1400606573"/>
    <b v="0"/>
    <n v="21"/>
    <b v="1"/>
    <s v="theater/plays"/>
    <n v="11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5000"/>
    <n v="11530"/>
    <x v="0"/>
    <s v="US"/>
    <s v="USD"/>
    <n v="1433055540"/>
    <n v="1431230867"/>
    <b v="0"/>
    <n v="104"/>
    <b v="1"/>
    <s v="theater/plays"/>
    <n v="231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5000"/>
    <n v="2030"/>
    <x v="0"/>
    <s v="US"/>
    <s v="USD"/>
    <n v="1465062166"/>
    <n v="1463334166"/>
    <b v="0"/>
    <n v="19"/>
    <b v="1"/>
    <s v="theater/plays"/>
    <n v="41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5000"/>
    <n v="10235"/>
    <x v="0"/>
    <s v="US"/>
    <s v="USD"/>
    <n v="1432612740"/>
    <n v="1429881667"/>
    <b v="0"/>
    <n v="97"/>
    <b v="1"/>
    <s v="theater/plays"/>
    <n v="205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5000"/>
    <n v="1246"/>
    <x v="0"/>
    <s v="US"/>
    <s v="USD"/>
    <n v="1453411109"/>
    <n v="1450819109"/>
    <b v="0"/>
    <n v="24"/>
    <b v="1"/>
    <s v="theater/plays"/>
    <n v="25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5000"/>
    <n v="3449"/>
    <x v="0"/>
    <s v="US"/>
    <s v="USD"/>
    <n v="1435881006"/>
    <n v="1433980206"/>
    <b v="0"/>
    <n v="40"/>
    <b v="1"/>
    <s v="theater/plays"/>
    <n v="69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5000"/>
    <n v="2879"/>
    <x v="0"/>
    <s v="US"/>
    <s v="USD"/>
    <n v="1461963600"/>
    <n v="1459567371"/>
    <b v="0"/>
    <n v="46"/>
    <b v="1"/>
    <s v="theater/plays"/>
    <n v="58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5000"/>
    <n v="2015"/>
    <x v="0"/>
    <s v="US"/>
    <s v="USD"/>
    <n v="1476939300"/>
    <n v="1474273294"/>
    <b v="0"/>
    <n v="33"/>
    <b v="1"/>
    <s v="theater/plays"/>
    <n v="40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5000"/>
    <n v="1826"/>
    <x v="0"/>
    <s v="US"/>
    <s v="USD"/>
    <n v="1426965758"/>
    <n v="1424377358"/>
    <b v="0"/>
    <n v="26"/>
    <b v="1"/>
    <s v="theater/plays"/>
    <n v="37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5000"/>
    <n v="2119.9899999999998"/>
    <x v="0"/>
    <s v="US"/>
    <s v="USD"/>
    <n v="1465940580"/>
    <n v="1462603021"/>
    <b v="0"/>
    <n v="27"/>
    <b v="1"/>
    <s v="theater/plays"/>
    <n v="4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5000"/>
    <n v="2102"/>
    <x v="0"/>
    <s v="US"/>
    <s v="USD"/>
    <n v="1427860740"/>
    <n v="1424727712"/>
    <b v="0"/>
    <n v="34"/>
    <b v="1"/>
    <s v="theater/plays"/>
    <n v="4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5000"/>
    <n v="1788.57"/>
    <x v="0"/>
    <s v="US"/>
    <s v="USD"/>
    <n v="1405614823"/>
    <n v="1403022823"/>
    <b v="0"/>
    <n v="37"/>
    <b v="1"/>
    <s v="theater/plays"/>
    <n v="36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5000"/>
    <n v="2145"/>
    <x v="0"/>
    <s v="US"/>
    <s v="USD"/>
    <n v="1445659140"/>
    <n v="1444236216"/>
    <b v="0"/>
    <n v="20"/>
    <b v="1"/>
    <s v="theater/plays"/>
    <n v="43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5000"/>
    <n v="570"/>
    <x v="0"/>
    <s v="US"/>
    <s v="USD"/>
    <n v="1426187582"/>
    <n v="1423599182"/>
    <b v="0"/>
    <n v="10"/>
    <b v="1"/>
    <s v="theater/plays"/>
    <n v="11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5000"/>
    <n v="1064"/>
    <x v="0"/>
    <s v="US"/>
    <s v="USD"/>
    <n v="1437166920"/>
    <n v="1435554104"/>
    <b v="0"/>
    <n v="26"/>
    <b v="1"/>
    <s v="theater/plays"/>
    <n v="21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000"/>
    <n v="3659"/>
    <x v="0"/>
    <s v="US"/>
    <s v="USD"/>
    <n v="1451881207"/>
    <n v="1449116407"/>
    <b v="0"/>
    <n v="46"/>
    <b v="1"/>
    <s v="theater/plays"/>
    <n v="73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5000"/>
    <n v="2650"/>
    <x v="0"/>
    <s v="US"/>
    <s v="USD"/>
    <n v="1437364740"/>
    <n v="1434405044"/>
    <b v="0"/>
    <n v="41"/>
    <b v="1"/>
    <s v="theater/plays"/>
    <n v="5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0"/>
    <n v="501"/>
    <x v="0"/>
    <s v="US"/>
    <s v="USD"/>
    <n v="1472676371"/>
    <n v="1470948371"/>
    <b v="0"/>
    <n v="8"/>
    <b v="1"/>
    <s v="theater/plays"/>
    <n v="1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5000"/>
    <n v="225"/>
    <x v="0"/>
    <s v="US"/>
    <s v="USD"/>
    <n v="1464371211"/>
    <n v="1463161611"/>
    <b v="0"/>
    <n v="3"/>
    <b v="1"/>
    <s v="theater/plays"/>
    <n v="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0"/>
    <n v="530.11"/>
    <x v="0"/>
    <s v="US"/>
    <s v="USD"/>
    <n v="1415222545"/>
    <n v="1413404545"/>
    <b v="0"/>
    <n v="9"/>
    <b v="1"/>
    <s v="theater/plays"/>
    <n v="11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5000"/>
    <n v="1256"/>
    <x v="0"/>
    <s v="US"/>
    <s v="USD"/>
    <n v="1455936335"/>
    <n v="1452048335"/>
    <b v="0"/>
    <n v="9"/>
    <b v="1"/>
    <s v="theater/plays"/>
    <n v="2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5000"/>
    <n v="900"/>
    <x v="0"/>
    <s v="US"/>
    <s v="USD"/>
    <n v="1470197340"/>
    <n v="1467497652"/>
    <b v="0"/>
    <n v="14"/>
    <b v="1"/>
    <s v="theater/plays"/>
    <n v="18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5000"/>
    <n v="2025"/>
    <x v="0"/>
    <s v="US"/>
    <s v="USD"/>
    <n v="1438226724"/>
    <n v="1433042724"/>
    <b v="0"/>
    <n v="32"/>
    <b v="1"/>
    <s v="theater/plays"/>
    <n v="4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680B0C-1FFA-41A2-A700-8F275896253C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D1456-83C8-4E2C-B6D9-6862BAA6139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1C6CF0-E162-4332-A290-C5DA24BC5E9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selection activeCell="D1" sqref="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20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6328125" customWidth="1"/>
    <col min="16" max="16" width="16.26953125" customWidth="1"/>
    <col min="17" max="17" width="41.1796875" customWidth="1"/>
    <col min="18" max="18" width="15" customWidth="1"/>
    <col min="19" max="19" width="22.36328125" customWidth="1"/>
    <col min="20" max="20" width="13.08984375" customWidth="1"/>
  </cols>
  <sheetData>
    <row r="1" spans="1:21" x14ac:dyDescent="0.35">
      <c r="A1" s="1" t="s">
        <v>8307</v>
      </c>
      <c r="B1" s="2" t="s">
        <v>0</v>
      </c>
      <c r="C1" s="2" t="s">
        <v>4109</v>
      </c>
      <c r="D1" s="19" t="s">
        <v>8215</v>
      </c>
      <c r="E1" s="5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7" t="s">
        <v>8305</v>
      </c>
      <c r="P1" s="7" t="s">
        <v>8306</v>
      </c>
      <c r="Q1" s="8" t="s">
        <v>8359</v>
      </c>
      <c r="R1" s="7" t="s">
        <v>8358</v>
      </c>
      <c r="S1" s="7" t="s">
        <v>8365</v>
      </c>
      <c r="T1" s="7" t="s">
        <v>8366</v>
      </c>
      <c r="U1" s="1" t="s">
        <v>8379</v>
      </c>
    </row>
    <row r="2" spans="1:21" ht="43.5" x14ac:dyDescent="0.35">
      <c r="A2">
        <v>0</v>
      </c>
      <c r="B2" s="3" t="s">
        <v>1</v>
      </c>
      <c r="C2" s="3" t="s">
        <v>4110</v>
      </c>
      <c r="D2" s="20">
        <v>8500</v>
      </c>
      <c r="E2" s="6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9" t="s">
        <v>8308</v>
      </c>
      <c r="R2" t="s">
        <v>8309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 t="shared" ref="U2:U65" si="4">YEAR(S2)</f>
        <v>2015</v>
      </c>
    </row>
    <row r="3" spans="1:21" ht="29" x14ac:dyDescent="0.35">
      <c r="A3">
        <v>1</v>
      </c>
      <c r="B3" s="3" t="s">
        <v>2</v>
      </c>
      <c r="C3" s="3" t="s">
        <v>4111</v>
      </c>
      <c r="D3" s="20">
        <v>10275</v>
      </c>
      <c r="E3" s="6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9" t="s">
        <v>8308</v>
      </c>
      <c r="R3" t="s">
        <v>8309</v>
      </c>
      <c r="S3" s="14">
        <f t="shared" si="2"/>
        <v>42766.600497685184</v>
      </c>
      <c r="T3" s="14">
        <f t="shared" si="3"/>
        <v>42796.600497685184</v>
      </c>
      <c r="U3">
        <f t="shared" si="4"/>
        <v>2017</v>
      </c>
    </row>
    <row r="4" spans="1:21" ht="43.5" x14ac:dyDescent="0.35">
      <c r="A4">
        <v>2</v>
      </c>
      <c r="B4" s="3" t="s">
        <v>3</v>
      </c>
      <c r="C4" s="3" t="s">
        <v>4112</v>
      </c>
      <c r="D4" s="20">
        <v>500</v>
      </c>
      <c r="E4" s="6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9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4</v>
      </c>
      <c r="C5" s="3" t="s">
        <v>4113</v>
      </c>
      <c r="D5" s="20">
        <v>10000</v>
      </c>
      <c r="E5" s="6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9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5</v>
      </c>
      <c r="C6" s="3" t="s">
        <v>4114</v>
      </c>
      <c r="D6" s="20">
        <v>44000</v>
      </c>
      <c r="E6" s="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9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6</v>
      </c>
      <c r="C7" s="3" t="s">
        <v>4115</v>
      </c>
      <c r="D7" s="20">
        <v>3999</v>
      </c>
      <c r="E7" s="6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9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7</v>
      </c>
      <c r="C8" s="3" t="s">
        <v>4116</v>
      </c>
      <c r="D8" s="20">
        <v>8000</v>
      </c>
      <c r="E8" s="6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9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8</v>
      </c>
      <c r="C9" s="3" t="s">
        <v>4117</v>
      </c>
      <c r="D9" s="20">
        <v>9000</v>
      </c>
      <c r="E9" s="6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9</v>
      </c>
      <c r="C10" s="3" t="s">
        <v>4118</v>
      </c>
      <c r="D10" s="20">
        <v>3500</v>
      </c>
      <c r="E10" s="6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9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10</v>
      </c>
      <c r="C11" s="3" t="s">
        <v>4119</v>
      </c>
      <c r="D11" s="20">
        <v>500</v>
      </c>
      <c r="E11" s="6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9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11</v>
      </c>
      <c r="C12" s="3" t="s">
        <v>4120</v>
      </c>
      <c r="D12" s="20">
        <v>3000</v>
      </c>
      <c r="E12" s="6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9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12</v>
      </c>
      <c r="C13" s="3" t="s">
        <v>4121</v>
      </c>
      <c r="D13" s="20">
        <v>5000</v>
      </c>
      <c r="E13" s="6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9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13</v>
      </c>
      <c r="C14" s="3" t="s">
        <v>4122</v>
      </c>
      <c r="D14" s="20">
        <v>30000</v>
      </c>
      <c r="E14" s="6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9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14</v>
      </c>
      <c r="C15" s="3" t="s">
        <v>4123</v>
      </c>
      <c r="D15" s="20">
        <v>3500</v>
      </c>
      <c r="E15" s="6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9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15</v>
      </c>
      <c r="C16" s="3" t="s">
        <v>4124</v>
      </c>
      <c r="D16" s="20">
        <v>6000</v>
      </c>
      <c r="E16" s="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9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16</v>
      </c>
      <c r="C17" s="3" t="s">
        <v>4125</v>
      </c>
      <c r="D17" s="20">
        <v>2000</v>
      </c>
      <c r="E17" s="6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9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17</v>
      </c>
      <c r="C18" s="3" t="s">
        <v>4126</v>
      </c>
      <c r="D18" s="20">
        <v>12000</v>
      </c>
      <c r="E18" s="6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9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18</v>
      </c>
      <c r="C19" s="3" t="s">
        <v>4127</v>
      </c>
      <c r="D19" s="20">
        <v>1500</v>
      </c>
      <c r="E19" s="6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19</v>
      </c>
      <c r="C20" s="3" t="s">
        <v>4128</v>
      </c>
      <c r="D20" s="20">
        <v>30000</v>
      </c>
      <c r="E20" s="6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9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20</v>
      </c>
      <c r="C21" s="3" t="s">
        <v>4129</v>
      </c>
      <c r="D21" s="20">
        <v>850</v>
      </c>
      <c r="E21" s="6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9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21</v>
      </c>
      <c r="C22" s="3" t="s">
        <v>4130</v>
      </c>
      <c r="D22" s="20">
        <v>2000</v>
      </c>
      <c r="E22" s="6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9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22</v>
      </c>
      <c r="C23" s="3" t="s">
        <v>4131</v>
      </c>
      <c r="D23" s="20">
        <v>18500</v>
      </c>
      <c r="E23" s="6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9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23</v>
      </c>
      <c r="C24" s="3" t="s">
        <v>4132</v>
      </c>
      <c r="D24" s="20">
        <v>350</v>
      </c>
      <c r="E24" s="6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9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24</v>
      </c>
      <c r="C25" s="3" t="s">
        <v>4133</v>
      </c>
      <c r="D25" s="20">
        <v>2000</v>
      </c>
      <c r="E25" s="6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9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25</v>
      </c>
      <c r="C26" s="3" t="s">
        <v>4134</v>
      </c>
      <c r="D26" s="20">
        <v>35000</v>
      </c>
      <c r="E26" s="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9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26</v>
      </c>
      <c r="C27" s="3" t="s">
        <v>4135</v>
      </c>
      <c r="D27" s="20">
        <v>600</v>
      </c>
      <c r="E27" s="6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9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27</v>
      </c>
      <c r="C28" s="3" t="s">
        <v>4136</v>
      </c>
      <c r="D28" s="20">
        <v>1250</v>
      </c>
      <c r="E28" s="6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9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28</v>
      </c>
      <c r="C29" s="3" t="s">
        <v>4137</v>
      </c>
      <c r="D29" s="20">
        <v>20000</v>
      </c>
      <c r="E29" s="6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29</v>
      </c>
      <c r="C30" s="3" t="s">
        <v>4138</v>
      </c>
      <c r="D30" s="20">
        <v>12000</v>
      </c>
      <c r="E30" s="6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9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30</v>
      </c>
      <c r="C31" s="3" t="s">
        <v>4139</v>
      </c>
      <c r="D31" s="20">
        <v>3000</v>
      </c>
      <c r="E31" s="6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9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31</v>
      </c>
      <c r="C32" s="3" t="s">
        <v>4140</v>
      </c>
      <c r="D32" s="20">
        <v>4000</v>
      </c>
      <c r="E32" s="6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9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32</v>
      </c>
      <c r="C33" s="3" t="s">
        <v>4141</v>
      </c>
      <c r="D33" s="20">
        <v>13</v>
      </c>
      <c r="E33" s="6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9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33</v>
      </c>
      <c r="C34" s="3" t="s">
        <v>4142</v>
      </c>
      <c r="D34" s="20">
        <v>28450</v>
      </c>
      <c r="E34" s="6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9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34</v>
      </c>
      <c r="C35" s="3" t="s">
        <v>4143</v>
      </c>
      <c r="D35" s="20">
        <v>5250</v>
      </c>
      <c r="E35" s="6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9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35</v>
      </c>
      <c r="C36" s="3" t="s">
        <v>4144</v>
      </c>
      <c r="D36" s="20">
        <v>2600</v>
      </c>
      <c r="E36" s="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9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36</v>
      </c>
      <c r="C37" s="3" t="s">
        <v>4145</v>
      </c>
      <c r="D37" s="20">
        <v>1000</v>
      </c>
      <c r="E37" s="6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9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37</v>
      </c>
      <c r="C38" s="3" t="s">
        <v>4146</v>
      </c>
      <c r="D38" s="20">
        <v>6000</v>
      </c>
      <c r="E38" s="6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9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38</v>
      </c>
      <c r="C39" s="3" t="s">
        <v>4147</v>
      </c>
      <c r="D39" s="20">
        <v>22000</v>
      </c>
      <c r="E39" s="6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39</v>
      </c>
      <c r="C40" s="3" t="s">
        <v>4148</v>
      </c>
      <c r="D40" s="20">
        <v>2500</v>
      </c>
      <c r="E40" s="6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9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40</v>
      </c>
      <c r="C41" s="3" t="s">
        <v>4149</v>
      </c>
      <c r="D41" s="20">
        <v>25000</v>
      </c>
      <c r="E41" s="6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9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41</v>
      </c>
      <c r="C42" s="3" t="s">
        <v>4150</v>
      </c>
      <c r="D42" s="20">
        <v>2000</v>
      </c>
      <c r="E42" s="6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9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42</v>
      </c>
      <c r="C43" s="3" t="s">
        <v>4151</v>
      </c>
      <c r="D43" s="20">
        <v>2000</v>
      </c>
      <c r="E43" s="6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9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43</v>
      </c>
      <c r="C44" s="3" t="s">
        <v>4152</v>
      </c>
      <c r="D44" s="20">
        <v>14000</v>
      </c>
      <c r="E44" s="6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9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44</v>
      </c>
      <c r="C45" s="3" t="s">
        <v>4153</v>
      </c>
      <c r="D45" s="20">
        <v>10000</v>
      </c>
      <c r="E45" s="6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9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45</v>
      </c>
      <c r="C46" s="3" t="s">
        <v>4154</v>
      </c>
      <c r="D46" s="20">
        <v>2000</v>
      </c>
      <c r="E46" s="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9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46</v>
      </c>
      <c r="C47" s="3" t="s">
        <v>4155</v>
      </c>
      <c r="D47" s="20">
        <v>5000</v>
      </c>
      <c r="E47" s="6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9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47</v>
      </c>
      <c r="C48" s="3" t="s">
        <v>4156</v>
      </c>
      <c r="D48" s="20">
        <v>8400</v>
      </c>
      <c r="E48" s="6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9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48</v>
      </c>
      <c r="C49" s="3" t="s">
        <v>4157</v>
      </c>
      <c r="D49" s="20">
        <v>5000</v>
      </c>
      <c r="E49" s="6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49</v>
      </c>
      <c r="C50" s="3" t="s">
        <v>4158</v>
      </c>
      <c r="D50" s="20">
        <v>2000</v>
      </c>
      <c r="E50" s="6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9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50</v>
      </c>
      <c r="C51" s="3" t="s">
        <v>4159</v>
      </c>
      <c r="D51" s="20">
        <v>12000</v>
      </c>
      <c r="E51" s="6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9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51</v>
      </c>
      <c r="C52" s="3" t="s">
        <v>4160</v>
      </c>
      <c r="D52" s="20">
        <v>600</v>
      </c>
      <c r="E52" s="6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9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52</v>
      </c>
      <c r="C53" s="3" t="s">
        <v>4161</v>
      </c>
      <c r="D53" s="20">
        <v>11000</v>
      </c>
      <c r="E53" s="6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9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53</v>
      </c>
      <c r="C54" s="3" t="s">
        <v>4162</v>
      </c>
      <c r="D54" s="20">
        <v>10000</v>
      </c>
      <c r="E54" s="6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9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54</v>
      </c>
      <c r="C55" s="3" t="s">
        <v>4163</v>
      </c>
      <c r="D55" s="20">
        <v>3000</v>
      </c>
      <c r="E55" s="6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9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55</v>
      </c>
      <c r="C56" s="3" t="s">
        <v>4164</v>
      </c>
      <c r="D56" s="20">
        <v>10000</v>
      </c>
      <c r="E56" s="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9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56</v>
      </c>
      <c r="C57" s="3" t="s">
        <v>4165</v>
      </c>
      <c r="D57" s="20">
        <v>8600</v>
      </c>
      <c r="E57" s="6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9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57</v>
      </c>
      <c r="C58" s="3" t="s">
        <v>4166</v>
      </c>
      <c r="D58" s="20">
        <v>8000</v>
      </c>
      <c r="E58" s="6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9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58</v>
      </c>
      <c r="C59" s="3" t="s">
        <v>4167</v>
      </c>
      <c r="D59" s="20">
        <v>15000</v>
      </c>
      <c r="E59" s="6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59</v>
      </c>
      <c r="C60" s="3" t="s">
        <v>4168</v>
      </c>
      <c r="D60" s="20">
        <v>10000</v>
      </c>
      <c r="E60" s="6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9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60</v>
      </c>
      <c r="C61" s="3" t="s">
        <v>4169</v>
      </c>
      <c r="D61" s="20">
        <v>20000</v>
      </c>
      <c r="E61" s="6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9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61</v>
      </c>
      <c r="C62" s="3" t="s">
        <v>4170</v>
      </c>
      <c r="D62" s="20">
        <v>4500</v>
      </c>
      <c r="E62" s="6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9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62</v>
      </c>
      <c r="C63" s="3" t="s">
        <v>4171</v>
      </c>
      <c r="D63" s="20">
        <v>5000</v>
      </c>
      <c r="E63" s="6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9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63</v>
      </c>
      <c r="C64" s="3" t="s">
        <v>4172</v>
      </c>
      <c r="D64" s="20">
        <v>3000</v>
      </c>
      <c r="E64" s="6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9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64</v>
      </c>
      <c r="C65" s="3" t="s">
        <v>4173</v>
      </c>
      <c r="D65" s="20">
        <v>2000</v>
      </c>
      <c r="E65" s="6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9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65</v>
      </c>
      <c r="C66" s="3" t="s">
        <v>4174</v>
      </c>
      <c r="D66" s="20">
        <v>1200</v>
      </c>
      <c r="E66" s="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9" t="s">
        <v>8308</v>
      </c>
      <c r="R66" t="s">
        <v>8310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ref="U66:U129" si="9">YEAR(S66)</f>
        <v>2013</v>
      </c>
    </row>
    <row r="67" spans="1:21" ht="43.5" x14ac:dyDescent="0.35">
      <c r="A67">
        <v>65</v>
      </c>
      <c r="B67" s="3" t="s">
        <v>66</v>
      </c>
      <c r="C67" s="3" t="s">
        <v>4175</v>
      </c>
      <c r="D67" s="20">
        <v>7000</v>
      </c>
      <c r="E67" s="6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9" t="s">
        <v>8308</v>
      </c>
      <c r="R67" t="s">
        <v>8310</v>
      </c>
      <c r="S67" s="14">
        <f t="shared" si="7"/>
        <v>41835.821226851855</v>
      </c>
      <c r="T67" s="14">
        <f t="shared" si="8"/>
        <v>41862.249305555553</v>
      </c>
      <c r="U67">
        <f t="shared" si="9"/>
        <v>2014</v>
      </c>
    </row>
    <row r="68" spans="1:21" ht="29" x14ac:dyDescent="0.35">
      <c r="A68">
        <v>66</v>
      </c>
      <c r="B68" s="3" t="s">
        <v>67</v>
      </c>
      <c r="C68" s="3" t="s">
        <v>4176</v>
      </c>
      <c r="D68" s="20">
        <v>2000</v>
      </c>
      <c r="E68" s="6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9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68</v>
      </c>
      <c r="C69" s="3" t="s">
        <v>4177</v>
      </c>
      <c r="D69" s="20">
        <v>2000</v>
      </c>
      <c r="E69" s="6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9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69</v>
      </c>
      <c r="C70" s="3" t="s">
        <v>4178</v>
      </c>
      <c r="D70" s="20">
        <v>600</v>
      </c>
      <c r="E70" s="6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9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70</v>
      </c>
      <c r="C71" s="3" t="s">
        <v>4179</v>
      </c>
      <c r="D71" s="20">
        <v>10000</v>
      </c>
      <c r="E71" s="6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9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71</v>
      </c>
      <c r="C72" s="3" t="s">
        <v>4180</v>
      </c>
      <c r="D72" s="20">
        <v>500</v>
      </c>
      <c r="E72" s="6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9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72</v>
      </c>
      <c r="C73" s="3" t="s">
        <v>4181</v>
      </c>
      <c r="D73" s="20">
        <v>1800</v>
      </c>
      <c r="E73" s="6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9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73</v>
      </c>
      <c r="C74" s="3" t="s">
        <v>4182</v>
      </c>
      <c r="D74" s="20">
        <v>2200</v>
      </c>
      <c r="E74" s="6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9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74</v>
      </c>
      <c r="C75" s="3" t="s">
        <v>4183</v>
      </c>
      <c r="D75" s="20">
        <v>900</v>
      </c>
      <c r="E75" s="6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9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75</v>
      </c>
      <c r="C76" s="3" t="s">
        <v>4184</v>
      </c>
      <c r="D76" s="20">
        <v>500</v>
      </c>
      <c r="E76" s="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9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76</v>
      </c>
      <c r="C77" s="3" t="s">
        <v>4185</v>
      </c>
      <c r="D77" s="20">
        <v>3500</v>
      </c>
      <c r="E77" s="6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9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77</v>
      </c>
      <c r="C78" s="3" t="s">
        <v>4186</v>
      </c>
      <c r="D78" s="20">
        <v>300</v>
      </c>
      <c r="E78" s="6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9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78</v>
      </c>
      <c r="C79" s="3" t="s">
        <v>4187</v>
      </c>
      <c r="D79" s="20">
        <v>400</v>
      </c>
      <c r="E79" s="6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9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79</v>
      </c>
      <c r="C80" s="3" t="s">
        <v>4188</v>
      </c>
      <c r="D80" s="20">
        <v>50</v>
      </c>
      <c r="E80" s="6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9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80</v>
      </c>
      <c r="C81" s="3" t="s">
        <v>4189</v>
      </c>
      <c r="D81" s="20">
        <v>1300</v>
      </c>
      <c r="E81" s="6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9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81</v>
      </c>
      <c r="C82" s="3" t="s">
        <v>4190</v>
      </c>
      <c r="D82" s="20">
        <v>12000</v>
      </c>
      <c r="E82" s="6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9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82</v>
      </c>
      <c r="C83" s="3" t="s">
        <v>4191</v>
      </c>
      <c r="D83" s="20">
        <v>750</v>
      </c>
      <c r="E83" s="6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9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83</v>
      </c>
      <c r="C84" s="3" t="s">
        <v>4192</v>
      </c>
      <c r="D84" s="20">
        <v>4000</v>
      </c>
      <c r="E84" s="6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9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84</v>
      </c>
      <c r="C85" s="3" t="s">
        <v>4193</v>
      </c>
      <c r="D85" s="20">
        <v>200</v>
      </c>
      <c r="E85" s="6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9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85</v>
      </c>
      <c r="C86" s="3" t="s">
        <v>4194</v>
      </c>
      <c r="D86" s="20">
        <v>500</v>
      </c>
      <c r="E86" s="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9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86</v>
      </c>
      <c r="C87" s="3" t="s">
        <v>4195</v>
      </c>
      <c r="D87" s="20">
        <v>1200</v>
      </c>
      <c r="E87" s="6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9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87</v>
      </c>
      <c r="C88" s="3" t="s">
        <v>4196</v>
      </c>
      <c r="D88" s="20">
        <v>6000</v>
      </c>
      <c r="E88" s="6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9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88</v>
      </c>
      <c r="C89" s="3" t="s">
        <v>4197</v>
      </c>
      <c r="D89" s="20">
        <v>2500</v>
      </c>
      <c r="E89" s="6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9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89</v>
      </c>
      <c r="C90" s="3" t="s">
        <v>4198</v>
      </c>
      <c r="D90" s="20">
        <v>3500</v>
      </c>
      <c r="E90" s="6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9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90</v>
      </c>
      <c r="C91" s="3" t="s">
        <v>4199</v>
      </c>
      <c r="D91" s="20">
        <v>6000</v>
      </c>
      <c r="E91" s="6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9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91</v>
      </c>
      <c r="C92" s="3" t="s">
        <v>4200</v>
      </c>
      <c r="D92" s="20">
        <v>500</v>
      </c>
      <c r="E92" s="6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9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92</v>
      </c>
      <c r="C93" s="3" t="s">
        <v>4201</v>
      </c>
      <c r="D93" s="20">
        <v>3000</v>
      </c>
      <c r="E93" s="6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9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93</v>
      </c>
      <c r="C94" s="3" t="s">
        <v>4202</v>
      </c>
      <c r="D94" s="20">
        <v>5000</v>
      </c>
      <c r="E94" s="6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9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94</v>
      </c>
      <c r="C95" s="3" t="s">
        <v>4203</v>
      </c>
      <c r="D95" s="20">
        <v>1000</v>
      </c>
      <c r="E95" s="6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9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95</v>
      </c>
      <c r="C96" s="3" t="s">
        <v>4204</v>
      </c>
      <c r="D96" s="20">
        <v>250</v>
      </c>
      <c r="E96" s="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9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96</v>
      </c>
      <c r="C97" s="3" t="s">
        <v>4205</v>
      </c>
      <c r="D97" s="20">
        <v>350</v>
      </c>
      <c r="E97" s="6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9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97</v>
      </c>
      <c r="C98" s="3" t="s">
        <v>4206</v>
      </c>
      <c r="D98" s="20">
        <v>1500</v>
      </c>
      <c r="E98" s="6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9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98</v>
      </c>
      <c r="C99" s="3" t="s">
        <v>4207</v>
      </c>
      <c r="D99" s="20">
        <v>400</v>
      </c>
      <c r="E99" s="6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9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99</v>
      </c>
      <c r="C100" s="3" t="s">
        <v>4208</v>
      </c>
      <c r="D100" s="20">
        <v>3200</v>
      </c>
      <c r="E100" s="6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9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100</v>
      </c>
      <c r="C101" s="3" t="s">
        <v>4209</v>
      </c>
      <c r="D101" s="20">
        <v>1500</v>
      </c>
      <c r="E101" s="6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9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101</v>
      </c>
      <c r="C102" s="3" t="s">
        <v>4210</v>
      </c>
      <c r="D102" s="20">
        <v>5000</v>
      </c>
      <c r="E102" s="6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9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102</v>
      </c>
      <c r="C103" s="3" t="s">
        <v>4211</v>
      </c>
      <c r="D103" s="20">
        <v>3500</v>
      </c>
      <c r="E103" s="6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9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103</v>
      </c>
      <c r="C104" s="3" t="s">
        <v>4212</v>
      </c>
      <c r="D104" s="20">
        <v>6000</v>
      </c>
      <c r="E104" s="6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9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104</v>
      </c>
      <c r="C105" s="3" t="s">
        <v>4213</v>
      </c>
      <c r="D105" s="20">
        <v>1300</v>
      </c>
      <c r="E105" s="6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9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105</v>
      </c>
      <c r="C106" s="3" t="s">
        <v>4214</v>
      </c>
      <c r="D106" s="20">
        <v>500</v>
      </c>
      <c r="E106" s="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9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106</v>
      </c>
      <c r="C107" s="3" t="s">
        <v>4215</v>
      </c>
      <c r="D107" s="20">
        <v>2200</v>
      </c>
      <c r="E107" s="6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9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107</v>
      </c>
      <c r="C108" s="3" t="s">
        <v>4216</v>
      </c>
      <c r="D108" s="20">
        <v>5000</v>
      </c>
      <c r="E108" s="6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9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108</v>
      </c>
      <c r="C109" s="3" t="s">
        <v>4217</v>
      </c>
      <c r="D109" s="20">
        <v>7500</v>
      </c>
      <c r="E109" s="6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9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109</v>
      </c>
      <c r="C110" s="3" t="s">
        <v>4218</v>
      </c>
      <c r="D110" s="20">
        <v>1500</v>
      </c>
      <c r="E110" s="6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9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110</v>
      </c>
      <c r="C111" s="3" t="s">
        <v>4219</v>
      </c>
      <c r="D111" s="20">
        <v>1000</v>
      </c>
      <c r="E111" s="6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9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111</v>
      </c>
      <c r="C112" s="3" t="s">
        <v>4220</v>
      </c>
      <c r="D112" s="20">
        <v>1300</v>
      </c>
      <c r="E112" s="6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9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112</v>
      </c>
      <c r="C113" s="3" t="s">
        <v>4221</v>
      </c>
      <c r="D113" s="20">
        <v>3500</v>
      </c>
      <c r="E113" s="6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9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113</v>
      </c>
      <c r="C114" s="3" t="s">
        <v>4222</v>
      </c>
      <c r="D114" s="20">
        <v>5000</v>
      </c>
      <c r="E114" s="6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9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114</v>
      </c>
      <c r="C115" s="3" t="s">
        <v>4223</v>
      </c>
      <c r="D115" s="20">
        <v>5000</v>
      </c>
      <c r="E115" s="6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9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115</v>
      </c>
      <c r="C116" s="3" t="s">
        <v>4224</v>
      </c>
      <c r="D116" s="20">
        <v>3000</v>
      </c>
      <c r="E116" s="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9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116</v>
      </c>
      <c r="C117" s="3" t="s">
        <v>4225</v>
      </c>
      <c r="D117" s="20">
        <v>450</v>
      </c>
      <c r="E117" s="6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9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117</v>
      </c>
      <c r="C118" s="3" t="s">
        <v>4226</v>
      </c>
      <c r="D118" s="20">
        <v>3500</v>
      </c>
      <c r="E118" s="6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9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118</v>
      </c>
      <c r="C119" s="3" t="s">
        <v>4227</v>
      </c>
      <c r="D119" s="20">
        <v>4500</v>
      </c>
      <c r="E119" s="6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9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119</v>
      </c>
      <c r="C120" s="3" t="s">
        <v>4228</v>
      </c>
      <c r="D120" s="20">
        <v>5000</v>
      </c>
      <c r="E120" s="6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9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120</v>
      </c>
      <c r="C121" s="3" t="s">
        <v>4229</v>
      </c>
      <c r="D121" s="20">
        <v>3250</v>
      </c>
      <c r="E121" s="6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9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121</v>
      </c>
      <c r="C122" s="3" t="s">
        <v>4230</v>
      </c>
      <c r="D122" s="20">
        <v>70000</v>
      </c>
      <c r="E122" s="6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9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122</v>
      </c>
      <c r="C123" s="3" t="s">
        <v>4231</v>
      </c>
      <c r="D123" s="20">
        <v>3000</v>
      </c>
      <c r="E123" s="6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9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123</v>
      </c>
      <c r="C124" s="3" t="s">
        <v>4232</v>
      </c>
      <c r="D124" s="20">
        <v>100000000</v>
      </c>
      <c r="E124" s="6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124</v>
      </c>
      <c r="C125" s="3" t="s">
        <v>4233</v>
      </c>
      <c r="D125" s="20">
        <v>55000</v>
      </c>
      <c r="E125" s="6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9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125</v>
      </c>
      <c r="C126" s="3" t="s">
        <v>4234</v>
      </c>
      <c r="D126" s="20">
        <v>4000</v>
      </c>
      <c r="E126" s="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126</v>
      </c>
      <c r="C127" s="3" t="s">
        <v>4235</v>
      </c>
      <c r="D127" s="20">
        <v>500</v>
      </c>
      <c r="E127" s="6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9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127</v>
      </c>
      <c r="C128" s="3" t="s">
        <v>4236</v>
      </c>
      <c r="D128" s="20">
        <v>25000</v>
      </c>
      <c r="E128" s="6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9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128</v>
      </c>
      <c r="C129" s="3" t="s">
        <v>4237</v>
      </c>
      <c r="D129" s="20">
        <v>8000</v>
      </c>
      <c r="E129" s="6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9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129</v>
      </c>
      <c r="C130" s="3" t="s">
        <v>4238</v>
      </c>
      <c r="D130" s="20">
        <v>100000</v>
      </c>
      <c r="E130" s="6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9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8" x14ac:dyDescent="0.35">
      <c r="A131">
        <v>129</v>
      </c>
      <c r="B131" s="3" t="s">
        <v>130</v>
      </c>
      <c r="C131" s="3" t="s">
        <v>4239</v>
      </c>
      <c r="D131" s="20">
        <v>20000</v>
      </c>
      <c r="E131" s="6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si="11"/>
        <v>0</v>
      </c>
      <c r="Q131" s="9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43.5" x14ac:dyDescent="0.35">
      <c r="A132">
        <v>130</v>
      </c>
      <c r="B132" s="3" t="s">
        <v>131</v>
      </c>
      <c r="C132" s="3" t="s">
        <v>4240</v>
      </c>
      <c r="D132" s="20">
        <v>600</v>
      </c>
      <c r="E132" s="6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132</v>
      </c>
      <c r="C133" s="3" t="s">
        <v>4241</v>
      </c>
      <c r="D133" s="20">
        <v>1200</v>
      </c>
      <c r="E133" s="6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133</v>
      </c>
      <c r="C134" s="3" t="s">
        <v>4242</v>
      </c>
      <c r="D134" s="20">
        <v>80000</v>
      </c>
      <c r="E134" s="6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9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134</v>
      </c>
      <c r="C135" s="3" t="s">
        <v>4243</v>
      </c>
      <c r="D135" s="20">
        <v>71764</v>
      </c>
      <c r="E135" s="6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135</v>
      </c>
      <c r="C136" s="3" t="s">
        <v>4244</v>
      </c>
      <c r="D136" s="20">
        <v>5000</v>
      </c>
      <c r="E136" s="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136</v>
      </c>
      <c r="C137" s="3" t="s">
        <v>4245</v>
      </c>
      <c r="D137" s="20">
        <v>3000</v>
      </c>
      <c r="E137" s="6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9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137</v>
      </c>
      <c r="C138" s="3" t="s">
        <v>4231</v>
      </c>
      <c r="D138" s="20">
        <v>3000</v>
      </c>
      <c r="E138" s="6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138</v>
      </c>
      <c r="C139" s="3" t="s">
        <v>4246</v>
      </c>
      <c r="D139" s="20">
        <v>55000</v>
      </c>
      <c r="E139" s="6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139</v>
      </c>
      <c r="C140" s="3" t="s">
        <v>4247</v>
      </c>
      <c r="D140" s="20">
        <v>150000</v>
      </c>
      <c r="E140" s="6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9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140</v>
      </c>
      <c r="C141" s="3" t="s">
        <v>4248</v>
      </c>
      <c r="D141" s="20">
        <v>500</v>
      </c>
      <c r="E141" s="6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9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141</v>
      </c>
      <c r="C142" s="3" t="s">
        <v>4249</v>
      </c>
      <c r="D142" s="20">
        <v>200000</v>
      </c>
      <c r="E142" s="6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142</v>
      </c>
      <c r="C143" s="3" t="s">
        <v>4250</v>
      </c>
      <c r="D143" s="20">
        <v>12000</v>
      </c>
      <c r="E143" s="6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9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143</v>
      </c>
      <c r="C144" s="3" t="s">
        <v>4251</v>
      </c>
      <c r="D144" s="20">
        <v>3000</v>
      </c>
      <c r="E144" s="6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9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144</v>
      </c>
      <c r="C145" s="3" t="s">
        <v>4252</v>
      </c>
      <c r="D145" s="20">
        <v>5500</v>
      </c>
      <c r="E145" s="6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145</v>
      </c>
      <c r="C146" s="3" t="s">
        <v>4253</v>
      </c>
      <c r="D146" s="20">
        <v>7500</v>
      </c>
      <c r="E146" s="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9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146</v>
      </c>
      <c r="C147" s="3" t="s">
        <v>4254</v>
      </c>
      <c r="D147" s="20">
        <v>4500</v>
      </c>
      <c r="E147" s="6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9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147</v>
      </c>
      <c r="C148" s="3" t="s">
        <v>4255</v>
      </c>
      <c r="D148" s="20">
        <v>20000</v>
      </c>
      <c r="E148" s="6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9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148</v>
      </c>
      <c r="C149" s="3" t="s">
        <v>4256</v>
      </c>
      <c r="D149" s="20">
        <v>7000</v>
      </c>
      <c r="E149" s="6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149</v>
      </c>
      <c r="C150" s="3" t="s">
        <v>4257</v>
      </c>
      <c r="D150" s="20">
        <v>50000</v>
      </c>
      <c r="E150" s="6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9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150</v>
      </c>
      <c r="C151" s="3" t="s">
        <v>4258</v>
      </c>
      <c r="D151" s="20">
        <v>10000</v>
      </c>
      <c r="E151" s="6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9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151</v>
      </c>
      <c r="C152" s="3" t="s">
        <v>4259</v>
      </c>
      <c r="D152" s="20">
        <v>130000</v>
      </c>
      <c r="E152" s="6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9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152</v>
      </c>
      <c r="C153" s="3" t="s">
        <v>4260</v>
      </c>
      <c r="D153" s="20">
        <v>250000</v>
      </c>
      <c r="E153" s="6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9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153</v>
      </c>
      <c r="C154" s="3" t="s">
        <v>4261</v>
      </c>
      <c r="D154" s="20">
        <v>380000</v>
      </c>
      <c r="E154" s="6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9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154</v>
      </c>
      <c r="C155" s="3" t="s">
        <v>4262</v>
      </c>
      <c r="D155" s="20">
        <v>50000</v>
      </c>
      <c r="E155" s="6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9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155</v>
      </c>
      <c r="C156" s="3" t="s">
        <v>4263</v>
      </c>
      <c r="D156" s="20">
        <v>1500</v>
      </c>
      <c r="E156" s="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9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156</v>
      </c>
      <c r="C157" s="3" t="s">
        <v>4264</v>
      </c>
      <c r="D157" s="20">
        <v>1350000</v>
      </c>
      <c r="E157" s="6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9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157</v>
      </c>
      <c r="C158" s="3" t="s">
        <v>4265</v>
      </c>
      <c r="D158" s="20">
        <v>35000</v>
      </c>
      <c r="E158" s="6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9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158</v>
      </c>
      <c r="C159" s="3" t="s">
        <v>4266</v>
      </c>
      <c r="D159" s="20">
        <v>2995</v>
      </c>
      <c r="E159" s="6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9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159</v>
      </c>
      <c r="C160" s="3" t="s">
        <v>4267</v>
      </c>
      <c r="D160" s="20">
        <v>5000</v>
      </c>
      <c r="E160" s="6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160</v>
      </c>
      <c r="C161" s="3" t="s">
        <v>4268</v>
      </c>
      <c r="D161" s="20">
        <v>500000</v>
      </c>
      <c r="E161" s="6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9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161</v>
      </c>
      <c r="C162" s="3" t="s">
        <v>4269</v>
      </c>
      <c r="D162" s="20">
        <v>5000</v>
      </c>
      <c r="E162" s="6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162</v>
      </c>
      <c r="C163" s="3" t="s">
        <v>4270</v>
      </c>
      <c r="D163" s="20">
        <v>50000</v>
      </c>
      <c r="E163" s="6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9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163</v>
      </c>
      <c r="C164" s="3" t="s">
        <v>4271</v>
      </c>
      <c r="D164" s="20">
        <v>2800</v>
      </c>
      <c r="E164" s="6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9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164</v>
      </c>
      <c r="C165" s="3" t="s">
        <v>4272</v>
      </c>
      <c r="D165" s="20">
        <v>2000000</v>
      </c>
      <c r="E165" s="6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165</v>
      </c>
      <c r="C166" s="3" t="s">
        <v>4273</v>
      </c>
      <c r="D166" s="20">
        <v>120000</v>
      </c>
      <c r="E166" s="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9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166</v>
      </c>
      <c r="C167" s="3" t="s">
        <v>4274</v>
      </c>
      <c r="D167" s="20">
        <v>17000</v>
      </c>
      <c r="E167" s="6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167</v>
      </c>
      <c r="C168" s="3" t="s">
        <v>4275</v>
      </c>
      <c r="D168" s="20">
        <v>5000</v>
      </c>
      <c r="E168" s="6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9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168</v>
      </c>
      <c r="C169" s="3" t="s">
        <v>4276</v>
      </c>
      <c r="D169" s="20">
        <v>110000</v>
      </c>
      <c r="E169" s="6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9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169</v>
      </c>
      <c r="C170" s="3" t="s">
        <v>4277</v>
      </c>
      <c r="D170" s="20">
        <v>8000</v>
      </c>
      <c r="E170" s="6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9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170</v>
      </c>
      <c r="C171" s="3" t="s">
        <v>4278</v>
      </c>
      <c r="D171" s="20">
        <v>2500</v>
      </c>
      <c r="E171" s="6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9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171</v>
      </c>
      <c r="C172" s="3" t="s">
        <v>4279</v>
      </c>
      <c r="D172" s="20">
        <v>10000</v>
      </c>
      <c r="E172" s="6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9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172</v>
      </c>
      <c r="C173" s="3" t="s">
        <v>4280</v>
      </c>
      <c r="D173" s="20">
        <v>50000</v>
      </c>
      <c r="E173" s="6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9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173</v>
      </c>
      <c r="C174" s="3" t="s">
        <v>4281</v>
      </c>
      <c r="D174" s="20">
        <v>95000</v>
      </c>
      <c r="E174" s="6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174</v>
      </c>
      <c r="C175" s="3" t="s">
        <v>4282</v>
      </c>
      <c r="D175" s="20">
        <v>1110</v>
      </c>
      <c r="E175" s="6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175</v>
      </c>
      <c r="C176" s="3" t="s">
        <v>4283</v>
      </c>
      <c r="D176" s="20">
        <v>6000</v>
      </c>
      <c r="E176" s="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176</v>
      </c>
      <c r="C177" s="3" t="s">
        <v>4284</v>
      </c>
      <c r="D177" s="20">
        <v>20000</v>
      </c>
      <c r="E177" s="6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9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177</v>
      </c>
      <c r="C178" s="3" t="s">
        <v>4285</v>
      </c>
      <c r="D178" s="20">
        <v>1500</v>
      </c>
      <c r="E178" s="6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178</v>
      </c>
      <c r="C179" s="3" t="s">
        <v>4286</v>
      </c>
      <c r="D179" s="20">
        <v>450</v>
      </c>
      <c r="E179" s="6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9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179</v>
      </c>
      <c r="C180" s="3" t="s">
        <v>4287</v>
      </c>
      <c r="D180" s="20">
        <v>500000</v>
      </c>
      <c r="E180" s="6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180</v>
      </c>
      <c r="C181" s="3" t="s">
        <v>4288</v>
      </c>
      <c r="D181" s="20">
        <v>1000</v>
      </c>
      <c r="E181" s="6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9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181</v>
      </c>
      <c r="C182" s="3" t="s">
        <v>4289</v>
      </c>
      <c r="D182" s="20">
        <v>1200</v>
      </c>
      <c r="E182" s="6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9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182</v>
      </c>
      <c r="C183" s="3" t="s">
        <v>4290</v>
      </c>
      <c r="D183" s="20">
        <v>3423</v>
      </c>
      <c r="E183" s="6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9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183</v>
      </c>
      <c r="C184" s="3" t="s">
        <v>4291</v>
      </c>
      <c r="D184" s="20">
        <v>1000</v>
      </c>
      <c r="E184" s="6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184</v>
      </c>
      <c r="C185" s="3" t="s">
        <v>4292</v>
      </c>
      <c r="D185" s="20">
        <v>12500</v>
      </c>
      <c r="E185" s="6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9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185</v>
      </c>
      <c r="C186" s="3" t="s">
        <v>4293</v>
      </c>
      <c r="D186" s="20">
        <v>1500</v>
      </c>
      <c r="E186" s="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9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186</v>
      </c>
      <c r="C187" s="3" t="s">
        <v>4294</v>
      </c>
      <c r="D187" s="20">
        <v>40000</v>
      </c>
      <c r="E187" s="6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9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187</v>
      </c>
      <c r="C188" s="3" t="s">
        <v>4295</v>
      </c>
      <c r="D188" s="20">
        <v>5000</v>
      </c>
      <c r="E188" s="6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188</v>
      </c>
      <c r="C189" s="3" t="s">
        <v>4296</v>
      </c>
      <c r="D189" s="20">
        <v>5000</v>
      </c>
      <c r="E189" s="6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9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189</v>
      </c>
      <c r="C190" s="3" t="s">
        <v>4297</v>
      </c>
      <c r="D190" s="20">
        <v>1500</v>
      </c>
      <c r="E190" s="6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190</v>
      </c>
      <c r="C191" s="3" t="s">
        <v>4298</v>
      </c>
      <c r="D191" s="20">
        <v>500000</v>
      </c>
      <c r="E191" s="6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9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191</v>
      </c>
      <c r="C192" s="3" t="s">
        <v>4299</v>
      </c>
      <c r="D192" s="20">
        <v>12000</v>
      </c>
      <c r="E192" s="6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9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192</v>
      </c>
      <c r="C193" s="3" t="s">
        <v>4300</v>
      </c>
      <c r="D193" s="20">
        <v>5000</v>
      </c>
      <c r="E193" s="6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9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193</v>
      </c>
      <c r="C194" s="3" t="s">
        <v>4301</v>
      </c>
      <c r="D194" s="20">
        <v>1000000</v>
      </c>
      <c r="E194" s="6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9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8" x14ac:dyDescent="0.35">
      <c r="A195">
        <v>193</v>
      </c>
      <c r="B195" s="3" t="s">
        <v>194</v>
      </c>
      <c r="C195" s="3" t="s">
        <v>4302</v>
      </c>
      <c r="D195" s="20">
        <v>1000</v>
      </c>
      <c r="E195" s="6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6"/>
        <v>0</v>
      </c>
      <c r="Q195" s="9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3.5" x14ac:dyDescent="0.35">
      <c r="A196">
        <v>194</v>
      </c>
      <c r="B196" s="3" t="s">
        <v>195</v>
      </c>
      <c r="C196" s="3" t="s">
        <v>4303</v>
      </c>
      <c r="D196" s="20">
        <v>2500</v>
      </c>
      <c r="E196" s="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9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196</v>
      </c>
      <c r="C197" s="3" t="s">
        <v>4304</v>
      </c>
      <c r="D197" s="20">
        <v>2000000</v>
      </c>
      <c r="E197" s="6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197</v>
      </c>
      <c r="C198" s="3" t="s">
        <v>4305</v>
      </c>
      <c r="D198" s="20">
        <v>3500</v>
      </c>
      <c r="E198" s="6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9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198</v>
      </c>
      <c r="C199" s="3" t="s">
        <v>4306</v>
      </c>
      <c r="D199" s="20">
        <v>2500</v>
      </c>
      <c r="E199" s="6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9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199</v>
      </c>
      <c r="C200" s="3" t="s">
        <v>4307</v>
      </c>
      <c r="D200" s="20">
        <v>25000</v>
      </c>
      <c r="E200" s="6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9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200</v>
      </c>
      <c r="C201" s="3" t="s">
        <v>4308</v>
      </c>
      <c r="D201" s="20">
        <v>10000</v>
      </c>
      <c r="E201" s="6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201</v>
      </c>
      <c r="C202" s="3" t="s">
        <v>4309</v>
      </c>
      <c r="D202" s="20">
        <v>6000</v>
      </c>
      <c r="E202" s="6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9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202</v>
      </c>
      <c r="C203" s="3" t="s">
        <v>4310</v>
      </c>
      <c r="D203" s="20">
        <v>650</v>
      </c>
      <c r="E203" s="6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9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203</v>
      </c>
      <c r="C204" s="3" t="s">
        <v>4311</v>
      </c>
      <c r="D204" s="20">
        <v>6000</v>
      </c>
      <c r="E204" s="6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204</v>
      </c>
      <c r="C205" s="3" t="s">
        <v>4312</v>
      </c>
      <c r="D205" s="20">
        <v>2500</v>
      </c>
      <c r="E205" s="6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9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205</v>
      </c>
      <c r="C206" s="3" t="s">
        <v>4313</v>
      </c>
      <c r="D206" s="20">
        <v>300000</v>
      </c>
      <c r="E206" s="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9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206</v>
      </c>
      <c r="C207" s="3" t="s">
        <v>4314</v>
      </c>
      <c r="D207" s="20">
        <v>8000</v>
      </c>
      <c r="E207" s="6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9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207</v>
      </c>
      <c r="C208" s="3" t="s">
        <v>4315</v>
      </c>
      <c r="D208" s="20">
        <v>12700</v>
      </c>
      <c r="E208" s="6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208</v>
      </c>
      <c r="C209" s="3" t="s">
        <v>4316</v>
      </c>
      <c r="D209" s="20">
        <v>14000</v>
      </c>
      <c r="E209" s="6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9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209</v>
      </c>
      <c r="C210" s="3" t="s">
        <v>4317</v>
      </c>
      <c r="D210" s="20">
        <v>50000</v>
      </c>
      <c r="E210" s="6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210</v>
      </c>
      <c r="C211" s="3" t="s">
        <v>4318</v>
      </c>
      <c r="D211" s="20">
        <v>25000</v>
      </c>
      <c r="E211" s="6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211</v>
      </c>
      <c r="C212" s="3" t="s">
        <v>4319</v>
      </c>
      <c r="D212" s="20">
        <v>12000</v>
      </c>
      <c r="E212" s="6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9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212</v>
      </c>
      <c r="C213" s="3" t="s">
        <v>4320</v>
      </c>
      <c r="D213" s="20">
        <v>5000</v>
      </c>
      <c r="E213" s="6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9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213</v>
      </c>
      <c r="C214" s="3" t="s">
        <v>4321</v>
      </c>
      <c r="D214" s="20">
        <v>6300</v>
      </c>
      <c r="E214" s="6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9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214</v>
      </c>
      <c r="C215" s="3" t="s">
        <v>4322</v>
      </c>
      <c r="D215" s="20">
        <v>50000</v>
      </c>
      <c r="E215" s="6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9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215</v>
      </c>
      <c r="C216" s="3" t="s">
        <v>4323</v>
      </c>
      <c r="D216" s="20">
        <v>12500</v>
      </c>
      <c r="E216" s="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9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216</v>
      </c>
      <c r="C217" s="3" t="s">
        <v>4324</v>
      </c>
      <c r="D217" s="20">
        <v>4400</v>
      </c>
      <c r="E217" s="6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9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217</v>
      </c>
      <c r="C218" s="3" t="s">
        <v>4325</v>
      </c>
      <c r="D218" s="20">
        <v>50000</v>
      </c>
      <c r="E218" s="6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9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218</v>
      </c>
      <c r="C219" s="3" t="s">
        <v>4326</v>
      </c>
      <c r="D219" s="20">
        <v>100000</v>
      </c>
      <c r="E219" s="6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9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219</v>
      </c>
      <c r="C220" s="3" t="s">
        <v>4327</v>
      </c>
      <c r="D220" s="20">
        <v>5000</v>
      </c>
      <c r="E220" s="6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9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220</v>
      </c>
      <c r="C221" s="3" t="s">
        <v>4328</v>
      </c>
      <c r="D221" s="20">
        <v>50000</v>
      </c>
      <c r="E221" s="6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9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221</v>
      </c>
      <c r="C222" s="3" t="s">
        <v>4329</v>
      </c>
      <c r="D222" s="20">
        <v>50000</v>
      </c>
      <c r="E222" s="6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9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222</v>
      </c>
      <c r="C223" s="3" t="s">
        <v>4330</v>
      </c>
      <c r="D223" s="20">
        <v>50000</v>
      </c>
      <c r="E223" s="6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223</v>
      </c>
      <c r="C224" s="3" t="s">
        <v>4331</v>
      </c>
      <c r="D224" s="20">
        <v>1000</v>
      </c>
      <c r="E224" s="6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9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224</v>
      </c>
      <c r="C225" s="3" t="s">
        <v>4332</v>
      </c>
      <c r="D225" s="20">
        <v>1500000</v>
      </c>
      <c r="E225" s="6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225</v>
      </c>
      <c r="C226" s="3" t="s">
        <v>4333</v>
      </c>
      <c r="D226" s="20">
        <v>6000000</v>
      </c>
      <c r="E226" s="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226</v>
      </c>
      <c r="C227" s="3" t="s">
        <v>4334</v>
      </c>
      <c r="D227" s="20">
        <v>200</v>
      </c>
      <c r="E227" s="6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227</v>
      </c>
      <c r="C228" s="3" t="s">
        <v>4335</v>
      </c>
      <c r="D228" s="20">
        <v>29000</v>
      </c>
      <c r="E228" s="6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9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228</v>
      </c>
      <c r="C229" s="3" t="s">
        <v>4336</v>
      </c>
      <c r="D229" s="20">
        <v>28000</v>
      </c>
      <c r="E229" s="6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229</v>
      </c>
      <c r="C230" s="3" t="s">
        <v>4337</v>
      </c>
      <c r="D230" s="20">
        <v>8000</v>
      </c>
      <c r="E230" s="6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230</v>
      </c>
      <c r="C231" s="3" t="s">
        <v>4338</v>
      </c>
      <c r="D231" s="20">
        <v>3000</v>
      </c>
      <c r="E231" s="6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231</v>
      </c>
      <c r="C232" s="3" t="s">
        <v>4339</v>
      </c>
      <c r="D232" s="20">
        <v>15000</v>
      </c>
      <c r="E232" s="6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9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232</v>
      </c>
      <c r="C233" s="3" t="s">
        <v>4340</v>
      </c>
      <c r="D233" s="20">
        <v>1500000</v>
      </c>
      <c r="E233" s="6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233</v>
      </c>
      <c r="C234" s="3" t="s">
        <v>4341</v>
      </c>
      <c r="D234" s="20">
        <v>4000</v>
      </c>
      <c r="E234" s="6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9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234</v>
      </c>
      <c r="C235" s="3" t="s">
        <v>4342</v>
      </c>
      <c r="D235" s="20">
        <v>350000</v>
      </c>
      <c r="E235" s="6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235</v>
      </c>
      <c r="C236" s="3" t="s">
        <v>4343</v>
      </c>
      <c r="D236" s="20">
        <v>1000</v>
      </c>
      <c r="E236" s="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9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236</v>
      </c>
      <c r="C237" s="3" t="s">
        <v>4344</v>
      </c>
      <c r="D237" s="20">
        <v>10000</v>
      </c>
      <c r="E237" s="6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237</v>
      </c>
      <c r="C238" s="3" t="s">
        <v>4345</v>
      </c>
      <c r="D238" s="20">
        <v>150000</v>
      </c>
      <c r="E238" s="6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238</v>
      </c>
      <c r="C239" s="3" t="s">
        <v>4346</v>
      </c>
      <c r="D239" s="20">
        <v>15000</v>
      </c>
      <c r="E239" s="6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9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239</v>
      </c>
      <c r="C240" s="3" t="s">
        <v>4347</v>
      </c>
      <c r="D240" s="20">
        <v>26000</v>
      </c>
      <c r="E240" s="6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240</v>
      </c>
      <c r="C241" s="3" t="s">
        <v>4348</v>
      </c>
      <c r="D241" s="20">
        <v>1000</v>
      </c>
      <c r="E241" s="6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9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241</v>
      </c>
      <c r="C242" s="3" t="s">
        <v>4349</v>
      </c>
      <c r="D242" s="20">
        <v>15000</v>
      </c>
      <c r="E242" s="6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9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242</v>
      </c>
      <c r="C243" s="3" t="s">
        <v>4350</v>
      </c>
      <c r="D243" s="20">
        <v>36400</v>
      </c>
      <c r="E243" s="6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9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243</v>
      </c>
      <c r="C244" s="3" t="s">
        <v>4351</v>
      </c>
      <c r="D244" s="20">
        <v>13000</v>
      </c>
      <c r="E244" s="6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9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244</v>
      </c>
      <c r="C245" s="3" t="s">
        <v>4352</v>
      </c>
      <c r="D245" s="20">
        <v>25000</v>
      </c>
      <c r="E245" s="6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9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4353</v>
      </c>
      <c r="D246" s="20">
        <v>3500</v>
      </c>
      <c r="E246" s="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9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245</v>
      </c>
      <c r="C247" s="3" t="s">
        <v>4354</v>
      </c>
      <c r="D247" s="20">
        <v>5000</v>
      </c>
      <c r="E247" s="6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9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246</v>
      </c>
      <c r="C248" s="3" t="s">
        <v>4355</v>
      </c>
      <c r="D248" s="20">
        <v>5000</v>
      </c>
      <c r="E248" s="6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9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247</v>
      </c>
      <c r="C249" s="3" t="s">
        <v>4356</v>
      </c>
      <c r="D249" s="20">
        <v>5000</v>
      </c>
      <c r="E249" s="6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9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248</v>
      </c>
      <c r="C250" s="3" t="s">
        <v>4357</v>
      </c>
      <c r="D250" s="20">
        <v>85000</v>
      </c>
      <c r="E250" s="6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9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249</v>
      </c>
      <c r="C251" s="3" t="s">
        <v>4358</v>
      </c>
      <c r="D251" s="20">
        <v>10000</v>
      </c>
      <c r="E251" s="6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9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250</v>
      </c>
      <c r="C252" s="3" t="s">
        <v>4359</v>
      </c>
      <c r="D252" s="20">
        <v>30000</v>
      </c>
      <c r="E252" s="6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9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251</v>
      </c>
      <c r="C253" s="3" t="s">
        <v>4360</v>
      </c>
      <c r="D253" s="20">
        <v>3500</v>
      </c>
      <c r="E253" s="6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9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252</v>
      </c>
      <c r="C254" s="3" t="s">
        <v>4361</v>
      </c>
      <c r="D254" s="20">
        <v>5000</v>
      </c>
      <c r="E254" s="6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9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253</v>
      </c>
      <c r="C255" s="3" t="s">
        <v>4362</v>
      </c>
      <c r="D255" s="20">
        <v>1500</v>
      </c>
      <c r="E255" s="6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9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254</v>
      </c>
      <c r="C256" s="3" t="s">
        <v>4363</v>
      </c>
      <c r="D256" s="20">
        <v>24000</v>
      </c>
      <c r="E256" s="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9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255</v>
      </c>
      <c r="C257" s="3" t="s">
        <v>4364</v>
      </c>
      <c r="D257" s="20">
        <v>8000</v>
      </c>
      <c r="E257" s="6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9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256</v>
      </c>
      <c r="C258" s="3" t="s">
        <v>4365</v>
      </c>
      <c r="D258" s="20">
        <v>13000</v>
      </c>
      <c r="E258" s="6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9" t="s">
        <v>8308</v>
      </c>
      <c r="R258" t="s">
        <v>8313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ref="U258:U321" si="24">YEAR(S258)</f>
        <v>2013</v>
      </c>
    </row>
    <row r="259" spans="1:21" ht="43.5" x14ac:dyDescent="0.35">
      <c r="A259">
        <v>257</v>
      </c>
      <c r="B259" s="3" t="s">
        <v>257</v>
      </c>
      <c r="C259" s="3" t="s">
        <v>4366</v>
      </c>
      <c r="D259" s="20">
        <v>35000</v>
      </c>
      <c r="E259" s="6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si="21"/>
        <v>66.7</v>
      </c>
      <c r="Q259" s="9" t="s">
        <v>8308</v>
      </c>
      <c r="R259" t="s">
        <v>8313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58" x14ac:dyDescent="0.35">
      <c r="A260">
        <v>258</v>
      </c>
      <c r="B260" s="3" t="s">
        <v>258</v>
      </c>
      <c r="C260" s="3" t="s">
        <v>4367</v>
      </c>
      <c r="D260" s="20">
        <v>30000</v>
      </c>
      <c r="E260" s="6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9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259</v>
      </c>
      <c r="C261" s="3" t="s">
        <v>4368</v>
      </c>
      <c r="D261" s="20">
        <v>75000</v>
      </c>
      <c r="E261" s="6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9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260</v>
      </c>
      <c r="C262" s="3" t="s">
        <v>4369</v>
      </c>
      <c r="D262" s="20">
        <v>10000</v>
      </c>
      <c r="E262" s="6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9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261</v>
      </c>
      <c r="C263" s="3" t="s">
        <v>4370</v>
      </c>
      <c r="D263" s="20">
        <v>20000</v>
      </c>
      <c r="E263" s="6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9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262</v>
      </c>
      <c r="C264" s="3" t="s">
        <v>4371</v>
      </c>
      <c r="D264" s="20">
        <v>2500</v>
      </c>
      <c r="E264" s="6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9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263</v>
      </c>
      <c r="C265" s="3" t="s">
        <v>4372</v>
      </c>
      <c r="D265" s="20">
        <v>25000</v>
      </c>
      <c r="E265" s="6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9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264</v>
      </c>
      <c r="C266" s="3" t="s">
        <v>4373</v>
      </c>
      <c r="D266" s="20">
        <v>5000</v>
      </c>
      <c r="E266" s="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9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265</v>
      </c>
      <c r="C267" s="3" t="s">
        <v>4374</v>
      </c>
      <c r="D267" s="20">
        <v>5000</v>
      </c>
      <c r="E267" s="6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9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266</v>
      </c>
      <c r="C268" s="3" t="s">
        <v>4375</v>
      </c>
      <c r="D268" s="20">
        <v>1000</v>
      </c>
      <c r="E268" s="6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9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267</v>
      </c>
      <c r="C269" s="3" t="s">
        <v>4376</v>
      </c>
      <c r="D269" s="20">
        <v>9850</v>
      </c>
      <c r="E269" s="6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9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268</v>
      </c>
      <c r="C270" s="3" t="s">
        <v>4377</v>
      </c>
      <c r="D270" s="20">
        <v>5000</v>
      </c>
      <c r="E270" s="6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9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269</v>
      </c>
      <c r="C271" s="3" t="s">
        <v>4378</v>
      </c>
      <c r="D271" s="20">
        <v>100000</v>
      </c>
      <c r="E271" s="6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9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270</v>
      </c>
      <c r="C272" s="3" t="s">
        <v>4379</v>
      </c>
      <c r="D272" s="20">
        <v>2300</v>
      </c>
      <c r="E272" s="6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9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271</v>
      </c>
      <c r="C273" s="3" t="s">
        <v>4380</v>
      </c>
      <c r="D273" s="20">
        <v>30000</v>
      </c>
      <c r="E273" s="6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9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272</v>
      </c>
      <c r="C274" s="3" t="s">
        <v>4381</v>
      </c>
      <c r="D274" s="20">
        <v>3000</v>
      </c>
      <c r="E274" s="6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9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273</v>
      </c>
      <c r="C275" s="3" t="s">
        <v>4382</v>
      </c>
      <c r="D275" s="20">
        <v>5000</v>
      </c>
      <c r="E275" s="6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9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274</v>
      </c>
      <c r="C276" s="3" t="s">
        <v>4383</v>
      </c>
      <c r="D276" s="20">
        <v>4000</v>
      </c>
      <c r="E276" s="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9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275</v>
      </c>
      <c r="C277" s="3" t="s">
        <v>4384</v>
      </c>
      <c r="D277" s="20">
        <v>20000</v>
      </c>
      <c r="E277" s="6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9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276</v>
      </c>
      <c r="C278" s="3" t="s">
        <v>4385</v>
      </c>
      <c r="D278" s="20">
        <v>4000</v>
      </c>
      <c r="E278" s="6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9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277</v>
      </c>
      <c r="C279" s="3" t="s">
        <v>4386</v>
      </c>
      <c r="D279" s="20">
        <v>65000</v>
      </c>
      <c r="E279" s="6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9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278</v>
      </c>
      <c r="C280" s="3" t="s">
        <v>4387</v>
      </c>
      <c r="D280" s="20">
        <v>27000</v>
      </c>
      <c r="E280" s="6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9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279</v>
      </c>
      <c r="C281" s="3" t="s">
        <v>4388</v>
      </c>
      <c r="D281" s="20">
        <v>17000</v>
      </c>
      <c r="E281" s="6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9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280</v>
      </c>
      <c r="C282" s="3" t="s">
        <v>4389</v>
      </c>
      <c r="D282" s="20">
        <v>75000</v>
      </c>
      <c r="E282" s="6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9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281</v>
      </c>
      <c r="C283" s="3" t="s">
        <v>4390</v>
      </c>
      <c r="D283" s="20">
        <v>5500</v>
      </c>
      <c r="E283" s="6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9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282</v>
      </c>
      <c r="C284" s="3" t="s">
        <v>4391</v>
      </c>
      <c r="D284" s="20">
        <v>45000</v>
      </c>
      <c r="E284" s="6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9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283</v>
      </c>
      <c r="C285" s="3" t="s">
        <v>4392</v>
      </c>
      <c r="D285" s="20">
        <v>18000</v>
      </c>
      <c r="E285" s="6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9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284</v>
      </c>
      <c r="C286" s="3" t="s">
        <v>4393</v>
      </c>
      <c r="D286" s="20">
        <v>40000</v>
      </c>
      <c r="E286" s="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9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285</v>
      </c>
      <c r="C287" s="3" t="s">
        <v>4394</v>
      </c>
      <c r="D287" s="20">
        <v>14000</v>
      </c>
      <c r="E287" s="6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9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286</v>
      </c>
      <c r="C288" s="3" t="s">
        <v>4395</v>
      </c>
      <c r="D288" s="20">
        <v>15000</v>
      </c>
      <c r="E288" s="6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9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287</v>
      </c>
      <c r="C289" s="3" t="s">
        <v>4396</v>
      </c>
      <c r="D289" s="20">
        <v>15000</v>
      </c>
      <c r="E289" s="6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9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288</v>
      </c>
      <c r="C290" s="3" t="s">
        <v>4397</v>
      </c>
      <c r="D290" s="20">
        <v>50000</v>
      </c>
      <c r="E290" s="6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9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289</v>
      </c>
      <c r="C291" s="3" t="s">
        <v>4398</v>
      </c>
      <c r="D291" s="20">
        <v>15000</v>
      </c>
      <c r="E291" s="6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9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290</v>
      </c>
      <c r="C292" s="3" t="s">
        <v>4399</v>
      </c>
      <c r="D292" s="20">
        <v>4500</v>
      </c>
      <c r="E292" s="6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9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291</v>
      </c>
      <c r="C293" s="3" t="s">
        <v>4400</v>
      </c>
      <c r="D293" s="20">
        <v>5000</v>
      </c>
      <c r="E293" s="6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9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292</v>
      </c>
      <c r="C294" s="3" t="s">
        <v>4401</v>
      </c>
      <c r="D294" s="20">
        <v>75000</v>
      </c>
      <c r="E294" s="6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9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293</v>
      </c>
      <c r="C295" s="3" t="s">
        <v>4402</v>
      </c>
      <c r="D295" s="20">
        <v>26000</v>
      </c>
      <c r="E295" s="6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9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294</v>
      </c>
      <c r="C296" s="3" t="s">
        <v>4403</v>
      </c>
      <c r="D296" s="20">
        <v>5000</v>
      </c>
      <c r="E296" s="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9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295</v>
      </c>
      <c r="C297" s="3" t="s">
        <v>4404</v>
      </c>
      <c r="D297" s="20">
        <v>50000</v>
      </c>
      <c r="E297" s="6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9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296</v>
      </c>
      <c r="C298" s="3" t="s">
        <v>4405</v>
      </c>
      <c r="D298" s="20">
        <v>25000</v>
      </c>
      <c r="E298" s="6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9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297</v>
      </c>
      <c r="C299" s="3" t="s">
        <v>4406</v>
      </c>
      <c r="D299" s="20">
        <v>20000</v>
      </c>
      <c r="E299" s="6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9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298</v>
      </c>
      <c r="C300" s="3" t="s">
        <v>4407</v>
      </c>
      <c r="D300" s="20">
        <v>126000</v>
      </c>
      <c r="E300" s="6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9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299</v>
      </c>
      <c r="C301" s="3" t="s">
        <v>4408</v>
      </c>
      <c r="D301" s="20">
        <v>10000</v>
      </c>
      <c r="E301" s="6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9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300</v>
      </c>
      <c r="C302" s="3" t="s">
        <v>4409</v>
      </c>
      <c r="D302" s="20">
        <v>25000</v>
      </c>
      <c r="E302" s="6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9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301</v>
      </c>
      <c r="C303" s="3" t="s">
        <v>4410</v>
      </c>
      <c r="D303" s="20">
        <v>13000</v>
      </c>
      <c r="E303" s="6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9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302</v>
      </c>
      <c r="C304" s="3" t="s">
        <v>4411</v>
      </c>
      <c r="D304" s="20">
        <v>10000</v>
      </c>
      <c r="E304" s="6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9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303</v>
      </c>
      <c r="C305" s="3" t="s">
        <v>4412</v>
      </c>
      <c r="D305" s="20">
        <v>3000</v>
      </c>
      <c r="E305" s="6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9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304</v>
      </c>
      <c r="C306" s="3" t="s">
        <v>4413</v>
      </c>
      <c r="D306" s="20">
        <v>3400</v>
      </c>
      <c r="E306" s="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9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305</v>
      </c>
      <c r="C307" s="3" t="s">
        <v>4414</v>
      </c>
      <c r="D307" s="20">
        <v>7500</v>
      </c>
      <c r="E307" s="6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9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306</v>
      </c>
      <c r="C308" s="3" t="s">
        <v>4415</v>
      </c>
      <c r="D308" s="20">
        <v>1000</v>
      </c>
      <c r="E308" s="6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9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307</v>
      </c>
      <c r="C309" s="3" t="s">
        <v>4416</v>
      </c>
      <c r="D309" s="20">
        <v>22000</v>
      </c>
      <c r="E309" s="6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9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308</v>
      </c>
      <c r="C310" s="3" t="s">
        <v>4417</v>
      </c>
      <c r="D310" s="20">
        <v>12000</v>
      </c>
      <c r="E310" s="6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9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309</v>
      </c>
      <c r="C311" s="3" t="s">
        <v>4418</v>
      </c>
      <c r="D311" s="20">
        <v>18000</v>
      </c>
      <c r="E311" s="6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9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310</v>
      </c>
      <c r="C312" s="3" t="s">
        <v>4419</v>
      </c>
      <c r="D312" s="20">
        <v>1000</v>
      </c>
      <c r="E312" s="6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9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311</v>
      </c>
      <c r="C313" s="3" t="s">
        <v>4420</v>
      </c>
      <c r="D313" s="20">
        <v>20000</v>
      </c>
      <c r="E313" s="6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9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312</v>
      </c>
      <c r="C314" s="3" t="s">
        <v>4421</v>
      </c>
      <c r="D314" s="20">
        <v>8000</v>
      </c>
      <c r="E314" s="6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9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313</v>
      </c>
      <c r="C315" s="3" t="s">
        <v>4422</v>
      </c>
      <c r="D315" s="20">
        <v>17000</v>
      </c>
      <c r="E315" s="6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9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314</v>
      </c>
      <c r="C316" s="3" t="s">
        <v>4423</v>
      </c>
      <c r="D316" s="20">
        <v>1000</v>
      </c>
      <c r="E316" s="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9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315</v>
      </c>
      <c r="C317" s="3" t="s">
        <v>4424</v>
      </c>
      <c r="D317" s="20">
        <v>25000</v>
      </c>
      <c r="E317" s="6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9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316</v>
      </c>
      <c r="C318" s="3" t="s">
        <v>4425</v>
      </c>
      <c r="D318" s="20">
        <v>15000</v>
      </c>
      <c r="E318" s="6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9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317</v>
      </c>
      <c r="C319" s="3" t="s">
        <v>4426</v>
      </c>
      <c r="D319" s="20">
        <v>30000</v>
      </c>
      <c r="E319" s="6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9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318</v>
      </c>
      <c r="C320" s="3" t="s">
        <v>4427</v>
      </c>
      <c r="D320" s="20">
        <v>5000</v>
      </c>
      <c r="E320" s="6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9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319</v>
      </c>
      <c r="C321" s="3" t="s">
        <v>4428</v>
      </c>
      <c r="D321" s="20">
        <v>5000</v>
      </c>
      <c r="E321" s="6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9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320</v>
      </c>
      <c r="C322" s="3" t="s">
        <v>4429</v>
      </c>
      <c r="D322" s="20">
        <v>20000</v>
      </c>
      <c r="E322" s="6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9" t="s">
        <v>8308</v>
      </c>
      <c r="R322" t="s">
        <v>8313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ref="U322:U385" si="29">YEAR(S322)</f>
        <v>2015</v>
      </c>
    </row>
    <row r="323" spans="1:21" ht="43.5" x14ac:dyDescent="0.35">
      <c r="A323">
        <v>321</v>
      </c>
      <c r="B323" s="3" t="s">
        <v>321</v>
      </c>
      <c r="C323" s="3" t="s">
        <v>4430</v>
      </c>
      <c r="D323" s="20">
        <v>35000</v>
      </c>
      <c r="E323" s="6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si="26"/>
        <v>106.62</v>
      </c>
      <c r="Q323" s="9" t="s">
        <v>8308</v>
      </c>
      <c r="R323" t="s">
        <v>8313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3.5" x14ac:dyDescent="0.35">
      <c r="A324">
        <v>322</v>
      </c>
      <c r="B324" s="3" t="s">
        <v>322</v>
      </c>
      <c r="C324" s="3" t="s">
        <v>4431</v>
      </c>
      <c r="D324" s="20">
        <v>25000</v>
      </c>
      <c r="E324" s="6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9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323</v>
      </c>
      <c r="C325" s="3" t="s">
        <v>4432</v>
      </c>
      <c r="D325" s="20">
        <v>5400</v>
      </c>
      <c r="E325" s="6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9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324</v>
      </c>
      <c r="C326" s="3" t="s">
        <v>4433</v>
      </c>
      <c r="D326" s="20">
        <v>8500</v>
      </c>
      <c r="E326" s="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9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325</v>
      </c>
      <c r="C327" s="3" t="s">
        <v>4434</v>
      </c>
      <c r="D327" s="20">
        <v>50000</v>
      </c>
      <c r="E327" s="6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9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326</v>
      </c>
      <c r="C328" s="3" t="s">
        <v>4435</v>
      </c>
      <c r="D328" s="20">
        <v>150000</v>
      </c>
      <c r="E328" s="6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9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327</v>
      </c>
      <c r="C329" s="3" t="s">
        <v>4436</v>
      </c>
      <c r="D329" s="20">
        <v>4000</v>
      </c>
      <c r="E329" s="6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9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328</v>
      </c>
      <c r="C330" s="3" t="s">
        <v>4437</v>
      </c>
      <c r="D330" s="20">
        <v>75000</v>
      </c>
      <c r="E330" s="6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9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329</v>
      </c>
      <c r="C331" s="3" t="s">
        <v>4438</v>
      </c>
      <c r="D331" s="20">
        <v>10000</v>
      </c>
      <c r="E331" s="6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9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330</v>
      </c>
      <c r="C332" s="3" t="s">
        <v>4439</v>
      </c>
      <c r="D332" s="20">
        <v>35000</v>
      </c>
      <c r="E332" s="6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9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331</v>
      </c>
      <c r="C333" s="3" t="s">
        <v>4440</v>
      </c>
      <c r="D333" s="20">
        <v>40000</v>
      </c>
      <c r="E333" s="6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9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332</v>
      </c>
      <c r="C334" s="3" t="s">
        <v>4441</v>
      </c>
      <c r="D334" s="20">
        <v>100000</v>
      </c>
      <c r="E334" s="6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9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333</v>
      </c>
      <c r="C335" s="3" t="s">
        <v>4442</v>
      </c>
      <c r="D335" s="20">
        <v>40000</v>
      </c>
      <c r="E335" s="6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9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334</v>
      </c>
      <c r="C336" s="3" t="s">
        <v>4443</v>
      </c>
      <c r="D336" s="20">
        <v>10000</v>
      </c>
      <c r="E336" s="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9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335</v>
      </c>
      <c r="C337" s="3" t="s">
        <v>4444</v>
      </c>
      <c r="D337" s="20">
        <v>8500</v>
      </c>
      <c r="E337" s="6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9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336</v>
      </c>
      <c r="C338" s="3" t="s">
        <v>4445</v>
      </c>
      <c r="D338" s="20">
        <v>25000</v>
      </c>
      <c r="E338" s="6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9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337</v>
      </c>
      <c r="C339" s="3" t="s">
        <v>4446</v>
      </c>
      <c r="D339" s="20">
        <v>3000</v>
      </c>
      <c r="E339" s="6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9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338</v>
      </c>
      <c r="C340" s="3" t="s">
        <v>4447</v>
      </c>
      <c r="D340" s="20">
        <v>15000</v>
      </c>
      <c r="E340" s="6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9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339</v>
      </c>
      <c r="C341" s="3" t="s">
        <v>4448</v>
      </c>
      <c r="D341" s="20">
        <v>6000</v>
      </c>
      <c r="E341" s="6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9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340</v>
      </c>
      <c r="C342" s="3" t="s">
        <v>4449</v>
      </c>
      <c r="D342" s="20">
        <v>35000</v>
      </c>
      <c r="E342" s="6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9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341</v>
      </c>
      <c r="C343" s="3" t="s">
        <v>4450</v>
      </c>
      <c r="D343" s="20">
        <v>3500</v>
      </c>
      <c r="E343" s="6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9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342</v>
      </c>
      <c r="C344" s="3" t="s">
        <v>4451</v>
      </c>
      <c r="D344" s="20">
        <v>55000</v>
      </c>
      <c r="E344" s="6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9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343</v>
      </c>
      <c r="C345" s="3" t="s">
        <v>4452</v>
      </c>
      <c r="D345" s="20">
        <v>30000</v>
      </c>
      <c r="E345" s="6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9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344</v>
      </c>
      <c r="C346" s="3" t="s">
        <v>4453</v>
      </c>
      <c r="D346" s="20">
        <v>33500</v>
      </c>
      <c r="E346" s="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9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345</v>
      </c>
      <c r="C347" s="3" t="s">
        <v>4454</v>
      </c>
      <c r="D347" s="20">
        <v>14500</v>
      </c>
      <c r="E347" s="6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9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346</v>
      </c>
      <c r="C348" s="3" t="s">
        <v>4455</v>
      </c>
      <c r="D348" s="20">
        <v>10000</v>
      </c>
      <c r="E348" s="6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9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347</v>
      </c>
      <c r="C349" s="3" t="s">
        <v>4456</v>
      </c>
      <c r="D349" s="20">
        <v>40000</v>
      </c>
      <c r="E349" s="6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9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348</v>
      </c>
      <c r="C350" s="3" t="s">
        <v>4457</v>
      </c>
      <c r="D350" s="20">
        <v>10000</v>
      </c>
      <c r="E350" s="6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9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349</v>
      </c>
      <c r="C351" s="3" t="s">
        <v>4458</v>
      </c>
      <c r="D351" s="20">
        <v>11260</v>
      </c>
      <c r="E351" s="6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9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350</v>
      </c>
      <c r="C352" s="3" t="s">
        <v>4459</v>
      </c>
      <c r="D352" s="20">
        <v>25000</v>
      </c>
      <c r="E352" s="6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9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351</v>
      </c>
      <c r="C353" s="3" t="s">
        <v>4460</v>
      </c>
      <c r="D353" s="20">
        <v>34000</v>
      </c>
      <c r="E353" s="6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9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352</v>
      </c>
      <c r="C354" s="3" t="s">
        <v>4461</v>
      </c>
      <c r="D354" s="20">
        <v>10000</v>
      </c>
      <c r="E354" s="6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9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353</v>
      </c>
      <c r="C355" s="3" t="s">
        <v>4462</v>
      </c>
      <c r="D355" s="20">
        <v>58425</v>
      </c>
      <c r="E355" s="6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9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354</v>
      </c>
      <c r="C356" s="3" t="s">
        <v>4463</v>
      </c>
      <c r="D356" s="20">
        <v>3500</v>
      </c>
      <c r="E356" s="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9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355</v>
      </c>
      <c r="C357" s="3" t="s">
        <v>4464</v>
      </c>
      <c r="D357" s="20">
        <v>35000</v>
      </c>
      <c r="E357" s="6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9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356</v>
      </c>
      <c r="C358" s="3" t="s">
        <v>4465</v>
      </c>
      <c r="D358" s="20">
        <v>7500</v>
      </c>
      <c r="E358" s="6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9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357</v>
      </c>
      <c r="C359" s="3" t="s">
        <v>4466</v>
      </c>
      <c r="D359" s="20">
        <v>15000</v>
      </c>
      <c r="E359" s="6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9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358</v>
      </c>
      <c r="C360" s="3" t="s">
        <v>4467</v>
      </c>
      <c r="D360" s="20">
        <v>50000</v>
      </c>
      <c r="E360" s="6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9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359</v>
      </c>
      <c r="C361" s="3" t="s">
        <v>4468</v>
      </c>
      <c r="D361" s="20">
        <v>24200</v>
      </c>
      <c r="E361" s="6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9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360</v>
      </c>
      <c r="C362" s="3" t="s">
        <v>4469</v>
      </c>
      <c r="D362" s="20">
        <v>12000</v>
      </c>
      <c r="E362" s="6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9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361</v>
      </c>
      <c r="C363" s="3" t="s">
        <v>4470</v>
      </c>
      <c r="D363" s="20">
        <v>35000</v>
      </c>
      <c r="E363" s="6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9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362</v>
      </c>
      <c r="C364" s="3" t="s">
        <v>4471</v>
      </c>
      <c r="D364" s="20">
        <v>9665</v>
      </c>
      <c r="E364" s="6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9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363</v>
      </c>
      <c r="C365" s="3" t="s">
        <v>4472</v>
      </c>
      <c r="D365" s="20">
        <v>8925</v>
      </c>
      <c r="E365" s="6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9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364</v>
      </c>
      <c r="C366" s="3" t="s">
        <v>4473</v>
      </c>
      <c r="D366" s="20">
        <v>7000</v>
      </c>
      <c r="E366" s="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9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365</v>
      </c>
      <c r="C367" s="3" t="s">
        <v>4474</v>
      </c>
      <c r="D367" s="20">
        <v>15000</v>
      </c>
      <c r="E367" s="6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9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366</v>
      </c>
      <c r="C368" s="3" t="s">
        <v>4475</v>
      </c>
      <c r="D368" s="20">
        <v>38000</v>
      </c>
      <c r="E368" s="6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9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367</v>
      </c>
      <c r="C369" s="3" t="s">
        <v>4476</v>
      </c>
      <c r="D369" s="20">
        <v>10000</v>
      </c>
      <c r="E369" s="6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9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368</v>
      </c>
      <c r="C370" s="3" t="s">
        <v>4477</v>
      </c>
      <c r="D370" s="20">
        <v>12500</v>
      </c>
      <c r="E370" s="6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9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369</v>
      </c>
      <c r="C371" s="3" t="s">
        <v>4478</v>
      </c>
      <c r="D371" s="20">
        <v>6500</v>
      </c>
      <c r="E371" s="6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9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370</v>
      </c>
      <c r="C372" s="3" t="s">
        <v>4479</v>
      </c>
      <c r="D372" s="20">
        <v>25000</v>
      </c>
      <c r="E372" s="6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9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371</v>
      </c>
      <c r="C373" s="3" t="s">
        <v>4480</v>
      </c>
      <c r="D373" s="20">
        <v>150000</v>
      </c>
      <c r="E373" s="6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9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372</v>
      </c>
      <c r="C374" s="3" t="s">
        <v>4481</v>
      </c>
      <c r="D374" s="20">
        <v>300</v>
      </c>
      <c r="E374" s="6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9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373</v>
      </c>
      <c r="C375" s="3" t="s">
        <v>4482</v>
      </c>
      <c r="D375" s="20">
        <v>7500</v>
      </c>
      <c r="E375" s="6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9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374</v>
      </c>
      <c r="C376" s="3" t="s">
        <v>4483</v>
      </c>
      <c r="D376" s="20">
        <v>6000</v>
      </c>
      <c r="E376" s="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9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375</v>
      </c>
      <c r="C377" s="3" t="s">
        <v>4484</v>
      </c>
      <c r="D377" s="20">
        <v>500</v>
      </c>
      <c r="E377" s="6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9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376</v>
      </c>
      <c r="C378" s="3" t="s">
        <v>4485</v>
      </c>
      <c r="D378" s="20">
        <v>2450</v>
      </c>
      <c r="E378" s="6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9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377</v>
      </c>
      <c r="C379" s="3" t="s">
        <v>4486</v>
      </c>
      <c r="D379" s="20">
        <v>12000</v>
      </c>
      <c r="E379" s="6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9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378</v>
      </c>
      <c r="C380" s="3" t="s">
        <v>4487</v>
      </c>
      <c r="D380" s="20">
        <v>3000</v>
      </c>
      <c r="E380" s="6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9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379</v>
      </c>
      <c r="C381" s="3" t="s">
        <v>4488</v>
      </c>
      <c r="D381" s="20">
        <v>15000</v>
      </c>
      <c r="E381" s="6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9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380</v>
      </c>
      <c r="C382" s="3" t="s">
        <v>4489</v>
      </c>
      <c r="D382" s="20">
        <v>4000</v>
      </c>
      <c r="E382" s="6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9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381</v>
      </c>
      <c r="C383" s="3" t="s">
        <v>4490</v>
      </c>
      <c r="D383" s="20">
        <v>25000</v>
      </c>
      <c r="E383" s="6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9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382</v>
      </c>
      <c r="C384" s="3" t="s">
        <v>4491</v>
      </c>
      <c r="D384" s="20">
        <v>600</v>
      </c>
      <c r="E384" s="6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9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383</v>
      </c>
      <c r="C385" s="3" t="s">
        <v>4492</v>
      </c>
      <c r="D385" s="20">
        <v>999</v>
      </c>
      <c r="E385" s="6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9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384</v>
      </c>
      <c r="C386" s="3" t="s">
        <v>4493</v>
      </c>
      <c r="D386" s="20">
        <v>20000</v>
      </c>
      <c r="E386" s="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9" t="s">
        <v>8308</v>
      </c>
      <c r="R386" t="s">
        <v>8313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ref="U386:U449" si="34">YEAR(S386)</f>
        <v>2014</v>
      </c>
    </row>
    <row r="387" spans="1:21" ht="43.5" x14ac:dyDescent="0.35">
      <c r="A387">
        <v>385</v>
      </c>
      <c r="B387" s="3" t="s">
        <v>385</v>
      </c>
      <c r="C387" s="3" t="s">
        <v>4494</v>
      </c>
      <c r="D387" s="20">
        <v>25000</v>
      </c>
      <c r="E387" s="6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si="31"/>
        <v>111.8</v>
      </c>
      <c r="Q387" s="9" t="s">
        <v>8308</v>
      </c>
      <c r="R387" t="s">
        <v>8313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43.5" x14ac:dyDescent="0.35">
      <c r="A388">
        <v>386</v>
      </c>
      <c r="B388" s="3" t="s">
        <v>386</v>
      </c>
      <c r="C388" s="3" t="s">
        <v>4495</v>
      </c>
      <c r="D388" s="20">
        <v>600</v>
      </c>
      <c r="E388" s="6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9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387</v>
      </c>
      <c r="C389" s="3" t="s">
        <v>4496</v>
      </c>
      <c r="D389" s="20">
        <v>38000</v>
      </c>
      <c r="E389" s="6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9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388</v>
      </c>
      <c r="C390" s="3" t="s">
        <v>4497</v>
      </c>
      <c r="D390" s="20">
        <v>5000</v>
      </c>
      <c r="E390" s="6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9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389</v>
      </c>
      <c r="C391" s="3" t="s">
        <v>4498</v>
      </c>
      <c r="D391" s="20">
        <v>68000</v>
      </c>
      <c r="E391" s="6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9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390</v>
      </c>
      <c r="C392" s="3" t="s">
        <v>4499</v>
      </c>
      <c r="D392" s="20">
        <v>1000</v>
      </c>
      <c r="E392" s="6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9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391</v>
      </c>
      <c r="C393" s="3" t="s">
        <v>4500</v>
      </c>
      <c r="D393" s="20">
        <v>20000</v>
      </c>
      <c r="E393" s="6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9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392</v>
      </c>
      <c r="C394" s="3" t="s">
        <v>4501</v>
      </c>
      <c r="D394" s="20">
        <v>18500</v>
      </c>
      <c r="E394" s="6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9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393</v>
      </c>
      <c r="C395" s="3" t="s">
        <v>4502</v>
      </c>
      <c r="D395" s="20">
        <v>50000</v>
      </c>
      <c r="E395" s="6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9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394</v>
      </c>
      <c r="C396" s="3" t="s">
        <v>4503</v>
      </c>
      <c r="D396" s="20">
        <v>4700</v>
      </c>
      <c r="E396" s="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9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395</v>
      </c>
      <c r="C397" s="3" t="s">
        <v>4504</v>
      </c>
      <c r="D397" s="20">
        <v>10000</v>
      </c>
      <c r="E397" s="6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9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396</v>
      </c>
      <c r="C398" s="3" t="s">
        <v>4505</v>
      </c>
      <c r="D398" s="20">
        <v>15000</v>
      </c>
      <c r="E398" s="6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9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397</v>
      </c>
      <c r="C399" s="3" t="s">
        <v>4506</v>
      </c>
      <c r="D399" s="20">
        <v>12444</v>
      </c>
      <c r="E399" s="6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9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398</v>
      </c>
      <c r="C400" s="3" t="s">
        <v>4507</v>
      </c>
      <c r="D400" s="20">
        <v>7500</v>
      </c>
      <c r="E400" s="6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9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399</v>
      </c>
      <c r="C401" s="3" t="s">
        <v>4508</v>
      </c>
      <c r="D401" s="20">
        <v>20000</v>
      </c>
      <c r="E401" s="6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9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400</v>
      </c>
      <c r="C402" s="3" t="s">
        <v>4509</v>
      </c>
      <c r="D402" s="20">
        <v>10000</v>
      </c>
      <c r="E402" s="6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9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401</v>
      </c>
      <c r="C403" s="3" t="s">
        <v>4510</v>
      </c>
      <c r="D403" s="20">
        <v>50000</v>
      </c>
      <c r="E403" s="6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9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402</v>
      </c>
      <c r="C404" s="3" t="s">
        <v>4511</v>
      </c>
      <c r="D404" s="20">
        <v>2000</v>
      </c>
      <c r="E404" s="6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9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403</v>
      </c>
      <c r="C405" s="3" t="s">
        <v>4512</v>
      </c>
      <c r="D405" s="20">
        <v>5000</v>
      </c>
      <c r="E405" s="6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9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404</v>
      </c>
      <c r="C406" s="3" t="s">
        <v>4513</v>
      </c>
      <c r="D406" s="20">
        <v>35000</v>
      </c>
      <c r="E406" s="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9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405</v>
      </c>
      <c r="C407" s="3" t="s">
        <v>4514</v>
      </c>
      <c r="D407" s="20">
        <v>2820</v>
      </c>
      <c r="E407" s="6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9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406</v>
      </c>
      <c r="C408" s="3" t="s">
        <v>4515</v>
      </c>
      <c r="D408" s="20">
        <v>2800</v>
      </c>
      <c r="E408" s="6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9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407</v>
      </c>
      <c r="C409" s="3" t="s">
        <v>4516</v>
      </c>
      <c r="D409" s="20">
        <v>2000</v>
      </c>
      <c r="E409" s="6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9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408</v>
      </c>
      <c r="C410" s="3" t="s">
        <v>4517</v>
      </c>
      <c r="D410" s="20">
        <v>6000</v>
      </c>
      <c r="E410" s="6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9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409</v>
      </c>
      <c r="C411" s="3" t="s">
        <v>4518</v>
      </c>
      <c r="D411" s="20">
        <v>500</v>
      </c>
      <c r="E411" s="6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9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410</v>
      </c>
      <c r="C412" s="3" t="s">
        <v>4519</v>
      </c>
      <c r="D412" s="20">
        <v>1000</v>
      </c>
      <c r="E412" s="6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9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411</v>
      </c>
      <c r="C413" s="3" t="s">
        <v>4520</v>
      </c>
      <c r="D413" s="20">
        <v>30000</v>
      </c>
      <c r="E413" s="6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9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412</v>
      </c>
      <c r="C414" s="3" t="s">
        <v>4521</v>
      </c>
      <c r="D414" s="20">
        <v>2500</v>
      </c>
      <c r="E414" s="6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9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413</v>
      </c>
      <c r="C415" s="3" t="s">
        <v>4522</v>
      </c>
      <c r="D415" s="20">
        <v>12800</v>
      </c>
      <c r="E415" s="6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9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414</v>
      </c>
      <c r="C416" s="3" t="s">
        <v>4523</v>
      </c>
      <c r="D416" s="20">
        <v>18500</v>
      </c>
      <c r="E416" s="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9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415</v>
      </c>
      <c r="C417" s="3" t="s">
        <v>4524</v>
      </c>
      <c r="D417" s="20">
        <v>1400</v>
      </c>
      <c r="E417" s="6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9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416</v>
      </c>
      <c r="C418" s="3" t="s">
        <v>4525</v>
      </c>
      <c r="D418" s="20">
        <v>1000</v>
      </c>
      <c r="E418" s="6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9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417</v>
      </c>
      <c r="C419" s="3" t="s">
        <v>4526</v>
      </c>
      <c r="D419" s="20">
        <v>10500</v>
      </c>
      <c r="E419" s="6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9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418</v>
      </c>
      <c r="C420" s="3" t="s">
        <v>4527</v>
      </c>
      <c r="D420" s="20">
        <v>22400</v>
      </c>
      <c r="E420" s="6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9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419</v>
      </c>
      <c r="C421" s="3" t="s">
        <v>4528</v>
      </c>
      <c r="D421" s="20">
        <v>8000</v>
      </c>
      <c r="E421" s="6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9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420</v>
      </c>
      <c r="C422" s="3" t="s">
        <v>4529</v>
      </c>
      <c r="D422" s="20">
        <v>3300</v>
      </c>
      <c r="E422" s="6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9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421</v>
      </c>
      <c r="C423" s="3" t="s">
        <v>4530</v>
      </c>
      <c r="D423" s="20">
        <v>15000</v>
      </c>
      <c r="E423" s="6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9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422</v>
      </c>
      <c r="C424" s="3" t="s">
        <v>4531</v>
      </c>
      <c r="D424" s="20">
        <v>40000</v>
      </c>
      <c r="E424" s="6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9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423</v>
      </c>
      <c r="C425" s="3" t="s">
        <v>4532</v>
      </c>
      <c r="D425" s="20">
        <v>20000</v>
      </c>
      <c r="E425" s="6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9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424</v>
      </c>
      <c r="C426" s="3" t="s">
        <v>4533</v>
      </c>
      <c r="D426" s="20">
        <v>3000</v>
      </c>
      <c r="E426" s="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9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425</v>
      </c>
      <c r="C427" s="3" t="s">
        <v>4534</v>
      </c>
      <c r="D427" s="20">
        <v>50000</v>
      </c>
      <c r="E427" s="6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9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426</v>
      </c>
      <c r="C428" s="3" t="s">
        <v>4535</v>
      </c>
      <c r="D428" s="20">
        <v>10000</v>
      </c>
      <c r="E428" s="6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9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427</v>
      </c>
      <c r="C429" s="3" t="s">
        <v>4536</v>
      </c>
      <c r="D429" s="20">
        <v>6500</v>
      </c>
      <c r="E429" s="6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428</v>
      </c>
      <c r="C430" s="3" t="s">
        <v>4537</v>
      </c>
      <c r="D430" s="20">
        <v>12000</v>
      </c>
      <c r="E430" s="6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9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429</v>
      </c>
      <c r="C431" s="3" t="s">
        <v>4538</v>
      </c>
      <c r="D431" s="20">
        <v>5000</v>
      </c>
      <c r="E431" s="6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430</v>
      </c>
      <c r="C432" s="3" t="s">
        <v>4539</v>
      </c>
      <c r="D432" s="20">
        <v>1000</v>
      </c>
      <c r="E432" s="6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9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431</v>
      </c>
      <c r="C433" s="3" t="s">
        <v>4540</v>
      </c>
      <c r="D433" s="20">
        <v>3000</v>
      </c>
      <c r="E433" s="6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9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432</v>
      </c>
      <c r="C434" s="3" t="s">
        <v>4541</v>
      </c>
      <c r="D434" s="20">
        <v>6000</v>
      </c>
      <c r="E434" s="6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9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433</v>
      </c>
      <c r="C435" s="3" t="s">
        <v>4542</v>
      </c>
      <c r="D435" s="20">
        <v>3000</v>
      </c>
      <c r="E435" s="6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434</v>
      </c>
      <c r="C436" s="3" t="s">
        <v>4543</v>
      </c>
      <c r="D436" s="20">
        <v>2500</v>
      </c>
      <c r="E436" s="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9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435</v>
      </c>
      <c r="C437" s="3" t="s">
        <v>4544</v>
      </c>
      <c r="D437" s="20">
        <v>110000</v>
      </c>
      <c r="E437" s="6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9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436</v>
      </c>
      <c r="C438" s="3" t="s">
        <v>4545</v>
      </c>
      <c r="D438" s="20">
        <v>1000</v>
      </c>
      <c r="E438" s="6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437</v>
      </c>
      <c r="C439" s="3" t="s">
        <v>4546</v>
      </c>
      <c r="D439" s="20">
        <v>7000</v>
      </c>
      <c r="E439" s="6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438</v>
      </c>
      <c r="C440" s="3" t="s">
        <v>4547</v>
      </c>
      <c r="D440" s="20">
        <v>20000</v>
      </c>
      <c r="E440" s="6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9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439</v>
      </c>
      <c r="C441" s="3" t="s">
        <v>4548</v>
      </c>
      <c r="D441" s="20">
        <v>450</v>
      </c>
      <c r="E441" s="6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440</v>
      </c>
      <c r="C442" s="3" t="s">
        <v>4549</v>
      </c>
      <c r="D442" s="20">
        <v>5000</v>
      </c>
      <c r="E442" s="6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9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441</v>
      </c>
      <c r="C443" s="3" t="s">
        <v>4550</v>
      </c>
      <c r="D443" s="20">
        <v>400</v>
      </c>
      <c r="E443" s="6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442</v>
      </c>
      <c r="C444" s="3" t="s">
        <v>4551</v>
      </c>
      <c r="D444" s="20">
        <v>17000</v>
      </c>
      <c r="E444" s="6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9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443</v>
      </c>
      <c r="C445" s="3" t="s">
        <v>4552</v>
      </c>
      <c r="D445" s="20">
        <v>10000</v>
      </c>
      <c r="E445" s="6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9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444</v>
      </c>
      <c r="C446" s="3" t="s">
        <v>4553</v>
      </c>
      <c r="D446" s="20">
        <v>1000</v>
      </c>
      <c r="E446" s="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9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445</v>
      </c>
      <c r="C447" s="3" t="s">
        <v>4554</v>
      </c>
      <c r="D447" s="20">
        <v>60000</v>
      </c>
      <c r="E447" s="6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9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446</v>
      </c>
      <c r="C448" s="3" t="s">
        <v>4555</v>
      </c>
      <c r="D448" s="20">
        <v>10500</v>
      </c>
      <c r="E448" s="6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9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447</v>
      </c>
      <c r="C449" s="3" t="s">
        <v>4556</v>
      </c>
      <c r="D449" s="20">
        <v>30000</v>
      </c>
      <c r="E449" s="6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9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448</v>
      </c>
      <c r="C450" s="3" t="s">
        <v>4557</v>
      </c>
      <c r="D450" s="20">
        <v>2500</v>
      </c>
      <c r="E450" s="6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9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5" x14ac:dyDescent="0.35">
      <c r="A451">
        <v>449</v>
      </c>
      <c r="B451" s="3" t="s">
        <v>449</v>
      </c>
      <c r="C451" s="3" t="s">
        <v>4558</v>
      </c>
      <c r="D451" s="20">
        <v>2000</v>
      </c>
      <c r="E451" s="6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si="36"/>
        <v>9</v>
      </c>
      <c r="Q451" s="9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43.5" x14ac:dyDescent="0.35">
      <c r="A452">
        <v>450</v>
      </c>
      <c r="B452" s="3" t="s">
        <v>450</v>
      </c>
      <c r="C452" s="3" t="s">
        <v>4559</v>
      </c>
      <c r="D452" s="20">
        <v>50000</v>
      </c>
      <c r="E452" s="6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9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451</v>
      </c>
      <c r="C453" s="3" t="s">
        <v>4560</v>
      </c>
      <c r="D453" s="20">
        <v>20000</v>
      </c>
      <c r="E453" s="6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452</v>
      </c>
      <c r="C454" s="3" t="s">
        <v>4561</v>
      </c>
      <c r="D454" s="20">
        <v>750</v>
      </c>
      <c r="E454" s="6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9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453</v>
      </c>
      <c r="C455" s="3" t="s">
        <v>4562</v>
      </c>
      <c r="D455" s="20">
        <v>94875</v>
      </c>
      <c r="E455" s="6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9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454</v>
      </c>
      <c r="C456" s="3" t="s">
        <v>4563</v>
      </c>
      <c r="D456" s="20">
        <v>10000</v>
      </c>
      <c r="E456" s="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9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455</v>
      </c>
      <c r="C457" s="3" t="s">
        <v>4564</v>
      </c>
      <c r="D457" s="20">
        <v>65000</v>
      </c>
      <c r="E457" s="6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9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456</v>
      </c>
      <c r="C458" s="3" t="s">
        <v>4565</v>
      </c>
      <c r="D458" s="20">
        <v>8888</v>
      </c>
      <c r="E458" s="6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9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457</v>
      </c>
      <c r="C459" s="3" t="s">
        <v>4566</v>
      </c>
      <c r="D459" s="20">
        <v>20000</v>
      </c>
      <c r="E459" s="6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458</v>
      </c>
      <c r="C460" s="3" t="s">
        <v>4567</v>
      </c>
      <c r="D460" s="20">
        <v>10000</v>
      </c>
      <c r="E460" s="6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9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459</v>
      </c>
      <c r="C461" s="3" t="s">
        <v>4568</v>
      </c>
      <c r="D461" s="20">
        <v>39000</v>
      </c>
      <c r="E461" s="6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9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460</v>
      </c>
      <c r="C462" s="3" t="s">
        <v>4569</v>
      </c>
      <c r="D462" s="20">
        <v>8500</v>
      </c>
      <c r="E462" s="6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9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461</v>
      </c>
      <c r="C463" s="3" t="s">
        <v>4570</v>
      </c>
      <c r="D463" s="20">
        <v>550</v>
      </c>
      <c r="E463" s="6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462</v>
      </c>
      <c r="C464" s="3" t="s">
        <v>4571</v>
      </c>
      <c r="D464" s="20">
        <v>100000</v>
      </c>
      <c r="E464" s="6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463</v>
      </c>
      <c r="C465" s="3" t="s">
        <v>4572</v>
      </c>
      <c r="D465" s="20">
        <v>55000</v>
      </c>
      <c r="E465" s="6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9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464</v>
      </c>
      <c r="C466" s="3" t="s">
        <v>4573</v>
      </c>
      <c r="D466" s="20">
        <v>1010</v>
      </c>
      <c r="E466" s="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9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465</v>
      </c>
      <c r="C467" s="3" t="s">
        <v>4574</v>
      </c>
      <c r="D467" s="20">
        <v>512</v>
      </c>
      <c r="E467" s="6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9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466</v>
      </c>
      <c r="C468" s="3" t="s">
        <v>4575</v>
      </c>
      <c r="D468" s="20">
        <v>10000</v>
      </c>
      <c r="E468" s="6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9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467</v>
      </c>
      <c r="C469" s="3" t="s">
        <v>4576</v>
      </c>
      <c r="D469" s="20">
        <v>20000</v>
      </c>
      <c r="E469" s="6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9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468</v>
      </c>
      <c r="C470" s="3" t="s">
        <v>4577</v>
      </c>
      <c r="D470" s="20">
        <v>7500</v>
      </c>
      <c r="E470" s="6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469</v>
      </c>
      <c r="C471" s="3" t="s">
        <v>4578</v>
      </c>
      <c r="D471" s="20">
        <v>6000</v>
      </c>
      <c r="E471" s="6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470</v>
      </c>
      <c r="C472" s="3" t="s">
        <v>4579</v>
      </c>
      <c r="D472" s="20">
        <v>5000</v>
      </c>
      <c r="E472" s="6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9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471</v>
      </c>
      <c r="C473" s="3" t="s">
        <v>4580</v>
      </c>
      <c r="D473" s="20">
        <v>55000</v>
      </c>
      <c r="E473" s="6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9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472</v>
      </c>
      <c r="C474" s="3" t="s">
        <v>4581</v>
      </c>
      <c r="D474" s="20">
        <v>800</v>
      </c>
      <c r="E474" s="6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9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473</v>
      </c>
      <c r="C475" s="3" t="s">
        <v>4582</v>
      </c>
      <c r="D475" s="20">
        <v>30000</v>
      </c>
      <c r="E475" s="6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9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474</v>
      </c>
      <c r="C476" s="3" t="s">
        <v>4583</v>
      </c>
      <c r="D476" s="20">
        <v>3300</v>
      </c>
      <c r="E476" s="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9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475</v>
      </c>
      <c r="C477" s="3" t="s">
        <v>4584</v>
      </c>
      <c r="D477" s="20">
        <v>2000</v>
      </c>
      <c r="E477" s="6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476</v>
      </c>
      <c r="C478" s="3" t="s">
        <v>4585</v>
      </c>
      <c r="D478" s="20">
        <v>220000</v>
      </c>
      <c r="E478" s="6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9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477</v>
      </c>
      <c r="C479" s="3" t="s">
        <v>4586</v>
      </c>
      <c r="D479" s="20">
        <v>1500</v>
      </c>
      <c r="E479" s="6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478</v>
      </c>
      <c r="C480" s="3" t="s">
        <v>4587</v>
      </c>
      <c r="D480" s="20">
        <v>10000</v>
      </c>
      <c r="E480" s="6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479</v>
      </c>
      <c r="C481" s="3" t="s">
        <v>4588</v>
      </c>
      <c r="D481" s="20">
        <v>15000</v>
      </c>
      <c r="E481" s="6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9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480</v>
      </c>
      <c r="C482" s="3" t="s">
        <v>4589</v>
      </c>
      <c r="D482" s="20">
        <v>40000</v>
      </c>
      <c r="E482" s="6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9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481</v>
      </c>
      <c r="C483" s="3" t="s">
        <v>4590</v>
      </c>
      <c r="D483" s="20">
        <v>30000</v>
      </c>
      <c r="E483" s="6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9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482</v>
      </c>
      <c r="C484" s="3" t="s">
        <v>4591</v>
      </c>
      <c r="D484" s="20">
        <v>10000</v>
      </c>
      <c r="E484" s="6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9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483</v>
      </c>
      <c r="C485" s="3" t="s">
        <v>4592</v>
      </c>
      <c r="D485" s="20">
        <v>15000</v>
      </c>
      <c r="E485" s="6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9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484</v>
      </c>
      <c r="C486" s="3" t="s">
        <v>4593</v>
      </c>
      <c r="D486" s="20">
        <v>80000</v>
      </c>
      <c r="E486" s="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9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485</v>
      </c>
      <c r="C487" s="3" t="s">
        <v>4594</v>
      </c>
      <c r="D487" s="20">
        <v>37956</v>
      </c>
      <c r="E487" s="6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9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486</v>
      </c>
      <c r="C488" s="3" t="s">
        <v>4595</v>
      </c>
      <c r="D488" s="20">
        <v>550000</v>
      </c>
      <c r="E488" s="6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9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487</v>
      </c>
      <c r="C489" s="3" t="s">
        <v>4596</v>
      </c>
      <c r="D489" s="20">
        <v>50000</v>
      </c>
      <c r="E489" s="6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488</v>
      </c>
      <c r="C490" s="3" t="s">
        <v>4597</v>
      </c>
      <c r="D490" s="20">
        <v>12000</v>
      </c>
      <c r="E490" s="6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489</v>
      </c>
      <c r="C491" s="3" t="s">
        <v>4598</v>
      </c>
      <c r="D491" s="20">
        <v>74997</v>
      </c>
      <c r="E491" s="6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9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490</v>
      </c>
      <c r="C492" s="3" t="s">
        <v>4599</v>
      </c>
      <c r="D492" s="20">
        <v>1000</v>
      </c>
      <c r="E492" s="6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491</v>
      </c>
      <c r="C493" s="3" t="s">
        <v>4600</v>
      </c>
      <c r="D493" s="20">
        <v>10000</v>
      </c>
      <c r="E493" s="6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492</v>
      </c>
      <c r="C494" s="3" t="s">
        <v>4601</v>
      </c>
      <c r="D494" s="20">
        <v>10000000</v>
      </c>
      <c r="E494" s="6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493</v>
      </c>
      <c r="C495" s="3" t="s">
        <v>4602</v>
      </c>
      <c r="D495" s="20">
        <v>30000</v>
      </c>
      <c r="E495" s="6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494</v>
      </c>
      <c r="C496" s="3" t="s">
        <v>4603</v>
      </c>
      <c r="D496" s="20">
        <v>20000</v>
      </c>
      <c r="E496" s="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9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495</v>
      </c>
      <c r="C497" s="3" t="s">
        <v>4604</v>
      </c>
      <c r="D497" s="20">
        <v>7000</v>
      </c>
      <c r="E497" s="6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496</v>
      </c>
      <c r="C498" s="3" t="s">
        <v>4605</v>
      </c>
      <c r="D498" s="20">
        <v>60000</v>
      </c>
      <c r="E498" s="6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9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497</v>
      </c>
      <c r="C499" s="3" t="s">
        <v>4606</v>
      </c>
      <c r="D499" s="20">
        <v>4480</v>
      </c>
      <c r="E499" s="6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9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498</v>
      </c>
      <c r="C500" s="3" t="s">
        <v>4607</v>
      </c>
      <c r="D500" s="20">
        <v>65108</v>
      </c>
      <c r="E500" s="6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9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499</v>
      </c>
      <c r="C501" s="3" t="s">
        <v>4608</v>
      </c>
      <c r="D501" s="20">
        <v>20000</v>
      </c>
      <c r="E501" s="6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9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500</v>
      </c>
      <c r="C502" s="3" t="s">
        <v>4609</v>
      </c>
      <c r="D502" s="20">
        <v>6500</v>
      </c>
      <c r="E502" s="6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9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501</v>
      </c>
      <c r="C503" s="3" t="s">
        <v>4610</v>
      </c>
      <c r="D503" s="20">
        <v>10000</v>
      </c>
      <c r="E503" s="6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502</v>
      </c>
      <c r="C504" s="3" t="s">
        <v>4611</v>
      </c>
      <c r="D504" s="20">
        <v>20000</v>
      </c>
      <c r="E504" s="6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9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503</v>
      </c>
      <c r="C505" s="3" t="s">
        <v>4612</v>
      </c>
      <c r="D505" s="20">
        <v>6500</v>
      </c>
      <c r="E505" s="6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9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504</v>
      </c>
      <c r="C506" s="3" t="s">
        <v>4613</v>
      </c>
      <c r="D506" s="20">
        <v>24500</v>
      </c>
      <c r="E506" s="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9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505</v>
      </c>
      <c r="C507" s="3" t="s">
        <v>4614</v>
      </c>
      <c r="D507" s="20">
        <v>12000</v>
      </c>
      <c r="E507" s="6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9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506</v>
      </c>
      <c r="C508" s="3" t="s">
        <v>4615</v>
      </c>
      <c r="D508" s="20">
        <v>200000</v>
      </c>
      <c r="E508" s="6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9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507</v>
      </c>
      <c r="C509" s="3" t="s">
        <v>4616</v>
      </c>
      <c r="D509" s="20">
        <v>20000</v>
      </c>
      <c r="E509" s="6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9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508</v>
      </c>
      <c r="C510" s="3" t="s">
        <v>4617</v>
      </c>
      <c r="D510" s="20">
        <v>50000</v>
      </c>
      <c r="E510" s="6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9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509</v>
      </c>
      <c r="C511" s="3" t="s">
        <v>4618</v>
      </c>
      <c r="D511" s="20">
        <v>5000</v>
      </c>
      <c r="E511" s="6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9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510</v>
      </c>
      <c r="C512" s="3" t="s">
        <v>4619</v>
      </c>
      <c r="D512" s="20">
        <v>14000</v>
      </c>
      <c r="E512" s="6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511</v>
      </c>
      <c r="C513" s="3" t="s">
        <v>4620</v>
      </c>
      <c r="D513" s="20">
        <v>5000</v>
      </c>
      <c r="E513" s="6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9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512</v>
      </c>
      <c r="C514" s="3" t="s">
        <v>4621</v>
      </c>
      <c r="D514" s="20">
        <v>8000</v>
      </c>
      <c r="E514" s="6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9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9" x14ac:dyDescent="0.35">
      <c r="A515">
        <v>513</v>
      </c>
      <c r="B515" s="3" t="s">
        <v>513</v>
      </c>
      <c r="C515" s="3" t="s">
        <v>4622</v>
      </c>
      <c r="D515" s="20">
        <v>50000</v>
      </c>
      <c r="E515" s="6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si="41"/>
        <v>102.38</v>
      </c>
      <c r="Q515" s="9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3.5" x14ac:dyDescent="0.35">
      <c r="A516">
        <v>514</v>
      </c>
      <c r="B516" s="3" t="s">
        <v>514</v>
      </c>
      <c r="C516" s="3" t="s">
        <v>4623</v>
      </c>
      <c r="D516" s="20">
        <v>1500</v>
      </c>
      <c r="E516" s="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9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515</v>
      </c>
      <c r="C517" s="3" t="s">
        <v>4624</v>
      </c>
      <c r="D517" s="20">
        <v>97000</v>
      </c>
      <c r="E517" s="6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9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516</v>
      </c>
      <c r="C518" s="3" t="s">
        <v>4625</v>
      </c>
      <c r="D518" s="20">
        <v>5000</v>
      </c>
      <c r="E518" s="6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517</v>
      </c>
      <c r="C519" s="3" t="s">
        <v>4626</v>
      </c>
      <c r="D519" s="20">
        <v>15000</v>
      </c>
      <c r="E519" s="6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9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518</v>
      </c>
      <c r="C520" s="3" t="s">
        <v>4627</v>
      </c>
      <c r="D520" s="20">
        <v>7175</v>
      </c>
      <c r="E520" s="6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519</v>
      </c>
      <c r="C521" s="3" t="s">
        <v>4628</v>
      </c>
      <c r="D521" s="20">
        <v>12001</v>
      </c>
      <c r="E521" s="6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9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520</v>
      </c>
      <c r="C522" s="3" t="s">
        <v>4629</v>
      </c>
      <c r="D522" s="20">
        <v>5000</v>
      </c>
      <c r="E522" s="6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9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521</v>
      </c>
      <c r="C523" s="3" t="s">
        <v>4630</v>
      </c>
      <c r="D523" s="20">
        <v>5000</v>
      </c>
      <c r="E523" s="6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9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522</v>
      </c>
      <c r="C524" s="3" t="s">
        <v>4631</v>
      </c>
      <c r="D524" s="20">
        <v>5000</v>
      </c>
      <c r="E524" s="6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69</v>
      </c>
      <c r="P524">
        <f t="shared" si="41"/>
        <v>110.97</v>
      </c>
      <c r="Q524" s="9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523</v>
      </c>
      <c r="C525" s="3" t="s">
        <v>4632</v>
      </c>
      <c r="D525" s="20">
        <v>5000</v>
      </c>
      <c r="E525" s="6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9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524</v>
      </c>
      <c r="C526" s="3" t="s">
        <v>4633</v>
      </c>
      <c r="D526" s="20">
        <v>3500</v>
      </c>
      <c r="E526" s="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9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525</v>
      </c>
      <c r="C527" s="3" t="s">
        <v>4634</v>
      </c>
      <c r="D527" s="20">
        <v>5000</v>
      </c>
      <c r="E527" s="6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240</v>
      </c>
      <c r="P527">
        <f t="shared" si="41"/>
        <v>1000</v>
      </c>
      <c r="Q527" s="9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526</v>
      </c>
      <c r="C528" s="3" t="s">
        <v>4635</v>
      </c>
      <c r="D528" s="20">
        <v>1500</v>
      </c>
      <c r="E528" s="6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9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527</v>
      </c>
      <c r="C529" s="3" t="s">
        <v>4636</v>
      </c>
      <c r="D529" s="20">
        <v>5000</v>
      </c>
      <c r="E529" s="6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202</v>
      </c>
      <c r="P529">
        <f t="shared" si="41"/>
        <v>63.83</v>
      </c>
      <c r="Q529" s="9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528</v>
      </c>
      <c r="C530" s="3" t="s">
        <v>4637</v>
      </c>
      <c r="D530" s="20">
        <v>5000</v>
      </c>
      <c r="E530" s="6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27</v>
      </c>
      <c r="P530">
        <f t="shared" si="41"/>
        <v>44.33</v>
      </c>
      <c r="Q530" s="9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529</v>
      </c>
      <c r="C531" s="3" t="s">
        <v>4638</v>
      </c>
      <c r="D531" s="20">
        <v>1200</v>
      </c>
      <c r="E531" s="6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9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530</v>
      </c>
      <c r="C532" s="3" t="s">
        <v>4639</v>
      </c>
      <c r="D532" s="20">
        <v>5000</v>
      </c>
      <c r="E532" s="6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73</v>
      </c>
      <c r="P532">
        <f t="shared" si="41"/>
        <v>126.55</v>
      </c>
      <c r="Q532" s="9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531</v>
      </c>
      <c r="C533" s="3" t="s">
        <v>4640</v>
      </c>
      <c r="D533" s="20">
        <v>5000</v>
      </c>
      <c r="E533" s="6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80</v>
      </c>
      <c r="P533">
        <f t="shared" si="41"/>
        <v>129.03</v>
      </c>
      <c r="Q533" s="9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532</v>
      </c>
      <c r="C534" s="3" t="s">
        <v>4641</v>
      </c>
      <c r="D534" s="20">
        <v>5000</v>
      </c>
      <c r="E534" s="6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247</v>
      </c>
      <c r="P534">
        <f t="shared" si="41"/>
        <v>71.239999999999995</v>
      </c>
      <c r="Q534" s="9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533</v>
      </c>
      <c r="C535" s="3" t="s">
        <v>4642</v>
      </c>
      <c r="D535" s="20">
        <v>2000</v>
      </c>
      <c r="E535" s="6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9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534</v>
      </c>
      <c r="C536" s="3" t="s">
        <v>4643</v>
      </c>
      <c r="D536" s="20">
        <v>15000</v>
      </c>
      <c r="E536" s="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9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535</v>
      </c>
      <c r="C537" s="3" t="s">
        <v>4644</v>
      </c>
      <c r="D537" s="20">
        <v>2000</v>
      </c>
      <c r="E537" s="6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9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536</v>
      </c>
      <c r="C538" s="3" t="s">
        <v>4645</v>
      </c>
      <c r="D538" s="20">
        <v>3300</v>
      </c>
      <c r="E538" s="6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9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537</v>
      </c>
      <c r="C539" s="3" t="s">
        <v>4646</v>
      </c>
      <c r="D539" s="20">
        <v>5000</v>
      </c>
      <c r="E539" s="6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48</v>
      </c>
      <c r="P539">
        <f t="shared" si="41"/>
        <v>40.85</v>
      </c>
      <c r="Q539" s="9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538</v>
      </c>
      <c r="C540" s="3" t="s">
        <v>4647</v>
      </c>
      <c r="D540" s="20">
        <v>5000</v>
      </c>
      <c r="E540" s="6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9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539</v>
      </c>
      <c r="C541" s="3" t="s">
        <v>4648</v>
      </c>
      <c r="D541" s="20">
        <v>500</v>
      </c>
      <c r="E541" s="6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9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540</v>
      </c>
      <c r="C542" s="3" t="s">
        <v>4649</v>
      </c>
      <c r="D542" s="20">
        <v>15000</v>
      </c>
      <c r="E542" s="6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9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541</v>
      </c>
      <c r="C543" s="3" t="s">
        <v>4650</v>
      </c>
      <c r="D543" s="20">
        <v>4500</v>
      </c>
      <c r="E543" s="6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9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542</v>
      </c>
      <c r="C544" s="3" t="s">
        <v>4651</v>
      </c>
      <c r="D544" s="20">
        <v>250000</v>
      </c>
      <c r="E544" s="6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9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543</v>
      </c>
      <c r="C545" s="3" t="s">
        <v>4652</v>
      </c>
      <c r="D545" s="20">
        <v>22000</v>
      </c>
      <c r="E545" s="6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9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544</v>
      </c>
      <c r="C546" s="3" t="s">
        <v>4653</v>
      </c>
      <c r="D546" s="20">
        <v>500</v>
      </c>
      <c r="E546" s="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9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545</v>
      </c>
      <c r="C547" s="3" t="s">
        <v>4654</v>
      </c>
      <c r="D547" s="20">
        <v>50000</v>
      </c>
      <c r="E547" s="6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9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546</v>
      </c>
      <c r="C548" s="3" t="s">
        <v>4655</v>
      </c>
      <c r="D548" s="20">
        <v>60000</v>
      </c>
      <c r="E548" s="6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9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547</v>
      </c>
      <c r="C549" s="3" t="s">
        <v>4656</v>
      </c>
      <c r="D549" s="20">
        <v>7500</v>
      </c>
      <c r="E549" s="6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548</v>
      </c>
      <c r="C550" s="3" t="s">
        <v>4657</v>
      </c>
      <c r="D550" s="20">
        <v>10000</v>
      </c>
      <c r="E550" s="6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9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549</v>
      </c>
      <c r="C551" s="3" t="s">
        <v>4658</v>
      </c>
      <c r="D551" s="20">
        <v>2500</v>
      </c>
      <c r="E551" s="6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9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550</v>
      </c>
      <c r="C552" s="3" t="s">
        <v>4659</v>
      </c>
      <c r="D552" s="20">
        <v>5000</v>
      </c>
      <c r="E552" s="6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9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551</v>
      </c>
      <c r="C553" s="3" t="s">
        <v>4660</v>
      </c>
      <c r="D553" s="20">
        <v>75000</v>
      </c>
      <c r="E553" s="6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9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552</v>
      </c>
      <c r="C554" s="3" t="s">
        <v>4661</v>
      </c>
      <c r="D554" s="20">
        <v>45000</v>
      </c>
      <c r="E554" s="6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553</v>
      </c>
      <c r="C555" s="3" t="s">
        <v>4662</v>
      </c>
      <c r="D555" s="20">
        <v>25000</v>
      </c>
      <c r="E555" s="6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9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554</v>
      </c>
      <c r="C556" s="3" t="s">
        <v>4663</v>
      </c>
      <c r="D556" s="20">
        <v>3870</v>
      </c>
      <c r="E556" s="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9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555</v>
      </c>
      <c r="C557" s="3" t="s">
        <v>4664</v>
      </c>
      <c r="D557" s="20">
        <v>7500</v>
      </c>
      <c r="E557" s="6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556</v>
      </c>
      <c r="C558" s="3" t="s">
        <v>4665</v>
      </c>
      <c r="D558" s="20">
        <v>8000</v>
      </c>
      <c r="E558" s="6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9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557</v>
      </c>
      <c r="C559" s="3" t="s">
        <v>4666</v>
      </c>
      <c r="D559" s="20">
        <v>150000</v>
      </c>
      <c r="E559" s="6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9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558</v>
      </c>
      <c r="C560" s="3" t="s">
        <v>4667</v>
      </c>
      <c r="D560" s="20">
        <v>750</v>
      </c>
      <c r="E560" s="6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559</v>
      </c>
      <c r="C561" s="3" t="s">
        <v>4668</v>
      </c>
      <c r="D561" s="20">
        <v>240000</v>
      </c>
      <c r="E561" s="6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9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560</v>
      </c>
      <c r="C562" s="3" t="s">
        <v>4669</v>
      </c>
      <c r="D562" s="20">
        <v>100000</v>
      </c>
      <c r="E562" s="6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9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561</v>
      </c>
      <c r="C563" s="3" t="s">
        <v>4670</v>
      </c>
      <c r="D563" s="20">
        <v>15000</v>
      </c>
      <c r="E563" s="6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9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562</v>
      </c>
      <c r="C564" s="3" t="s">
        <v>4671</v>
      </c>
      <c r="D564" s="20">
        <v>50000</v>
      </c>
      <c r="E564" s="6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563</v>
      </c>
      <c r="C565" s="3" t="s">
        <v>4672</v>
      </c>
      <c r="D565" s="20">
        <v>75000</v>
      </c>
      <c r="E565" s="6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9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564</v>
      </c>
      <c r="C566" s="3" t="s">
        <v>4673</v>
      </c>
      <c r="D566" s="20">
        <v>18000</v>
      </c>
      <c r="E566" s="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9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565</v>
      </c>
      <c r="C567" s="3" t="s">
        <v>4674</v>
      </c>
      <c r="D567" s="20">
        <v>25000</v>
      </c>
      <c r="E567" s="6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566</v>
      </c>
      <c r="C568" s="3" t="s">
        <v>4675</v>
      </c>
      <c r="D568" s="20">
        <v>5000</v>
      </c>
      <c r="E568" s="6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9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567</v>
      </c>
      <c r="C569" s="3" t="s">
        <v>4676</v>
      </c>
      <c r="D569" s="20">
        <v>10000</v>
      </c>
      <c r="E569" s="6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568</v>
      </c>
      <c r="C570" s="3" t="s">
        <v>4677</v>
      </c>
      <c r="D570" s="20">
        <v>24500</v>
      </c>
      <c r="E570" s="6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9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569</v>
      </c>
      <c r="C571" s="3" t="s">
        <v>4678</v>
      </c>
      <c r="D571" s="20">
        <v>2500</v>
      </c>
      <c r="E571" s="6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9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570</v>
      </c>
      <c r="C572" s="3" t="s">
        <v>4679</v>
      </c>
      <c r="D572" s="20">
        <v>85000</v>
      </c>
      <c r="E572" s="6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9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571</v>
      </c>
      <c r="C573" s="3" t="s">
        <v>4680</v>
      </c>
      <c r="D573" s="20">
        <v>25000</v>
      </c>
      <c r="E573" s="6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9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572</v>
      </c>
      <c r="C574" s="3" t="s">
        <v>4681</v>
      </c>
      <c r="D574" s="20">
        <v>2500</v>
      </c>
      <c r="E574" s="6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573</v>
      </c>
      <c r="C575" s="3" t="s">
        <v>4682</v>
      </c>
      <c r="D575" s="20">
        <v>88888</v>
      </c>
      <c r="E575" s="6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9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574</v>
      </c>
      <c r="C576" s="3" t="s">
        <v>4683</v>
      </c>
      <c r="D576" s="20">
        <v>11180</v>
      </c>
      <c r="E576" s="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9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575</v>
      </c>
      <c r="C577" s="3" t="s">
        <v>4684</v>
      </c>
      <c r="D577" s="20">
        <v>60000</v>
      </c>
      <c r="E577" s="6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9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576</v>
      </c>
      <c r="C578" s="3" t="s">
        <v>4685</v>
      </c>
      <c r="D578" s="20">
        <v>80000</v>
      </c>
      <c r="E578" s="6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9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5" x14ac:dyDescent="0.35">
      <c r="A579">
        <v>577</v>
      </c>
      <c r="B579" s="3" t="s">
        <v>577</v>
      </c>
      <c r="C579" s="3" t="s">
        <v>4686</v>
      </c>
      <c r="D579" s="20">
        <v>5000</v>
      </c>
      <c r="E579" s="6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si="46"/>
        <v>10</v>
      </c>
      <c r="Q579" s="9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29" x14ac:dyDescent="0.35">
      <c r="A580">
        <v>578</v>
      </c>
      <c r="B580" s="3" t="s">
        <v>578</v>
      </c>
      <c r="C580" s="3" t="s">
        <v>4687</v>
      </c>
      <c r="D580" s="20">
        <v>125000</v>
      </c>
      <c r="E580" s="6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9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579</v>
      </c>
      <c r="C581" s="3" t="s">
        <v>4688</v>
      </c>
      <c r="D581" s="20">
        <v>12000</v>
      </c>
      <c r="E581" s="6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9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580</v>
      </c>
      <c r="C582" s="3" t="s">
        <v>4689</v>
      </c>
      <c r="D582" s="20">
        <v>3000</v>
      </c>
      <c r="E582" s="6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9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581</v>
      </c>
      <c r="C583" s="3" t="s">
        <v>4690</v>
      </c>
      <c r="D583" s="20">
        <v>400</v>
      </c>
      <c r="E583" s="6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582</v>
      </c>
      <c r="C584" s="3" t="s">
        <v>4691</v>
      </c>
      <c r="D584" s="20">
        <v>100000</v>
      </c>
      <c r="E584" s="6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583</v>
      </c>
      <c r="C585" s="3" t="s">
        <v>4692</v>
      </c>
      <c r="D585" s="20">
        <v>9000</v>
      </c>
      <c r="E585" s="6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9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584</v>
      </c>
      <c r="C586" s="3" t="s">
        <v>4693</v>
      </c>
      <c r="D586" s="20">
        <v>1000</v>
      </c>
      <c r="E586" s="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9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585</v>
      </c>
      <c r="C587" s="3" t="s">
        <v>4694</v>
      </c>
      <c r="D587" s="20">
        <v>9000</v>
      </c>
      <c r="E587" s="6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586</v>
      </c>
      <c r="C588" s="3" t="s">
        <v>4695</v>
      </c>
      <c r="D588" s="20">
        <v>10000</v>
      </c>
      <c r="E588" s="6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9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587</v>
      </c>
      <c r="C589" s="3" t="s">
        <v>4696</v>
      </c>
      <c r="D589" s="20">
        <v>30000</v>
      </c>
      <c r="E589" s="6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9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588</v>
      </c>
      <c r="C590" s="3" t="s">
        <v>4697</v>
      </c>
      <c r="D590" s="20">
        <v>9000</v>
      </c>
      <c r="E590" s="6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9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589</v>
      </c>
      <c r="C591" s="3" t="s">
        <v>4698</v>
      </c>
      <c r="D591" s="20">
        <v>7500</v>
      </c>
      <c r="E591" s="6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9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590</v>
      </c>
      <c r="C592" s="3" t="s">
        <v>4699</v>
      </c>
      <c r="D592" s="20">
        <v>5000</v>
      </c>
      <c r="E592" s="6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9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591</v>
      </c>
      <c r="C593" s="3" t="s">
        <v>4700</v>
      </c>
      <c r="D593" s="20">
        <v>100000</v>
      </c>
      <c r="E593" s="6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9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592</v>
      </c>
      <c r="C594" s="3" t="s">
        <v>4701</v>
      </c>
      <c r="D594" s="20">
        <v>7500</v>
      </c>
      <c r="E594" s="6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9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593</v>
      </c>
      <c r="C595" s="3" t="s">
        <v>4702</v>
      </c>
      <c r="D595" s="20">
        <v>500</v>
      </c>
      <c r="E595" s="6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9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594</v>
      </c>
      <c r="C596" s="3" t="s">
        <v>4703</v>
      </c>
      <c r="D596" s="20">
        <v>25000</v>
      </c>
      <c r="E596" s="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9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595</v>
      </c>
      <c r="C597" s="3" t="s">
        <v>4704</v>
      </c>
      <c r="D597" s="20">
        <v>100000</v>
      </c>
      <c r="E597" s="6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9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596</v>
      </c>
      <c r="C598" s="3" t="s">
        <v>4705</v>
      </c>
      <c r="D598" s="20">
        <v>20000</v>
      </c>
      <c r="E598" s="6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9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597</v>
      </c>
      <c r="C599" s="3" t="s">
        <v>4706</v>
      </c>
      <c r="D599" s="20">
        <v>7500</v>
      </c>
      <c r="E599" s="6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9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598</v>
      </c>
      <c r="C600" s="3" t="s">
        <v>4707</v>
      </c>
      <c r="D600" s="20">
        <v>2500</v>
      </c>
      <c r="E600" s="6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9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599</v>
      </c>
      <c r="C601" s="3" t="s">
        <v>4708</v>
      </c>
      <c r="D601" s="20">
        <v>50000</v>
      </c>
      <c r="E601" s="6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9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600</v>
      </c>
      <c r="C602" s="3" t="s">
        <v>4709</v>
      </c>
      <c r="D602" s="20">
        <v>5000</v>
      </c>
      <c r="E602" s="6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9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601</v>
      </c>
      <c r="C603" s="3" t="s">
        <v>4710</v>
      </c>
      <c r="D603" s="20">
        <v>10000</v>
      </c>
      <c r="E603" s="6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9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602</v>
      </c>
      <c r="C604" s="3" t="s">
        <v>4711</v>
      </c>
      <c r="D604" s="20">
        <v>70000</v>
      </c>
      <c r="E604" s="6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603</v>
      </c>
      <c r="C605" s="3" t="s">
        <v>4712</v>
      </c>
      <c r="D605" s="20">
        <v>15000</v>
      </c>
      <c r="E605" s="6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9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604</v>
      </c>
      <c r="C606" s="3" t="s">
        <v>4713</v>
      </c>
      <c r="D606" s="20">
        <v>1500</v>
      </c>
      <c r="E606" s="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605</v>
      </c>
      <c r="C607" s="3" t="s">
        <v>4714</v>
      </c>
      <c r="D607" s="20">
        <v>5000</v>
      </c>
      <c r="E607" s="6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9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606</v>
      </c>
      <c r="C608" s="3" t="s">
        <v>4715</v>
      </c>
      <c r="D608" s="20">
        <v>5000</v>
      </c>
      <c r="E608" s="6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9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607</v>
      </c>
      <c r="C609" s="3" t="s">
        <v>4716</v>
      </c>
      <c r="D609" s="20">
        <v>250</v>
      </c>
      <c r="E609" s="6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608</v>
      </c>
      <c r="C610" s="3" t="s">
        <v>4717</v>
      </c>
      <c r="D610" s="20">
        <v>150000</v>
      </c>
      <c r="E610" s="6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9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609</v>
      </c>
      <c r="C611" s="3" t="s">
        <v>4718</v>
      </c>
      <c r="D611" s="20">
        <v>780</v>
      </c>
      <c r="E611" s="6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9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610</v>
      </c>
      <c r="C612" s="3" t="s">
        <v>4719</v>
      </c>
      <c r="D612" s="20">
        <v>13803</v>
      </c>
      <c r="E612" s="6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611</v>
      </c>
      <c r="C613" s="3" t="s">
        <v>4720</v>
      </c>
      <c r="D613" s="20">
        <v>80000</v>
      </c>
      <c r="E613" s="6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612</v>
      </c>
      <c r="C614" s="3" t="s">
        <v>4721</v>
      </c>
      <c r="D614" s="20">
        <v>10000</v>
      </c>
      <c r="E614" s="6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613</v>
      </c>
      <c r="C615" s="3" t="s">
        <v>4722</v>
      </c>
      <c r="D615" s="20">
        <v>60000</v>
      </c>
      <c r="E615" s="6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9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614</v>
      </c>
      <c r="C616" s="3" t="s">
        <v>4723</v>
      </c>
      <c r="D616" s="20">
        <v>10000</v>
      </c>
      <c r="E616" s="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615</v>
      </c>
      <c r="C617" s="3" t="s">
        <v>4724</v>
      </c>
      <c r="D617" s="20">
        <v>515</v>
      </c>
      <c r="E617" s="6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616</v>
      </c>
      <c r="C618" s="3" t="s">
        <v>4725</v>
      </c>
      <c r="D618" s="20">
        <v>5000</v>
      </c>
      <c r="E618" s="6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617</v>
      </c>
      <c r="C619" s="3" t="s">
        <v>4726</v>
      </c>
      <c r="D619" s="20">
        <v>2000</v>
      </c>
      <c r="E619" s="6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9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618</v>
      </c>
      <c r="C620" s="3" t="s">
        <v>4727</v>
      </c>
      <c r="D620" s="20">
        <v>400</v>
      </c>
      <c r="E620" s="6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619</v>
      </c>
      <c r="C621" s="3" t="s">
        <v>4728</v>
      </c>
      <c r="D621" s="20">
        <v>2500000</v>
      </c>
      <c r="E621" s="6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9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620</v>
      </c>
      <c r="C622" s="3" t="s">
        <v>4729</v>
      </c>
      <c r="D622" s="20">
        <v>30000</v>
      </c>
      <c r="E622" s="6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9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621</v>
      </c>
      <c r="C623" s="3" t="s">
        <v>4730</v>
      </c>
      <c r="D623" s="20">
        <v>25000</v>
      </c>
      <c r="E623" s="6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9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622</v>
      </c>
      <c r="C624" s="3" t="s">
        <v>4731</v>
      </c>
      <c r="D624" s="20">
        <v>6000</v>
      </c>
      <c r="E624" s="6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9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623</v>
      </c>
      <c r="C625" s="3" t="s">
        <v>4732</v>
      </c>
      <c r="D625" s="20">
        <v>75000</v>
      </c>
      <c r="E625" s="6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624</v>
      </c>
      <c r="C626" s="3" t="s">
        <v>4733</v>
      </c>
      <c r="D626" s="20">
        <v>5000</v>
      </c>
      <c r="E626" s="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625</v>
      </c>
      <c r="C627" s="3" t="s">
        <v>4734</v>
      </c>
      <c r="D627" s="20">
        <v>25000</v>
      </c>
      <c r="E627" s="6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626</v>
      </c>
      <c r="C628" s="3" t="s">
        <v>4735</v>
      </c>
      <c r="D628" s="20">
        <v>25000</v>
      </c>
      <c r="E628" s="6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9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627</v>
      </c>
      <c r="C629" s="3" t="s">
        <v>4736</v>
      </c>
      <c r="D629" s="20">
        <v>450000</v>
      </c>
      <c r="E629" s="6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9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628</v>
      </c>
      <c r="C630" s="3" t="s">
        <v>4737</v>
      </c>
      <c r="D630" s="20">
        <v>5000</v>
      </c>
      <c r="E630" s="6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629</v>
      </c>
      <c r="C631" s="3" t="s">
        <v>4738</v>
      </c>
      <c r="D631" s="20">
        <v>200000</v>
      </c>
      <c r="E631" s="6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9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630</v>
      </c>
      <c r="C632" s="3" t="s">
        <v>4739</v>
      </c>
      <c r="D632" s="20">
        <v>11999</v>
      </c>
      <c r="E632" s="6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9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631</v>
      </c>
      <c r="C633" s="3" t="s">
        <v>4740</v>
      </c>
      <c r="D633" s="20">
        <v>50000</v>
      </c>
      <c r="E633" s="6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9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632</v>
      </c>
      <c r="C634" s="3" t="s">
        <v>4741</v>
      </c>
      <c r="D634" s="20">
        <v>20000</v>
      </c>
      <c r="E634" s="6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633</v>
      </c>
      <c r="C635" s="3" t="s">
        <v>4742</v>
      </c>
      <c r="D635" s="20">
        <v>10000</v>
      </c>
      <c r="E635" s="6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9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634</v>
      </c>
      <c r="C636" s="3" t="s">
        <v>4743</v>
      </c>
      <c r="D636" s="20">
        <v>5000</v>
      </c>
      <c r="E636" s="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9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635</v>
      </c>
      <c r="C637" s="3" t="s">
        <v>4744</v>
      </c>
      <c r="D637" s="20">
        <v>25000</v>
      </c>
      <c r="E637" s="6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9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636</v>
      </c>
      <c r="C638" s="3" t="s">
        <v>4745</v>
      </c>
      <c r="D638" s="20">
        <v>2000</v>
      </c>
      <c r="E638" s="6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9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637</v>
      </c>
      <c r="C639" s="3" t="s">
        <v>4746</v>
      </c>
      <c r="D639" s="20">
        <v>100000</v>
      </c>
      <c r="E639" s="6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638</v>
      </c>
      <c r="C640" s="3" t="s">
        <v>4747</v>
      </c>
      <c r="D640" s="20">
        <v>200000</v>
      </c>
      <c r="E640" s="6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9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639</v>
      </c>
      <c r="C641" s="3" t="s">
        <v>4748</v>
      </c>
      <c r="D641" s="20">
        <v>1000000</v>
      </c>
      <c r="E641" s="6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9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640</v>
      </c>
      <c r="C642" s="3" t="s">
        <v>4749</v>
      </c>
      <c r="D642" s="20">
        <v>70</v>
      </c>
      <c r="E642" s="6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9" t="s">
        <v>8317</v>
      </c>
      <c r="R642" t="s">
        <v>8319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ref="U642:U705" si="54">YEAR(S642)</f>
        <v>2016</v>
      </c>
    </row>
    <row r="643" spans="1:21" ht="43.5" x14ac:dyDescent="0.35">
      <c r="A643">
        <v>641</v>
      </c>
      <c r="B643" s="3" t="s">
        <v>641</v>
      </c>
      <c r="C643" s="3" t="s">
        <v>4750</v>
      </c>
      <c r="D643" s="20">
        <v>40000</v>
      </c>
      <c r="E643" s="6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si="51"/>
        <v>151.32</v>
      </c>
      <c r="Q643" s="9" t="s">
        <v>8317</v>
      </c>
      <c r="R643" t="s">
        <v>8319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43.5" x14ac:dyDescent="0.35">
      <c r="A644">
        <v>642</v>
      </c>
      <c r="B644" s="3" t="s">
        <v>642</v>
      </c>
      <c r="C644" s="3" t="s">
        <v>4751</v>
      </c>
      <c r="D644" s="20">
        <v>20000</v>
      </c>
      <c r="E644" s="6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9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643</v>
      </c>
      <c r="C645" s="3" t="s">
        <v>4752</v>
      </c>
      <c r="D645" s="20">
        <v>25000</v>
      </c>
      <c r="E645" s="6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9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644</v>
      </c>
      <c r="C646" s="3" t="s">
        <v>4753</v>
      </c>
      <c r="D646" s="20">
        <v>25000</v>
      </c>
      <c r="E646" s="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9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645</v>
      </c>
      <c r="C647" s="3" t="s">
        <v>4754</v>
      </c>
      <c r="D647" s="20">
        <v>2000</v>
      </c>
      <c r="E647" s="6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9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646</v>
      </c>
      <c r="C648" s="3" t="s">
        <v>4755</v>
      </c>
      <c r="D648" s="20">
        <v>800</v>
      </c>
      <c r="E648" s="6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9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647</v>
      </c>
      <c r="C649" s="3" t="s">
        <v>4756</v>
      </c>
      <c r="D649" s="20">
        <v>2000</v>
      </c>
      <c r="E649" s="6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9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648</v>
      </c>
      <c r="C650" s="3" t="s">
        <v>4757</v>
      </c>
      <c r="D650" s="20">
        <v>35000</v>
      </c>
      <c r="E650" s="6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9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649</v>
      </c>
      <c r="C651" s="3" t="s">
        <v>4758</v>
      </c>
      <c r="D651" s="20">
        <v>2500</v>
      </c>
      <c r="E651" s="6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9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650</v>
      </c>
      <c r="C652" s="3" t="s">
        <v>4759</v>
      </c>
      <c r="D652" s="20">
        <v>1500</v>
      </c>
      <c r="E652" s="6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9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651</v>
      </c>
      <c r="C653" s="3" t="s">
        <v>4760</v>
      </c>
      <c r="D653" s="20">
        <v>25000</v>
      </c>
      <c r="E653" s="6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9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652</v>
      </c>
      <c r="C654" s="3" t="s">
        <v>4761</v>
      </c>
      <c r="D654" s="20">
        <v>3000</v>
      </c>
      <c r="E654" s="6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9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653</v>
      </c>
      <c r="C655" s="3" t="s">
        <v>4762</v>
      </c>
      <c r="D655" s="20">
        <v>75000</v>
      </c>
      <c r="E655" s="6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9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654</v>
      </c>
      <c r="C656" s="3" t="s">
        <v>4763</v>
      </c>
      <c r="D656" s="20">
        <v>12000</v>
      </c>
      <c r="E656" s="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9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655</v>
      </c>
      <c r="C657" s="3" t="s">
        <v>4764</v>
      </c>
      <c r="D657" s="20">
        <v>8000</v>
      </c>
      <c r="E657" s="6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9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656</v>
      </c>
      <c r="C658" s="3" t="s">
        <v>4765</v>
      </c>
      <c r="D658" s="20">
        <v>5000</v>
      </c>
      <c r="E658" s="6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9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657</v>
      </c>
      <c r="C659" s="3" t="s">
        <v>4766</v>
      </c>
      <c r="D659" s="20">
        <v>15000</v>
      </c>
      <c r="E659" s="6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9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658</v>
      </c>
      <c r="C660" s="3" t="s">
        <v>4767</v>
      </c>
      <c r="D660" s="20">
        <v>28888</v>
      </c>
      <c r="E660" s="6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9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659</v>
      </c>
      <c r="C661" s="3" t="s">
        <v>4768</v>
      </c>
      <c r="D661" s="20">
        <v>3000</v>
      </c>
      <c r="E661" s="6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9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660</v>
      </c>
      <c r="C662" s="3" t="s">
        <v>4769</v>
      </c>
      <c r="D662" s="20">
        <v>50000</v>
      </c>
      <c r="E662" s="6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9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661</v>
      </c>
      <c r="C663" s="3" t="s">
        <v>4770</v>
      </c>
      <c r="D663" s="20">
        <v>10000</v>
      </c>
      <c r="E663" s="6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9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662</v>
      </c>
      <c r="C664" s="3" t="s">
        <v>4771</v>
      </c>
      <c r="D664" s="20">
        <v>39000</v>
      </c>
      <c r="E664" s="6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9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663</v>
      </c>
      <c r="C665" s="3" t="s">
        <v>4772</v>
      </c>
      <c r="D665" s="20">
        <v>200000</v>
      </c>
      <c r="E665" s="6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9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664</v>
      </c>
      <c r="C666" s="3" t="s">
        <v>4773</v>
      </c>
      <c r="D666" s="20">
        <v>12000</v>
      </c>
      <c r="E666" s="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9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665</v>
      </c>
      <c r="C667" s="3" t="s">
        <v>4774</v>
      </c>
      <c r="D667" s="20">
        <v>10000</v>
      </c>
      <c r="E667" s="6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9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666</v>
      </c>
      <c r="C668" s="3" t="s">
        <v>4775</v>
      </c>
      <c r="D668" s="20">
        <v>200000</v>
      </c>
      <c r="E668" s="6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9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667</v>
      </c>
      <c r="C669" s="3" t="s">
        <v>4776</v>
      </c>
      <c r="D669" s="20">
        <v>50000</v>
      </c>
      <c r="E669" s="6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9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668</v>
      </c>
      <c r="C670" s="3" t="s">
        <v>4777</v>
      </c>
      <c r="D670" s="20">
        <v>15000</v>
      </c>
      <c r="E670" s="6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9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669</v>
      </c>
      <c r="C671" s="3" t="s">
        <v>4778</v>
      </c>
      <c r="D671" s="20">
        <v>200000</v>
      </c>
      <c r="E671" s="6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9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670</v>
      </c>
      <c r="C672" s="3" t="s">
        <v>4779</v>
      </c>
      <c r="D672" s="20">
        <v>90000</v>
      </c>
      <c r="E672" s="6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9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671</v>
      </c>
      <c r="C673" s="3" t="s">
        <v>4780</v>
      </c>
      <c r="D673" s="20">
        <v>30000</v>
      </c>
      <c r="E673" s="6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9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672</v>
      </c>
      <c r="C674" s="3" t="s">
        <v>4781</v>
      </c>
      <c r="D674" s="20">
        <v>50000</v>
      </c>
      <c r="E674" s="6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9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673</v>
      </c>
      <c r="C675" s="3" t="s">
        <v>4782</v>
      </c>
      <c r="D675" s="20">
        <v>100000</v>
      </c>
      <c r="E675" s="6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9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674</v>
      </c>
      <c r="C676" s="3" t="s">
        <v>4783</v>
      </c>
      <c r="D676" s="20">
        <v>50000</v>
      </c>
      <c r="E676" s="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9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675</v>
      </c>
      <c r="C677" s="3" t="s">
        <v>4784</v>
      </c>
      <c r="D677" s="20">
        <v>6000</v>
      </c>
      <c r="E677" s="6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9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676</v>
      </c>
      <c r="C678" s="3" t="s">
        <v>4785</v>
      </c>
      <c r="D678" s="20">
        <v>100000</v>
      </c>
      <c r="E678" s="6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9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677</v>
      </c>
      <c r="C679" s="3" t="s">
        <v>4786</v>
      </c>
      <c r="D679" s="20">
        <v>50000</v>
      </c>
      <c r="E679" s="6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9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678</v>
      </c>
      <c r="C680" s="3" t="s">
        <v>4787</v>
      </c>
      <c r="D680" s="20">
        <v>29000</v>
      </c>
      <c r="E680" s="6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9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679</v>
      </c>
      <c r="C681" s="3" t="s">
        <v>4788</v>
      </c>
      <c r="D681" s="20">
        <v>57000</v>
      </c>
      <c r="E681" s="6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9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680</v>
      </c>
      <c r="C682" s="3" t="s">
        <v>4789</v>
      </c>
      <c r="D682" s="20">
        <v>75000</v>
      </c>
      <c r="E682" s="6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9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681</v>
      </c>
      <c r="C683" s="3" t="s">
        <v>4790</v>
      </c>
      <c r="D683" s="20">
        <v>2500</v>
      </c>
      <c r="E683" s="6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9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682</v>
      </c>
      <c r="C684" s="3" t="s">
        <v>4791</v>
      </c>
      <c r="D684" s="20">
        <v>50000</v>
      </c>
      <c r="E684" s="6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9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683</v>
      </c>
      <c r="C685" s="3" t="s">
        <v>4792</v>
      </c>
      <c r="D685" s="20">
        <v>35000</v>
      </c>
      <c r="E685" s="6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9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684</v>
      </c>
      <c r="C686" s="3" t="s">
        <v>4793</v>
      </c>
      <c r="D686" s="20">
        <v>320000</v>
      </c>
      <c r="E686" s="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9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685</v>
      </c>
      <c r="C687" s="3" t="s">
        <v>4794</v>
      </c>
      <c r="D687" s="20">
        <v>2000</v>
      </c>
      <c r="E687" s="6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9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686</v>
      </c>
      <c r="C688" s="3" t="s">
        <v>4795</v>
      </c>
      <c r="D688" s="20">
        <v>500000</v>
      </c>
      <c r="E688" s="6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687</v>
      </c>
      <c r="C689" s="3" t="s">
        <v>4796</v>
      </c>
      <c r="D689" s="20">
        <v>100000</v>
      </c>
      <c r="E689" s="6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9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688</v>
      </c>
      <c r="C690" s="3" t="s">
        <v>4797</v>
      </c>
      <c r="D690" s="20">
        <v>20000</v>
      </c>
      <c r="E690" s="6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9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689</v>
      </c>
      <c r="C691" s="3" t="s">
        <v>4798</v>
      </c>
      <c r="D691" s="20">
        <v>200000</v>
      </c>
      <c r="E691" s="6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9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690</v>
      </c>
      <c r="C692" s="3" t="s">
        <v>4799</v>
      </c>
      <c r="D692" s="20">
        <v>20000</v>
      </c>
      <c r="E692" s="6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9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691</v>
      </c>
      <c r="C693" s="3" t="s">
        <v>4800</v>
      </c>
      <c r="D693" s="20">
        <v>50000</v>
      </c>
      <c r="E693" s="6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9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692</v>
      </c>
      <c r="C694" s="3" t="s">
        <v>4801</v>
      </c>
      <c r="D694" s="20">
        <v>20000</v>
      </c>
      <c r="E694" s="6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9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693</v>
      </c>
      <c r="C695" s="3" t="s">
        <v>4802</v>
      </c>
      <c r="D695" s="20">
        <v>100000</v>
      </c>
      <c r="E695" s="6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9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694</v>
      </c>
      <c r="C696" s="3" t="s">
        <v>4803</v>
      </c>
      <c r="D696" s="20">
        <v>150000</v>
      </c>
      <c r="E696" s="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9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695</v>
      </c>
      <c r="C697" s="3" t="s">
        <v>4804</v>
      </c>
      <c r="D697" s="20">
        <v>60000</v>
      </c>
      <c r="E697" s="6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9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696</v>
      </c>
      <c r="C698" s="3" t="s">
        <v>4805</v>
      </c>
      <c r="D698" s="20">
        <v>175000</v>
      </c>
      <c r="E698" s="6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9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697</v>
      </c>
      <c r="C699" s="3" t="s">
        <v>4806</v>
      </c>
      <c r="D699" s="20">
        <v>5000</v>
      </c>
      <c r="E699" s="6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9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698</v>
      </c>
      <c r="C700" s="3" t="s">
        <v>4807</v>
      </c>
      <c r="D700" s="20">
        <v>100000</v>
      </c>
      <c r="E700" s="6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9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699</v>
      </c>
      <c r="C701" s="3" t="s">
        <v>4808</v>
      </c>
      <c r="D701" s="20">
        <v>130000</v>
      </c>
      <c r="E701" s="6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9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700</v>
      </c>
      <c r="C702" s="3" t="s">
        <v>4809</v>
      </c>
      <c r="D702" s="20">
        <v>15000</v>
      </c>
      <c r="E702" s="6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9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701</v>
      </c>
      <c r="C703" s="3" t="s">
        <v>4810</v>
      </c>
      <c r="D703" s="20">
        <v>23000</v>
      </c>
      <c r="E703" s="6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9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702</v>
      </c>
      <c r="C704" s="3" t="s">
        <v>4811</v>
      </c>
      <c r="D704" s="20">
        <v>15000</v>
      </c>
      <c r="E704" s="6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9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703</v>
      </c>
      <c r="C705" s="3" t="s">
        <v>4812</v>
      </c>
      <c r="D705" s="20">
        <v>15000</v>
      </c>
      <c r="E705" s="6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9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704</v>
      </c>
      <c r="C706" s="3" t="s">
        <v>4813</v>
      </c>
      <c r="D706" s="20">
        <v>55000</v>
      </c>
      <c r="E706" s="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9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9" x14ac:dyDescent="0.35">
      <c r="A707">
        <v>705</v>
      </c>
      <c r="B707" s="3" t="s">
        <v>705</v>
      </c>
      <c r="C707" s="3" t="s">
        <v>4814</v>
      </c>
      <c r="D707" s="20">
        <v>100000</v>
      </c>
      <c r="E707" s="6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si="56"/>
        <v>195.4</v>
      </c>
      <c r="Q707" s="9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3.5" x14ac:dyDescent="0.35">
      <c r="A708">
        <v>706</v>
      </c>
      <c r="B708" s="3" t="s">
        <v>706</v>
      </c>
      <c r="C708" s="3" t="s">
        <v>4815</v>
      </c>
      <c r="D708" s="20">
        <v>100000</v>
      </c>
      <c r="E708" s="6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707</v>
      </c>
      <c r="C709" s="3" t="s">
        <v>4816</v>
      </c>
      <c r="D709" s="20">
        <v>68000</v>
      </c>
      <c r="E709" s="6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9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708</v>
      </c>
      <c r="C710" s="3" t="s">
        <v>4817</v>
      </c>
      <c r="D710" s="20">
        <v>40000</v>
      </c>
      <c r="E710" s="6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9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709</v>
      </c>
      <c r="C711" s="3" t="s">
        <v>4818</v>
      </c>
      <c r="D711" s="20">
        <v>15000</v>
      </c>
      <c r="E711" s="6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9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710</v>
      </c>
      <c r="C712" s="3" t="s">
        <v>4819</v>
      </c>
      <c r="D712" s="20">
        <v>1200</v>
      </c>
      <c r="E712" s="6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711</v>
      </c>
      <c r="C713" s="3" t="s">
        <v>4820</v>
      </c>
      <c r="D713" s="20">
        <v>100000</v>
      </c>
      <c r="E713" s="6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9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712</v>
      </c>
      <c r="C714" s="3" t="s">
        <v>4821</v>
      </c>
      <c r="D714" s="20">
        <v>48500</v>
      </c>
      <c r="E714" s="6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9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713</v>
      </c>
      <c r="C715" s="3" t="s">
        <v>4822</v>
      </c>
      <c r="D715" s="20">
        <v>25000</v>
      </c>
      <c r="E715" s="6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9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714</v>
      </c>
      <c r="C716" s="3" t="s">
        <v>4823</v>
      </c>
      <c r="D716" s="20">
        <v>15000</v>
      </c>
      <c r="E716" s="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9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715</v>
      </c>
      <c r="C717" s="3" t="s">
        <v>4824</v>
      </c>
      <c r="D717" s="20">
        <v>27500</v>
      </c>
      <c r="E717" s="6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9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716</v>
      </c>
      <c r="C718" s="3" t="s">
        <v>4825</v>
      </c>
      <c r="D718" s="20">
        <v>7000</v>
      </c>
      <c r="E718" s="6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9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717</v>
      </c>
      <c r="C719" s="3" t="s">
        <v>4826</v>
      </c>
      <c r="D719" s="20">
        <v>100000</v>
      </c>
      <c r="E719" s="6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9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718</v>
      </c>
      <c r="C720" s="3" t="s">
        <v>4827</v>
      </c>
      <c r="D720" s="20">
        <v>12000</v>
      </c>
      <c r="E720" s="6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9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719</v>
      </c>
      <c r="C721" s="3" t="s">
        <v>4828</v>
      </c>
      <c r="D721" s="20">
        <v>15000</v>
      </c>
      <c r="E721" s="6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9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720</v>
      </c>
      <c r="C722" s="3" t="s">
        <v>4829</v>
      </c>
      <c r="D722" s="20">
        <v>1900</v>
      </c>
      <c r="E722" s="6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9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721</v>
      </c>
      <c r="C723" s="3" t="s">
        <v>4830</v>
      </c>
      <c r="D723" s="20">
        <v>8200</v>
      </c>
      <c r="E723" s="6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9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722</v>
      </c>
      <c r="C724" s="3" t="s">
        <v>4831</v>
      </c>
      <c r="D724" s="20">
        <v>25000</v>
      </c>
      <c r="E724" s="6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9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723</v>
      </c>
      <c r="C725" s="3" t="s">
        <v>4832</v>
      </c>
      <c r="D725" s="20">
        <v>5000</v>
      </c>
      <c r="E725" s="6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9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724</v>
      </c>
      <c r="C726" s="3" t="s">
        <v>4833</v>
      </c>
      <c r="D726" s="20">
        <v>7000</v>
      </c>
      <c r="E726" s="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9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725</v>
      </c>
      <c r="C727" s="3" t="s">
        <v>4834</v>
      </c>
      <c r="D727" s="20">
        <v>20000</v>
      </c>
      <c r="E727" s="6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9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726</v>
      </c>
      <c r="C728" s="3" t="s">
        <v>4835</v>
      </c>
      <c r="D728" s="20">
        <v>2500</v>
      </c>
      <c r="E728" s="6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9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727</v>
      </c>
      <c r="C729" s="3" t="s">
        <v>4836</v>
      </c>
      <c r="D729" s="20">
        <v>3500</v>
      </c>
      <c r="E729" s="6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9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728</v>
      </c>
      <c r="C730" s="3" t="s">
        <v>4837</v>
      </c>
      <c r="D730" s="20">
        <v>7500</v>
      </c>
      <c r="E730" s="6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9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729</v>
      </c>
      <c r="C731" s="3" t="s">
        <v>4838</v>
      </c>
      <c r="D731" s="20">
        <v>4000</v>
      </c>
      <c r="E731" s="6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9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730</v>
      </c>
      <c r="C732" s="3" t="s">
        <v>4839</v>
      </c>
      <c r="D732" s="20">
        <v>20000</v>
      </c>
      <c r="E732" s="6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9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731</v>
      </c>
      <c r="C733" s="3" t="s">
        <v>4840</v>
      </c>
      <c r="D733" s="20">
        <v>5000</v>
      </c>
      <c r="E733" s="6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9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732</v>
      </c>
      <c r="C734" s="3" t="s">
        <v>4841</v>
      </c>
      <c r="D734" s="20">
        <v>40</v>
      </c>
      <c r="E734" s="6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9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733</v>
      </c>
      <c r="C735" s="3" t="s">
        <v>4842</v>
      </c>
      <c r="D735" s="20">
        <v>2500</v>
      </c>
      <c r="E735" s="6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9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734</v>
      </c>
      <c r="C736" s="3" t="s">
        <v>4843</v>
      </c>
      <c r="D736" s="20">
        <v>8500</v>
      </c>
      <c r="E736" s="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9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735</v>
      </c>
      <c r="C737" s="3" t="s">
        <v>4844</v>
      </c>
      <c r="D737" s="20">
        <v>47000</v>
      </c>
      <c r="E737" s="6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9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736</v>
      </c>
      <c r="C738" s="3" t="s">
        <v>4845</v>
      </c>
      <c r="D738" s="20">
        <v>3600</v>
      </c>
      <c r="E738" s="6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9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737</v>
      </c>
      <c r="C739" s="3" t="s">
        <v>4846</v>
      </c>
      <c r="D739" s="20">
        <v>5000</v>
      </c>
      <c r="E739" s="6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9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738</v>
      </c>
      <c r="C740" s="3" t="s">
        <v>4847</v>
      </c>
      <c r="D740" s="20">
        <v>1500</v>
      </c>
      <c r="E740" s="6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9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739</v>
      </c>
      <c r="C741" s="3" t="s">
        <v>4848</v>
      </c>
      <c r="D741" s="20">
        <v>6000</v>
      </c>
      <c r="E741" s="6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9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740</v>
      </c>
      <c r="C742" s="3" t="s">
        <v>4849</v>
      </c>
      <c r="D742" s="20">
        <v>3000</v>
      </c>
      <c r="E742" s="6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9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741</v>
      </c>
      <c r="C743" s="3" t="s">
        <v>4850</v>
      </c>
      <c r="D743" s="20">
        <v>13000</v>
      </c>
      <c r="E743" s="6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9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742</v>
      </c>
      <c r="C744" s="3" t="s">
        <v>4851</v>
      </c>
      <c r="D744" s="20">
        <v>1400</v>
      </c>
      <c r="E744" s="6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9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743</v>
      </c>
      <c r="C745" s="3" t="s">
        <v>4852</v>
      </c>
      <c r="D745" s="20">
        <v>550</v>
      </c>
      <c r="E745" s="6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9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744</v>
      </c>
      <c r="C746" s="3" t="s">
        <v>4853</v>
      </c>
      <c r="D746" s="20">
        <v>5000</v>
      </c>
      <c r="E746" s="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9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745</v>
      </c>
      <c r="C747" s="3" t="s">
        <v>4854</v>
      </c>
      <c r="D747" s="20">
        <v>2220</v>
      </c>
      <c r="E747" s="6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9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746</v>
      </c>
      <c r="C748" s="3" t="s">
        <v>4855</v>
      </c>
      <c r="D748" s="20">
        <v>2987</v>
      </c>
      <c r="E748" s="6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9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747</v>
      </c>
      <c r="C749" s="3" t="s">
        <v>4856</v>
      </c>
      <c r="D749" s="20">
        <v>7000</v>
      </c>
      <c r="E749" s="6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9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748</v>
      </c>
      <c r="C750" s="3" t="s">
        <v>4857</v>
      </c>
      <c r="D750" s="20">
        <v>2000</v>
      </c>
      <c r="E750" s="6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9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749</v>
      </c>
      <c r="C751" s="3" t="s">
        <v>4858</v>
      </c>
      <c r="D751" s="20">
        <v>10000</v>
      </c>
      <c r="E751" s="6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9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750</v>
      </c>
      <c r="C752" s="3" t="s">
        <v>4859</v>
      </c>
      <c r="D752" s="20">
        <v>4444</v>
      </c>
      <c r="E752" s="6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9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751</v>
      </c>
      <c r="C753" s="3" t="s">
        <v>4860</v>
      </c>
      <c r="D753" s="20">
        <v>3000</v>
      </c>
      <c r="E753" s="6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9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752</v>
      </c>
      <c r="C754" s="3" t="s">
        <v>4861</v>
      </c>
      <c r="D754" s="20">
        <v>5000</v>
      </c>
      <c r="E754" s="6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9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753</v>
      </c>
      <c r="C755" s="3" t="s">
        <v>4862</v>
      </c>
      <c r="D755" s="20">
        <v>10000</v>
      </c>
      <c r="E755" s="6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9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754</v>
      </c>
      <c r="C756" s="3" t="s">
        <v>4863</v>
      </c>
      <c r="D756" s="20">
        <v>2000</v>
      </c>
      <c r="E756" s="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9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755</v>
      </c>
      <c r="C757" s="3" t="s">
        <v>4864</v>
      </c>
      <c r="D757" s="20">
        <v>2500</v>
      </c>
      <c r="E757" s="6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9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756</v>
      </c>
      <c r="C758" s="3" t="s">
        <v>4865</v>
      </c>
      <c r="D758" s="20">
        <v>700</v>
      </c>
      <c r="E758" s="6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9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757</v>
      </c>
      <c r="C759" s="3" t="s">
        <v>4866</v>
      </c>
      <c r="D759" s="20">
        <v>250</v>
      </c>
      <c r="E759" s="6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9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758</v>
      </c>
      <c r="C760" s="3" t="s">
        <v>4867</v>
      </c>
      <c r="D760" s="20">
        <v>2500</v>
      </c>
      <c r="E760" s="6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9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759</v>
      </c>
      <c r="C761" s="3" t="s">
        <v>4868</v>
      </c>
      <c r="D761" s="20">
        <v>5000</v>
      </c>
      <c r="E761" s="6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9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760</v>
      </c>
      <c r="C762" s="3" t="s">
        <v>4869</v>
      </c>
      <c r="D762" s="20">
        <v>2200</v>
      </c>
      <c r="E762" s="6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761</v>
      </c>
      <c r="C763" s="3" t="s">
        <v>4870</v>
      </c>
      <c r="D763" s="20">
        <v>5000</v>
      </c>
      <c r="E763" s="6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9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762</v>
      </c>
      <c r="C764" s="3" t="s">
        <v>4871</v>
      </c>
      <c r="D764" s="20">
        <v>3500</v>
      </c>
      <c r="E764" s="6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763</v>
      </c>
      <c r="C765" s="3" t="s">
        <v>4872</v>
      </c>
      <c r="D765" s="20">
        <v>4290</v>
      </c>
      <c r="E765" s="6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9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764</v>
      </c>
      <c r="C766" s="3" t="s">
        <v>4873</v>
      </c>
      <c r="D766" s="20">
        <v>5000</v>
      </c>
      <c r="E766" s="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765</v>
      </c>
      <c r="C767" s="3" t="s">
        <v>4874</v>
      </c>
      <c r="D767" s="20">
        <v>7000</v>
      </c>
      <c r="E767" s="6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9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766</v>
      </c>
      <c r="C768" s="3" t="s">
        <v>4875</v>
      </c>
      <c r="D768" s="20">
        <v>4000</v>
      </c>
      <c r="E768" s="6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767</v>
      </c>
      <c r="C769" s="3" t="s">
        <v>4876</v>
      </c>
      <c r="D769" s="20">
        <v>5000</v>
      </c>
      <c r="E769" s="6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9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768</v>
      </c>
      <c r="C770" s="3" t="s">
        <v>4877</v>
      </c>
      <c r="D770" s="20">
        <v>2500</v>
      </c>
      <c r="E770" s="6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9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8" x14ac:dyDescent="0.35">
      <c r="A771">
        <v>769</v>
      </c>
      <c r="B771" s="3" t="s">
        <v>769</v>
      </c>
      <c r="C771" s="3" t="s">
        <v>4878</v>
      </c>
      <c r="D771" s="20">
        <v>4000</v>
      </c>
      <c r="E771" s="6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si="61"/>
        <v>31.85</v>
      </c>
      <c r="Q771" s="9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3.5" x14ac:dyDescent="0.35">
      <c r="A772">
        <v>770</v>
      </c>
      <c r="B772" s="3" t="s">
        <v>770</v>
      </c>
      <c r="C772" s="3" t="s">
        <v>4879</v>
      </c>
      <c r="D772" s="20">
        <v>17500</v>
      </c>
      <c r="E772" s="6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771</v>
      </c>
      <c r="C773" s="3" t="s">
        <v>4880</v>
      </c>
      <c r="D773" s="20">
        <v>38000</v>
      </c>
      <c r="E773" s="6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9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772</v>
      </c>
      <c r="C774" s="3" t="s">
        <v>4881</v>
      </c>
      <c r="D774" s="20">
        <v>1500</v>
      </c>
      <c r="E774" s="6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9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773</v>
      </c>
      <c r="C775" s="3" t="s">
        <v>4882</v>
      </c>
      <c r="D775" s="20">
        <v>3759</v>
      </c>
      <c r="E775" s="6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9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774</v>
      </c>
      <c r="C776" s="3" t="s">
        <v>4883</v>
      </c>
      <c r="D776" s="20">
        <v>500</v>
      </c>
      <c r="E776" s="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9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775</v>
      </c>
      <c r="C777" s="3" t="s">
        <v>4884</v>
      </c>
      <c r="D777" s="20">
        <v>10000</v>
      </c>
      <c r="E777" s="6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9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776</v>
      </c>
      <c r="C778" s="3" t="s">
        <v>4885</v>
      </c>
      <c r="D778" s="20">
        <v>7000</v>
      </c>
      <c r="E778" s="6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9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777</v>
      </c>
      <c r="C779" s="3" t="s">
        <v>4886</v>
      </c>
      <c r="D779" s="20">
        <v>3000</v>
      </c>
      <c r="E779" s="6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9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778</v>
      </c>
      <c r="C780" s="3" t="s">
        <v>4887</v>
      </c>
      <c r="D780" s="20">
        <v>500</v>
      </c>
      <c r="E780" s="6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9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779</v>
      </c>
      <c r="C781" s="3" t="s">
        <v>4888</v>
      </c>
      <c r="D781" s="20">
        <v>15000</v>
      </c>
      <c r="E781" s="6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9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780</v>
      </c>
      <c r="C782" s="3" t="s">
        <v>4889</v>
      </c>
      <c r="D782" s="20">
        <v>1000</v>
      </c>
      <c r="E782" s="6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9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781</v>
      </c>
      <c r="C783" s="3" t="s">
        <v>4890</v>
      </c>
      <c r="D783" s="20">
        <v>800</v>
      </c>
      <c r="E783" s="6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9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782</v>
      </c>
      <c r="C784" s="3" t="s">
        <v>4891</v>
      </c>
      <c r="D784" s="20">
        <v>700</v>
      </c>
      <c r="E784" s="6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9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783</v>
      </c>
      <c r="C785" s="3" t="s">
        <v>4892</v>
      </c>
      <c r="D785" s="20">
        <v>1500</v>
      </c>
      <c r="E785" s="6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9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784</v>
      </c>
      <c r="C786" s="3" t="s">
        <v>4893</v>
      </c>
      <c r="D786" s="20">
        <v>1000</v>
      </c>
      <c r="E786" s="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9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785</v>
      </c>
      <c r="C787" s="3" t="s">
        <v>4894</v>
      </c>
      <c r="D787" s="20">
        <v>500</v>
      </c>
      <c r="E787" s="6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9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786</v>
      </c>
      <c r="C788" s="3" t="s">
        <v>4895</v>
      </c>
      <c r="D788" s="20">
        <v>5000</v>
      </c>
      <c r="E788" s="6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9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787</v>
      </c>
      <c r="C789" s="3" t="s">
        <v>4896</v>
      </c>
      <c r="D789" s="20">
        <v>1200</v>
      </c>
      <c r="E789" s="6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9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788</v>
      </c>
      <c r="C790" s="3" t="s">
        <v>4897</v>
      </c>
      <c r="D790" s="20">
        <v>1000</v>
      </c>
      <c r="E790" s="6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9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789</v>
      </c>
      <c r="C791" s="3" t="s">
        <v>4898</v>
      </c>
      <c r="D791" s="20">
        <v>1700</v>
      </c>
      <c r="E791" s="6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9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790</v>
      </c>
      <c r="C792" s="3" t="s">
        <v>4899</v>
      </c>
      <c r="D792" s="20">
        <v>10000</v>
      </c>
      <c r="E792" s="6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9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791</v>
      </c>
      <c r="C793" s="3" t="s">
        <v>4900</v>
      </c>
      <c r="D793" s="20">
        <v>7500</v>
      </c>
      <c r="E793" s="6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9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792</v>
      </c>
      <c r="C794" s="3" t="s">
        <v>4901</v>
      </c>
      <c r="D794" s="20">
        <v>2500</v>
      </c>
      <c r="E794" s="6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9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793</v>
      </c>
      <c r="C795" s="3" t="s">
        <v>4902</v>
      </c>
      <c r="D795" s="20">
        <v>2750</v>
      </c>
      <c r="E795" s="6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9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794</v>
      </c>
      <c r="C796" s="3" t="s">
        <v>4903</v>
      </c>
      <c r="D796" s="20">
        <v>8000</v>
      </c>
      <c r="E796" s="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9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795</v>
      </c>
      <c r="C797" s="3" t="s">
        <v>4904</v>
      </c>
      <c r="D797" s="20">
        <v>14000</v>
      </c>
      <c r="E797" s="6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9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796</v>
      </c>
      <c r="C798" s="3" t="s">
        <v>4905</v>
      </c>
      <c r="D798" s="20">
        <v>10000</v>
      </c>
      <c r="E798" s="6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9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797</v>
      </c>
      <c r="C799" s="3" t="s">
        <v>4906</v>
      </c>
      <c r="D799" s="20">
        <v>3000</v>
      </c>
      <c r="E799" s="6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9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798</v>
      </c>
      <c r="C800" s="3" t="s">
        <v>4907</v>
      </c>
      <c r="D800" s="20">
        <v>3500</v>
      </c>
      <c r="E800" s="6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9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799</v>
      </c>
      <c r="C801" s="3" t="s">
        <v>4908</v>
      </c>
      <c r="D801" s="20">
        <v>5000</v>
      </c>
      <c r="E801" s="6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9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800</v>
      </c>
      <c r="C802" s="3" t="s">
        <v>4909</v>
      </c>
      <c r="D802" s="20">
        <v>1500</v>
      </c>
      <c r="E802" s="6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9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801</v>
      </c>
      <c r="C803" s="3" t="s">
        <v>4910</v>
      </c>
      <c r="D803" s="20">
        <v>2000</v>
      </c>
      <c r="E803" s="6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9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802</v>
      </c>
      <c r="C804" s="3" t="s">
        <v>4911</v>
      </c>
      <c r="D804" s="20">
        <v>6000</v>
      </c>
      <c r="E804" s="6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9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803</v>
      </c>
      <c r="C805" s="3" t="s">
        <v>4912</v>
      </c>
      <c r="D805" s="20">
        <v>2300</v>
      </c>
      <c r="E805" s="6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9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804</v>
      </c>
      <c r="C806" s="3" t="s">
        <v>4913</v>
      </c>
      <c r="D806" s="20">
        <v>5500</v>
      </c>
      <c r="E806" s="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9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805</v>
      </c>
      <c r="C807" s="3" t="s">
        <v>4914</v>
      </c>
      <c r="D807" s="20">
        <v>3000</v>
      </c>
      <c r="E807" s="6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9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806</v>
      </c>
      <c r="C808" s="3" t="s">
        <v>4915</v>
      </c>
      <c r="D808" s="20">
        <v>8000</v>
      </c>
      <c r="E808" s="6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9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807</v>
      </c>
      <c r="C809" s="3" t="s">
        <v>4916</v>
      </c>
      <c r="D809" s="20">
        <v>4000</v>
      </c>
      <c r="E809" s="6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9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808</v>
      </c>
      <c r="C810" s="3" t="s">
        <v>4917</v>
      </c>
      <c r="D810" s="20">
        <v>4500</v>
      </c>
      <c r="E810" s="6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9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809</v>
      </c>
      <c r="C811" s="3" t="s">
        <v>4918</v>
      </c>
      <c r="D811" s="20">
        <v>4000</v>
      </c>
      <c r="E811" s="6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9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810</v>
      </c>
      <c r="C812" s="3" t="s">
        <v>4919</v>
      </c>
      <c r="D812" s="20">
        <v>1500</v>
      </c>
      <c r="E812" s="6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9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811</v>
      </c>
      <c r="C813" s="3" t="s">
        <v>4920</v>
      </c>
      <c r="D813" s="20">
        <v>1000</v>
      </c>
      <c r="E813" s="6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9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812</v>
      </c>
      <c r="C814" s="3" t="s">
        <v>4921</v>
      </c>
      <c r="D814" s="20">
        <v>600</v>
      </c>
      <c r="E814" s="6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9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813</v>
      </c>
      <c r="C815" s="3" t="s">
        <v>4922</v>
      </c>
      <c r="D815" s="20">
        <v>1500</v>
      </c>
      <c r="E815" s="6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9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814</v>
      </c>
      <c r="C816" s="3" t="s">
        <v>4923</v>
      </c>
      <c r="D816" s="20">
        <v>1000</v>
      </c>
      <c r="E816" s="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9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815</v>
      </c>
      <c r="C817" s="3" t="s">
        <v>4924</v>
      </c>
      <c r="D817" s="20">
        <v>4000</v>
      </c>
      <c r="E817" s="6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9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816</v>
      </c>
      <c r="C818" s="3" t="s">
        <v>4925</v>
      </c>
      <c r="D818" s="20">
        <v>7000</v>
      </c>
      <c r="E818" s="6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9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817</v>
      </c>
      <c r="C819" s="3" t="s">
        <v>4926</v>
      </c>
      <c r="D819" s="20">
        <v>1500</v>
      </c>
      <c r="E819" s="6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9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818</v>
      </c>
      <c r="C820" s="3" t="s">
        <v>4927</v>
      </c>
      <c r="D820" s="20">
        <v>350</v>
      </c>
      <c r="E820" s="6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9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819</v>
      </c>
      <c r="C821" s="3" t="s">
        <v>4928</v>
      </c>
      <c r="D821" s="20">
        <v>400</v>
      </c>
      <c r="E821" s="6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9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820</v>
      </c>
      <c r="C822" s="3" t="s">
        <v>4929</v>
      </c>
      <c r="D822" s="20">
        <v>2000</v>
      </c>
      <c r="E822" s="6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9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821</v>
      </c>
      <c r="C823" s="3" t="s">
        <v>4930</v>
      </c>
      <c r="D823" s="20">
        <v>17482</v>
      </c>
      <c r="E823" s="6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9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822</v>
      </c>
      <c r="C824" s="3" t="s">
        <v>4931</v>
      </c>
      <c r="D824" s="20">
        <v>3000</v>
      </c>
      <c r="E824" s="6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9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823</v>
      </c>
      <c r="C825" s="3" t="s">
        <v>4932</v>
      </c>
      <c r="D825" s="20">
        <v>800</v>
      </c>
      <c r="E825" s="6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9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824</v>
      </c>
      <c r="C826" s="3" t="s">
        <v>4933</v>
      </c>
      <c r="D826" s="20">
        <v>1600</v>
      </c>
      <c r="E826" s="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9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825</v>
      </c>
      <c r="C827" s="3" t="s">
        <v>4934</v>
      </c>
      <c r="D827" s="20">
        <v>12500</v>
      </c>
      <c r="E827" s="6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9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826</v>
      </c>
      <c r="C828" s="3" t="s">
        <v>4935</v>
      </c>
      <c r="D828" s="20">
        <v>5500</v>
      </c>
      <c r="E828" s="6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9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827</v>
      </c>
      <c r="C829" s="3" t="s">
        <v>4936</v>
      </c>
      <c r="D829" s="20">
        <v>300</v>
      </c>
      <c r="E829" s="6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9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828</v>
      </c>
      <c r="C830" s="3" t="s">
        <v>4937</v>
      </c>
      <c r="D830" s="20">
        <v>1300</v>
      </c>
      <c r="E830" s="6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9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829</v>
      </c>
      <c r="C831" s="3" t="s">
        <v>4938</v>
      </c>
      <c r="D831" s="20">
        <v>500</v>
      </c>
      <c r="E831" s="6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9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830</v>
      </c>
      <c r="C832" s="3" t="s">
        <v>4939</v>
      </c>
      <c r="D832" s="20">
        <v>1800</v>
      </c>
      <c r="E832" s="6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9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831</v>
      </c>
      <c r="C833" s="3" t="s">
        <v>4940</v>
      </c>
      <c r="D833" s="20">
        <v>1500</v>
      </c>
      <c r="E833" s="6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9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832</v>
      </c>
      <c r="C834" s="3" t="s">
        <v>4941</v>
      </c>
      <c r="D834" s="20">
        <v>15000</v>
      </c>
      <c r="E834" s="6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9" t="s">
        <v>8323</v>
      </c>
      <c r="R834" t="s">
        <v>8324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ref="U834:U897" si="69">YEAR(S834)</f>
        <v>2011</v>
      </c>
    </row>
    <row r="835" spans="1:21" x14ac:dyDescent="0.35">
      <c r="A835">
        <v>833</v>
      </c>
      <c r="B835" s="3" t="s">
        <v>833</v>
      </c>
      <c r="C835" s="3" t="s">
        <v>4942</v>
      </c>
      <c r="D835" s="20">
        <v>6000</v>
      </c>
      <c r="E835" s="6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si="66"/>
        <v>148.78</v>
      </c>
      <c r="Q835" s="9" t="s">
        <v>8323</v>
      </c>
      <c r="R835" t="s">
        <v>8324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58" x14ac:dyDescent="0.35">
      <c r="A836">
        <v>834</v>
      </c>
      <c r="B836" s="3" t="s">
        <v>834</v>
      </c>
      <c r="C836" s="3" t="s">
        <v>4943</v>
      </c>
      <c r="D836" s="20">
        <v>5500</v>
      </c>
      <c r="E836" s="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9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835</v>
      </c>
      <c r="C837" s="3" t="s">
        <v>4944</v>
      </c>
      <c r="D837" s="20">
        <v>2000</v>
      </c>
      <c r="E837" s="6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9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836</v>
      </c>
      <c r="C838" s="3" t="s">
        <v>4945</v>
      </c>
      <c r="D838" s="20">
        <v>5000</v>
      </c>
      <c r="E838" s="6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9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837</v>
      </c>
      <c r="C839" s="3" t="s">
        <v>4946</v>
      </c>
      <c r="D839" s="20">
        <v>2500</v>
      </c>
      <c r="E839" s="6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9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838</v>
      </c>
      <c r="C840" s="3" t="s">
        <v>4947</v>
      </c>
      <c r="D840" s="20">
        <v>2000</v>
      </c>
      <c r="E840" s="6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9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839</v>
      </c>
      <c r="C841" s="3" t="s">
        <v>4948</v>
      </c>
      <c r="D841" s="20">
        <v>5000</v>
      </c>
      <c r="E841" s="6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9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840</v>
      </c>
      <c r="C842" s="3" t="s">
        <v>4949</v>
      </c>
      <c r="D842" s="20">
        <v>10000</v>
      </c>
      <c r="E842" s="6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9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841</v>
      </c>
      <c r="C843" s="3" t="s">
        <v>4950</v>
      </c>
      <c r="D843" s="20">
        <v>5000</v>
      </c>
      <c r="E843" s="6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9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842</v>
      </c>
      <c r="C844" s="3" t="s">
        <v>4951</v>
      </c>
      <c r="D844" s="20">
        <v>2500</v>
      </c>
      <c r="E844" s="6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9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843</v>
      </c>
      <c r="C845" s="3" t="s">
        <v>4952</v>
      </c>
      <c r="D845" s="20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9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844</v>
      </c>
      <c r="C846" s="3" t="s">
        <v>4953</v>
      </c>
      <c r="D846" s="20">
        <v>3000</v>
      </c>
      <c r="E846" s="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9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845</v>
      </c>
      <c r="C847" s="3" t="s">
        <v>4954</v>
      </c>
      <c r="D847" s="20">
        <v>5000</v>
      </c>
      <c r="E847" s="6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9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846</v>
      </c>
      <c r="C848" s="3" t="s">
        <v>4955</v>
      </c>
      <c r="D848" s="20">
        <v>1100</v>
      </c>
      <c r="E848" s="6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9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847</v>
      </c>
      <c r="C849" s="3" t="s">
        <v>4956</v>
      </c>
      <c r="D849" s="20">
        <v>10</v>
      </c>
      <c r="E849" s="6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9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848</v>
      </c>
      <c r="C850" s="3" t="s">
        <v>4957</v>
      </c>
      <c r="D850" s="20">
        <v>300</v>
      </c>
      <c r="E850" s="6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9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849</v>
      </c>
      <c r="C851" s="3" t="s">
        <v>4958</v>
      </c>
      <c r="D851" s="20">
        <v>4000</v>
      </c>
      <c r="E851" s="6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9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850</v>
      </c>
      <c r="C852" s="3" t="s">
        <v>4959</v>
      </c>
      <c r="D852" s="20">
        <v>4000</v>
      </c>
      <c r="E852" s="6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9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851</v>
      </c>
      <c r="C853" s="3" t="s">
        <v>4960</v>
      </c>
      <c r="D853" s="20">
        <v>2000</v>
      </c>
      <c r="E853" s="6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9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852</v>
      </c>
      <c r="C854" s="3" t="s">
        <v>4961</v>
      </c>
      <c r="D854" s="20">
        <v>3500</v>
      </c>
      <c r="E854" s="6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9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853</v>
      </c>
      <c r="C855" s="3" t="s">
        <v>4962</v>
      </c>
      <c r="D855" s="20">
        <v>300</v>
      </c>
      <c r="E855" s="6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9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854</v>
      </c>
      <c r="C856" s="3" t="s">
        <v>4963</v>
      </c>
      <c r="D856" s="20">
        <v>27800</v>
      </c>
      <c r="E856" s="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9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855</v>
      </c>
      <c r="C857" s="3" t="s">
        <v>4964</v>
      </c>
      <c r="D857" s="20">
        <v>1450</v>
      </c>
      <c r="E857" s="6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9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856</v>
      </c>
      <c r="C858" s="3" t="s">
        <v>4965</v>
      </c>
      <c r="D858" s="20">
        <v>250</v>
      </c>
      <c r="E858" s="6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9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857</v>
      </c>
      <c r="C859" s="3" t="s">
        <v>4966</v>
      </c>
      <c r="D859" s="20">
        <v>1200</v>
      </c>
      <c r="E859" s="6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9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858</v>
      </c>
      <c r="C860" s="3" t="s">
        <v>4967</v>
      </c>
      <c r="D860" s="20">
        <v>1200</v>
      </c>
      <c r="E860" s="6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9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859</v>
      </c>
      <c r="C861" s="3" t="s">
        <v>4968</v>
      </c>
      <c r="D861" s="20">
        <v>4000</v>
      </c>
      <c r="E861" s="6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9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860</v>
      </c>
      <c r="C862" s="3" t="s">
        <v>4969</v>
      </c>
      <c r="D862" s="20">
        <v>14000</v>
      </c>
      <c r="E862" s="6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9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861</v>
      </c>
      <c r="C863" s="3" t="s">
        <v>4970</v>
      </c>
      <c r="D863" s="20">
        <v>4500</v>
      </c>
      <c r="E863" s="6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9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862</v>
      </c>
      <c r="C864" s="3" t="s">
        <v>4971</v>
      </c>
      <c r="D864" s="20">
        <v>50000</v>
      </c>
      <c r="E864" s="6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9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863</v>
      </c>
      <c r="C865" s="3" t="s">
        <v>4972</v>
      </c>
      <c r="D865" s="20">
        <v>2000</v>
      </c>
      <c r="E865" s="6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9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864</v>
      </c>
      <c r="C866" s="3" t="s">
        <v>4973</v>
      </c>
      <c r="D866" s="20">
        <v>6500</v>
      </c>
      <c r="E866" s="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9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865</v>
      </c>
      <c r="C867" s="3" t="s">
        <v>4974</v>
      </c>
      <c r="D867" s="20">
        <v>2200</v>
      </c>
      <c r="E867" s="6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9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866</v>
      </c>
      <c r="C868" s="3" t="s">
        <v>4975</v>
      </c>
      <c r="D868" s="20">
        <v>3500</v>
      </c>
      <c r="E868" s="6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9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867</v>
      </c>
      <c r="C869" s="3" t="s">
        <v>4976</v>
      </c>
      <c r="D869" s="20">
        <v>5000</v>
      </c>
      <c r="E869" s="6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9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868</v>
      </c>
      <c r="C870" s="3" t="s">
        <v>4977</v>
      </c>
      <c r="D870" s="20">
        <v>45000</v>
      </c>
      <c r="E870" s="6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9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869</v>
      </c>
      <c r="C871" s="3" t="s">
        <v>4978</v>
      </c>
      <c r="D871" s="20">
        <v>8800</v>
      </c>
      <c r="E871" s="6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9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870</v>
      </c>
      <c r="C872" s="3" t="s">
        <v>4979</v>
      </c>
      <c r="D872" s="20">
        <v>20000</v>
      </c>
      <c r="E872" s="6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9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871</v>
      </c>
      <c r="C873" s="3" t="s">
        <v>4980</v>
      </c>
      <c r="D873" s="20">
        <v>6000</v>
      </c>
      <c r="E873" s="6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9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872</v>
      </c>
      <c r="C874" s="3" t="s">
        <v>4981</v>
      </c>
      <c r="D874" s="20">
        <v>8000</v>
      </c>
      <c r="E874" s="6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9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873</v>
      </c>
      <c r="C875" s="3" t="s">
        <v>4982</v>
      </c>
      <c r="D875" s="20">
        <v>3500</v>
      </c>
      <c r="E875" s="6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9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874</v>
      </c>
      <c r="C876" s="3" t="s">
        <v>4983</v>
      </c>
      <c r="D876" s="20">
        <v>3000</v>
      </c>
      <c r="E876" s="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9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875</v>
      </c>
      <c r="C877" s="3" t="s">
        <v>4984</v>
      </c>
      <c r="D877" s="20">
        <v>5000</v>
      </c>
      <c r="E877" s="6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876</v>
      </c>
      <c r="C878" s="3" t="s">
        <v>4985</v>
      </c>
      <c r="D878" s="20">
        <v>3152</v>
      </c>
      <c r="E878" s="6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9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877</v>
      </c>
      <c r="C879" s="3" t="s">
        <v>4986</v>
      </c>
      <c r="D879" s="20">
        <v>2000</v>
      </c>
      <c r="E879" s="6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9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878</v>
      </c>
      <c r="C880" s="3" t="s">
        <v>4987</v>
      </c>
      <c r="D880" s="20">
        <v>5000</v>
      </c>
      <c r="E880" s="6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9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879</v>
      </c>
      <c r="C881" s="3" t="s">
        <v>4988</v>
      </c>
      <c r="D881" s="20">
        <v>2100</v>
      </c>
      <c r="E881" s="6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9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880</v>
      </c>
      <c r="C882" s="3" t="s">
        <v>4989</v>
      </c>
      <c r="D882" s="20">
        <v>3780</v>
      </c>
      <c r="E882" s="6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9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881</v>
      </c>
      <c r="C883" s="3" t="s">
        <v>4990</v>
      </c>
      <c r="D883" s="20">
        <v>3750</v>
      </c>
      <c r="E883" s="6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9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882</v>
      </c>
      <c r="C884" s="3" t="s">
        <v>4991</v>
      </c>
      <c r="D884" s="20">
        <v>1500</v>
      </c>
      <c r="E884" s="6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9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883</v>
      </c>
      <c r="C885" s="3" t="s">
        <v>4992</v>
      </c>
      <c r="D885" s="20">
        <v>5000</v>
      </c>
      <c r="E885" s="6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9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884</v>
      </c>
      <c r="C886" s="3" t="s">
        <v>4993</v>
      </c>
      <c r="D886" s="20">
        <v>2000</v>
      </c>
      <c r="E886" s="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9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885</v>
      </c>
      <c r="C887" s="3" t="s">
        <v>4994</v>
      </c>
      <c r="D887" s="20">
        <v>1000</v>
      </c>
      <c r="E887" s="6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9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886</v>
      </c>
      <c r="C888" s="3" t="s">
        <v>4995</v>
      </c>
      <c r="D888" s="20">
        <v>500</v>
      </c>
      <c r="E888" s="6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9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887</v>
      </c>
      <c r="C889" s="3" t="s">
        <v>4996</v>
      </c>
      <c r="D889" s="20">
        <v>1000</v>
      </c>
      <c r="E889" s="6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888</v>
      </c>
      <c r="C890" s="3" t="s">
        <v>4997</v>
      </c>
      <c r="D890" s="20">
        <v>1000</v>
      </c>
      <c r="E890" s="6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9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889</v>
      </c>
      <c r="C891" s="3" t="s">
        <v>4998</v>
      </c>
      <c r="D891" s="20">
        <v>25000</v>
      </c>
      <c r="E891" s="6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9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890</v>
      </c>
      <c r="C892" s="3" t="s">
        <v>4999</v>
      </c>
      <c r="D892" s="20">
        <v>3000</v>
      </c>
      <c r="E892" s="6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9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891</v>
      </c>
      <c r="C893" s="3" t="s">
        <v>5000</v>
      </c>
      <c r="D893" s="20">
        <v>8000</v>
      </c>
      <c r="E893" s="6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9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892</v>
      </c>
      <c r="C894" s="3" t="s">
        <v>5001</v>
      </c>
      <c r="D894" s="20">
        <v>6000</v>
      </c>
      <c r="E894" s="6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9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893</v>
      </c>
      <c r="C895" s="3" t="s">
        <v>5002</v>
      </c>
      <c r="D895" s="20">
        <v>2000</v>
      </c>
      <c r="E895" s="6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9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894</v>
      </c>
      <c r="C896" s="3" t="s">
        <v>5003</v>
      </c>
      <c r="D896" s="20">
        <v>20000</v>
      </c>
      <c r="E896" s="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9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895</v>
      </c>
      <c r="C897" s="3" t="s">
        <v>5004</v>
      </c>
      <c r="D897" s="20">
        <v>8000</v>
      </c>
      <c r="E897" s="6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9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896</v>
      </c>
      <c r="C898" s="3" t="s">
        <v>5005</v>
      </c>
      <c r="D898" s="20">
        <v>8000</v>
      </c>
      <c r="E898" s="6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9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5" x14ac:dyDescent="0.35">
      <c r="A899">
        <v>897</v>
      </c>
      <c r="B899" s="3" t="s">
        <v>897</v>
      </c>
      <c r="C899" s="3" t="s">
        <v>5006</v>
      </c>
      <c r="D899" s="20">
        <v>3000</v>
      </c>
      <c r="E899" s="6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9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3.5" x14ac:dyDescent="0.35">
      <c r="A900">
        <v>898</v>
      </c>
      <c r="B900" s="3" t="s">
        <v>898</v>
      </c>
      <c r="C900" s="3" t="s">
        <v>5007</v>
      </c>
      <c r="D900" s="20">
        <v>2500</v>
      </c>
      <c r="E900" s="6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9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899</v>
      </c>
      <c r="C901" s="3" t="s">
        <v>5008</v>
      </c>
      <c r="D901" s="20">
        <v>750</v>
      </c>
      <c r="E901" s="6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9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900</v>
      </c>
      <c r="C902" s="3" t="s">
        <v>5009</v>
      </c>
      <c r="D902" s="20">
        <v>5000</v>
      </c>
      <c r="E902" s="6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9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901</v>
      </c>
      <c r="C903" s="3" t="s">
        <v>5010</v>
      </c>
      <c r="D903" s="20">
        <v>6500</v>
      </c>
      <c r="E903" s="6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902</v>
      </c>
      <c r="C904" s="3" t="s">
        <v>5011</v>
      </c>
      <c r="D904" s="20">
        <v>30000</v>
      </c>
      <c r="E904" s="6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9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903</v>
      </c>
      <c r="C905" s="3" t="s">
        <v>5012</v>
      </c>
      <c r="D905" s="20">
        <v>5000</v>
      </c>
      <c r="E905" s="6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9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904</v>
      </c>
      <c r="C906" s="3" t="s">
        <v>5013</v>
      </c>
      <c r="D906" s="20">
        <v>50000</v>
      </c>
      <c r="E906" s="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9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905</v>
      </c>
      <c r="C907" s="3" t="s">
        <v>5014</v>
      </c>
      <c r="D907" s="20">
        <v>6500</v>
      </c>
      <c r="E907" s="6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9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906</v>
      </c>
      <c r="C908" s="3" t="s">
        <v>5015</v>
      </c>
      <c r="D908" s="20">
        <v>15000</v>
      </c>
      <c r="E908" s="6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907</v>
      </c>
      <c r="C909" s="3" t="s">
        <v>5016</v>
      </c>
      <c r="D909" s="20">
        <v>2900</v>
      </c>
      <c r="E909" s="6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908</v>
      </c>
      <c r="C910" s="3" t="s">
        <v>5017</v>
      </c>
      <c r="D910" s="20">
        <v>2500</v>
      </c>
      <c r="E910" s="6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909</v>
      </c>
      <c r="C911" s="3" t="s">
        <v>5018</v>
      </c>
      <c r="D911" s="20">
        <v>16000</v>
      </c>
      <c r="E911" s="6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9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910</v>
      </c>
      <c r="C912" s="3" t="s">
        <v>5019</v>
      </c>
      <c r="D912" s="20">
        <v>550</v>
      </c>
      <c r="E912" s="6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9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911</v>
      </c>
      <c r="C913" s="3" t="s">
        <v>5020</v>
      </c>
      <c r="D913" s="20">
        <v>100000</v>
      </c>
      <c r="E913" s="6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912</v>
      </c>
      <c r="C914" s="3" t="s">
        <v>5021</v>
      </c>
      <c r="D914" s="20">
        <v>3500</v>
      </c>
      <c r="E914" s="6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9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913</v>
      </c>
      <c r="C915" s="3" t="s">
        <v>5022</v>
      </c>
      <c r="D915" s="20">
        <v>30000</v>
      </c>
      <c r="E915" s="6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9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914</v>
      </c>
      <c r="C916" s="3" t="s">
        <v>5023</v>
      </c>
      <c r="D916" s="20">
        <v>1500</v>
      </c>
      <c r="E916" s="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915</v>
      </c>
      <c r="C917" s="3" t="s">
        <v>5024</v>
      </c>
      <c r="D917" s="20">
        <v>6500</v>
      </c>
      <c r="E917" s="6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9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916</v>
      </c>
      <c r="C918" s="3" t="s">
        <v>5025</v>
      </c>
      <c r="D918" s="20">
        <v>3300</v>
      </c>
      <c r="E918" s="6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917</v>
      </c>
      <c r="C919" s="3" t="s">
        <v>5026</v>
      </c>
      <c r="D919" s="20">
        <v>5000</v>
      </c>
      <c r="E919" s="6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9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918</v>
      </c>
      <c r="C920" s="3" t="s">
        <v>5027</v>
      </c>
      <c r="D920" s="20">
        <v>3900</v>
      </c>
      <c r="E920" s="6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9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919</v>
      </c>
      <c r="C921" s="3" t="s">
        <v>5028</v>
      </c>
      <c r="D921" s="20">
        <v>20000</v>
      </c>
      <c r="E921" s="6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9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920</v>
      </c>
      <c r="C922" s="3" t="s">
        <v>5029</v>
      </c>
      <c r="D922" s="20">
        <v>5500</v>
      </c>
      <c r="E922" s="6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921</v>
      </c>
      <c r="C923" s="3" t="s">
        <v>5030</v>
      </c>
      <c r="D923" s="20">
        <v>15000</v>
      </c>
      <c r="E923" s="6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9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922</v>
      </c>
      <c r="C924" s="3" t="s">
        <v>5031</v>
      </c>
      <c r="D924" s="20">
        <v>27000</v>
      </c>
      <c r="E924" s="6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9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923</v>
      </c>
      <c r="C925" s="3" t="s">
        <v>5032</v>
      </c>
      <c r="D925" s="20">
        <v>15000</v>
      </c>
      <c r="E925" s="6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9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924</v>
      </c>
      <c r="C926" s="3" t="s">
        <v>5033</v>
      </c>
      <c r="D926" s="20">
        <v>3000</v>
      </c>
      <c r="E926" s="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9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925</v>
      </c>
      <c r="C927" s="3" t="s">
        <v>5034</v>
      </c>
      <c r="D927" s="20">
        <v>6000</v>
      </c>
      <c r="E927" s="6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9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926</v>
      </c>
      <c r="C928" s="3" t="s">
        <v>5035</v>
      </c>
      <c r="D928" s="20">
        <v>7000</v>
      </c>
      <c r="E928" s="6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927</v>
      </c>
      <c r="C929" s="3" t="s">
        <v>5036</v>
      </c>
      <c r="D929" s="20">
        <v>20000</v>
      </c>
      <c r="E929" s="6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928</v>
      </c>
      <c r="C930" s="3" t="s">
        <v>5037</v>
      </c>
      <c r="D930" s="20">
        <v>14500</v>
      </c>
      <c r="E930" s="6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9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929</v>
      </c>
      <c r="C931" s="3" t="s">
        <v>5038</v>
      </c>
      <c r="D931" s="20">
        <v>500</v>
      </c>
      <c r="E931" s="6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930</v>
      </c>
      <c r="C932" s="3" t="s">
        <v>5039</v>
      </c>
      <c r="D932" s="20">
        <v>900</v>
      </c>
      <c r="E932" s="6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9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931</v>
      </c>
      <c r="C933" s="3" t="s">
        <v>5040</v>
      </c>
      <c r="D933" s="20">
        <v>2000</v>
      </c>
      <c r="E933" s="6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9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932</v>
      </c>
      <c r="C934" s="3" t="s">
        <v>5041</v>
      </c>
      <c r="D934" s="20">
        <v>9500</v>
      </c>
      <c r="E934" s="6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9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933</v>
      </c>
      <c r="C935" s="3" t="s">
        <v>5042</v>
      </c>
      <c r="D935" s="20">
        <v>2000</v>
      </c>
      <c r="E935" s="6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9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934</v>
      </c>
      <c r="C936" s="3" t="s">
        <v>5043</v>
      </c>
      <c r="D936" s="20">
        <v>5000</v>
      </c>
      <c r="E936" s="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9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935</v>
      </c>
      <c r="C937" s="3" t="s">
        <v>5044</v>
      </c>
      <c r="D937" s="20">
        <v>3500</v>
      </c>
      <c r="E937" s="6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9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936</v>
      </c>
      <c r="C938" s="3" t="s">
        <v>5045</v>
      </c>
      <c r="D938" s="20">
        <v>1400</v>
      </c>
      <c r="E938" s="6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937</v>
      </c>
      <c r="C939" s="3" t="s">
        <v>5046</v>
      </c>
      <c r="D939" s="20">
        <v>3500</v>
      </c>
      <c r="E939" s="6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9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938</v>
      </c>
      <c r="C940" s="3" t="s">
        <v>5047</v>
      </c>
      <c r="D940" s="20">
        <v>7000</v>
      </c>
      <c r="E940" s="6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9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939</v>
      </c>
      <c r="C941" s="3" t="s">
        <v>5048</v>
      </c>
      <c r="D941" s="20">
        <v>2750</v>
      </c>
      <c r="E941" s="6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9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940</v>
      </c>
      <c r="C942" s="3" t="s">
        <v>5049</v>
      </c>
      <c r="D942" s="20">
        <v>9000</v>
      </c>
      <c r="E942" s="6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9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941</v>
      </c>
      <c r="C943" s="3" t="s">
        <v>5050</v>
      </c>
      <c r="D943" s="20">
        <v>50000</v>
      </c>
      <c r="E943" s="6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9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942</v>
      </c>
      <c r="C944" s="3" t="s">
        <v>5051</v>
      </c>
      <c r="D944" s="20">
        <v>7500</v>
      </c>
      <c r="E944" s="6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9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943</v>
      </c>
      <c r="C945" s="3" t="s">
        <v>5052</v>
      </c>
      <c r="D945" s="20">
        <v>3000</v>
      </c>
      <c r="E945" s="6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9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944</v>
      </c>
      <c r="C946" s="3" t="s">
        <v>5053</v>
      </c>
      <c r="D946" s="20">
        <v>50000</v>
      </c>
      <c r="E946" s="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9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945</v>
      </c>
      <c r="C947" s="3" t="s">
        <v>5054</v>
      </c>
      <c r="D947" s="20">
        <v>100000</v>
      </c>
      <c r="E947" s="6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9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946</v>
      </c>
      <c r="C948" s="3" t="s">
        <v>5055</v>
      </c>
      <c r="D948" s="20">
        <v>15000</v>
      </c>
      <c r="E948" s="6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9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947</v>
      </c>
      <c r="C949" s="3" t="s">
        <v>5056</v>
      </c>
      <c r="D949" s="20">
        <v>850</v>
      </c>
      <c r="E949" s="6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948</v>
      </c>
      <c r="C950" s="3" t="s">
        <v>5057</v>
      </c>
      <c r="D950" s="20">
        <v>4000</v>
      </c>
      <c r="E950" s="6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9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949</v>
      </c>
      <c r="C951" s="3" t="s">
        <v>5058</v>
      </c>
      <c r="D951" s="20">
        <v>20000</v>
      </c>
      <c r="E951" s="6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9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950</v>
      </c>
      <c r="C952" s="3" t="s">
        <v>5059</v>
      </c>
      <c r="D952" s="20">
        <v>5000</v>
      </c>
      <c r="E952" s="6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9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951</v>
      </c>
      <c r="C953" s="3" t="s">
        <v>5060</v>
      </c>
      <c r="D953" s="20">
        <v>50000</v>
      </c>
      <c r="E953" s="6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9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952</v>
      </c>
      <c r="C954" s="3" t="s">
        <v>5061</v>
      </c>
      <c r="D954" s="20">
        <v>49000</v>
      </c>
      <c r="E954" s="6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9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953</v>
      </c>
      <c r="C955" s="3" t="s">
        <v>5062</v>
      </c>
      <c r="D955" s="20">
        <v>15000</v>
      </c>
      <c r="E955" s="6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9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954</v>
      </c>
      <c r="C956" s="3" t="s">
        <v>5063</v>
      </c>
      <c r="D956" s="20">
        <v>15000</v>
      </c>
      <c r="E956" s="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9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955</v>
      </c>
      <c r="C957" s="3" t="s">
        <v>5064</v>
      </c>
      <c r="D957" s="20">
        <v>300000</v>
      </c>
      <c r="E957" s="6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9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956</v>
      </c>
      <c r="C958" s="3" t="s">
        <v>5065</v>
      </c>
      <c r="D958" s="20">
        <v>50000</v>
      </c>
      <c r="E958" s="6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9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957</v>
      </c>
      <c r="C959" s="3" t="s">
        <v>5066</v>
      </c>
      <c r="D959" s="20">
        <v>12000</v>
      </c>
      <c r="E959" s="6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9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958</v>
      </c>
      <c r="C960" s="3" t="s">
        <v>5067</v>
      </c>
      <c r="D960" s="20">
        <v>7777</v>
      </c>
      <c r="E960" s="6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9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959</v>
      </c>
      <c r="C961" s="3" t="s">
        <v>5068</v>
      </c>
      <c r="D961" s="20">
        <v>50000</v>
      </c>
      <c r="E961" s="6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9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960</v>
      </c>
      <c r="C962" s="3" t="s">
        <v>5069</v>
      </c>
      <c r="D962" s="20">
        <v>55650</v>
      </c>
      <c r="E962" s="6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9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5" x14ac:dyDescent="0.35">
      <c r="A963">
        <v>961</v>
      </c>
      <c r="B963" s="3" t="s">
        <v>961</v>
      </c>
      <c r="C963" s="3" t="s">
        <v>5070</v>
      </c>
      <c r="D963" s="20">
        <v>95000</v>
      </c>
      <c r="E963" s="6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si="76"/>
        <v>364.35</v>
      </c>
      <c r="Q963" s="9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3.5" x14ac:dyDescent="0.35">
      <c r="A964">
        <v>962</v>
      </c>
      <c r="B964" s="3" t="s">
        <v>962</v>
      </c>
      <c r="C964" s="3" t="s">
        <v>5071</v>
      </c>
      <c r="D964" s="20">
        <v>2500</v>
      </c>
      <c r="E964" s="6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9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963</v>
      </c>
      <c r="C965" s="3" t="s">
        <v>5072</v>
      </c>
      <c r="D965" s="20">
        <v>35000</v>
      </c>
      <c r="E965" s="6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9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964</v>
      </c>
      <c r="C966" s="3" t="s">
        <v>5073</v>
      </c>
      <c r="D966" s="20">
        <v>110000</v>
      </c>
      <c r="E966" s="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9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965</v>
      </c>
      <c r="C967" s="3" t="s">
        <v>5074</v>
      </c>
      <c r="D967" s="20">
        <v>25000</v>
      </c>
      <c r="E967" s="6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9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966</v>
      </c>
      <c r="C968" s="3" t="s">
        <v>5075</v>
      </c>
      <c r="D968" s="20">
        <v>12000</v>
      </c>
      <c r="E968" s="6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9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967</v>
      </c>
      <c r="C969" s="3" t="s">
        <v>5076</v>
      </c>
      <c r="D969" s="20">
        <v>20000</v>
      </c>
      <c r="E969" s="6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9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968</v>
      </c>
      <c r="C970" s="3" t="s">
        <v>5077</v>
      </c>
      <c r="D970" s="20">
        <v>8000</v>
      </c>
      <c r="E970" s="6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9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969</v>
      </c>
      <c r="C971" s="3" t="s">
        <v>5078</v>
      </c>
      <c r="D971" s="20">
        <v>30000</v>
      </c>
      <c r="E971" s="6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9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970</v>
      </c>
      <c r="C972" s="3" t="s">
        <v>5079</v>
      </c>
      <c r="D972" s="20">
        <v>5000</v>
      </c>
      <c r="E972" s="6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9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971</v>
      </c>
      <c r="C973" s="3" t="s">
        <v>5080</v>
      </c>
      <c r="D973" s="20">
        <v>100000</v>
      </c>
      <c r="E973" s="6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9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972</v>
      </c>
      <c r="C974" s="3" t="s">
        <v>5081</v>
      </c>
      <c r="D974" s="20">
        <v>20000</v>
      </c>
      <c r="E974" s="6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9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973</v>
      </c>
      <c r="C975" s="3" t="s">
        <v>5082</v>
      </c>
      <c r="D975" s="20">
        <v>20000</v>
      </c>
      <c r="E975" s="6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9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974</v>
      </c>
      <c r="C976" s="3" t="s">
        <v>5083</v>
      </c>
      <c r="D976" s="20">
        <v>50000</v>
      </c>
      <c r="E976" s="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9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975</v>
      </c>
      <c r="C977" s="3" t="s">
        <v>5084</v>
      </c>
      <c r="D977" s="20">
        <v>100000</v>
      </c>
      <c r="E977" s="6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9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976</v>
      </c>
      <c r="C978" s="3" t="s">
        <v>5085</v>
      </c>
      <c r="D978" s="20">
        <v>150000</v>
      </c>
      <c r="E978" s="6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9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977</v>
      </c>
      <c r="C979" s="3" t="s">
        <v>5086</v>
      </c>
      <c r="D979" s="20">
        <v>2700</v>
      </c>
      <c r="E979" s="6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9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978</v>
      </c>
      <c r="C980" s="3" t="s">
        <v>5087</v>
      </c>
      <c r="D980" s="20">
        <v>172889</v>
      </c>
      <c r="E980" s="6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9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979</v>
      </c>
      <c r="C981" s="3" t="s">
        <v>5088</v>
      </c>
      <c r="D981" s="20">
        <v>35000</v>
      </c>
      <c r="E981" s="6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9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980</v>
      </c>
      <c r="C982" s="3" t="s">
        <v>5089</v>
      </c>
      <c r="D982" s="20">
        <v>10000</v>
      </c>
      <c r="E982" s="6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9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981</v>
      </c>
      <c r="C983" s="3" t="s">
        <v>5090</v>
      </c>
      <c r="D983" s="20">
        <v>88888</v>
      </c>
      <c r="E983" s="6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9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982</v>
      </c>
      <c r="C984" s="3" t="s">
        <v>5091</v>
      </c>
      <c r="D984" s="20">
        <v>17500</v>
      </c>
      <c r="E984" s="6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9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983</v>
      </c>
      <c r="C985" s="3" t="s">
        <v>5092</v>
      </c>
      <c r="D985" s="20">
        <v>104219</v>
      </c>
      <c r="E985" s="6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9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984</v>
      </c>
      <c r="C986" s="3" t="s">
        <v>5093</v>
      </c>
      <c r="D986" s="20">
        <v>10000</v>
      </c>
      <c r="E986" s="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9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985</v>
      </c>
      <c r="C987" s="3" t="s">
        <v>5094</v>
      </c>
      <c r="D987" s="20">
        <v>30000</v>
      </c>
      <c r="E987" s="6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9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986</v>
      </c>
      <c r="C988" s="3" t="s">
        <v>5095</v>
      </c>
      <c r="D988" s="20">
        <v>20000</v>
      </c>
      <c r="E988" s="6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9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987</v>
      </c>
      <c r="C989" s="3" t="s">
        <v>5096</v>
      </c>
      <c r="D989" s="20">
        <v>50000</v>
      </c>
      <c r="E989" s="6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9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988</v>
      </c>
      <c r="C990" s="3" t="s">
        <v>5097</v>
      </c>
      <c r="D990" s="20">
        <v>5000</v>
      </c>
      <c r="E990" s="6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989</v>
      </c>
      <c r="C991" s="3" t="s">
        <v>5098</v>
      </c>
      <c r="D991" s="20">
        <v>10000</v>
      </c>
      <c r="E991" s="6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9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990</v>
      </c>
      <c r="C992" s="3" t="s">
        <v>5099</v>
      </c>
      <c r="D992" s="20">
        <v>25000</v>
      </c>
      <c r="E992" s="6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9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991</v>
      </c>
      <c r="C993" s="3" t="s">
        <v>5100</v>
      </c>
      <c r="D993" s="20">
        <v>5000</v>
      </c>
      <c r="E993" s="6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9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992</v>
      </c>
      <c r="C994" s="3" t="s">
        <v>5101</v>
      </c>
      <c r="D994" s="20">
        <v>100000</v>
      </c>
      <c r="E994" s="6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9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993</v>
      </c>
      <c r="C995" s="3" t="s">
        <v>5102</v>
      </c>
      <c r="D995" s="20">
        <v>70000</v>
      </c>
      <c r="E995" s="6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9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994</v>
      </c>
      <c r="C996" s="3" t="s">
        <v>5103</v>
      </c>
      <c r="D996" s="20">
        <v>200000</v>
      </c>
      <c r="E996" s="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9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995</v>
      </c>
      <c r="C997" s="3" t="s">
        <v>5104</v>
      </c>
      <c r="D997" s="20">
        <v>10000</v>
      </c>
      <c r="E997" s="6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9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996</v>
      </c>
      <c r="C998" s="3" t="s">
        <v>5105</v>
      </c>
      <c r="D998" s="20">
        <v>4000</v>
      </c>
      <c r="E998" s="6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9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997</v>
      </c>
      <c r="C999" s="3" t="s">
        <v>5106</v>
      </c>
      <c r="D999" s="20">
        <v>5000</v>
      </c>
      <c r="E999" s="6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9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998</v>
      </c>
      <c r="C1000" s="3" t="s">
        <v>5107</v>
      </c>
      <c r="D1000" s="20">
        <v>60000</v>
      </c>
      <c r="E1000" s="6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9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999</v>
      </c>
      <c r="C1001" s="3" t="s">
        <v>5108</v>
      </c>
      <c r="D1001" s="20">
        <v>150000</v>
      </c>
      <c r="E1001" s="6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9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1000</v>
      </c>
      <c r="C1002" s="3" t="s">
        <v>5109</v>
      </c>
      <c r="D1002" s="20">
        <v>894700</v>
      </c>
      <c r="E1002" s="6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9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1001</v>
      </c>
      <c r="C1003" s="3" t="s">
        <v>5110</v>
      </c>
      <c r="D1003" s="20">
        <v>5000</v>
      </c>
      <c r="E1003" s="6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9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1002</v>
      </c>
      <c r="C1004" s="3" t="s">
        <v>5111</v>
      </c>
      <c r="D1004" s="20">
        <v>9999</v>
      </c>
      <c r="E1004" s="6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9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1003</v>
      </c>
      <c r="C1005" s="3" t="s">
        <v>5112</v>
      </c>
      <c r="D1005" s="20">
        <v>20000</v>
      </c>
      <c r="E1005" s="6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9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1004</v>
      </c>
      <c r="C1006" s="3" t="s">
        <v>5113</v>
      </c>
      <c r="D1006" s="20">
        <v>25000</v>
      </c>
      <c r="E1006" s="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9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1005</v>
      </c>
      <c r="C1007" s="3" t="s">
        <v>5114</v>
      </c>
      <c r="D1007" s="20">
        <v>200000</v>
      </c>
      <c r="E1007" s="6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9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1006</v>
      </c>
      <c r="C1008" s="3" t="s">
        <v>5115</v>
      </c>
      <c r="D1008" s="20">
        <v>4000</v>
      </c>
      <c r="E1008" s="6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9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1007</v>
      </c>
      <c r="C1009" s="3" t="s">
        <v>5116</v>
      </c>
      <c r="D1009" s="20">
        <v>30000</v>
      </c>
      <c r="E1009" s="6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9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1008</v>
      </c>
      <c r="C1010" s="3" t="s">
        <v>5117</v>
      </c>
      <c r="D1010" s="20">
        <v>93500</v>
      </c>
      <c r="E1010" s="6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9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1009</v>
      </c>
      <c r="C1011" s="3" t="s">
        <v>5118</v>
      </c>
      <c r="D1011" s="20">
        <v>50000</v>
      </c>
      <c r="E1011" s="6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9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1010</v>
      </c>
      <c r="C1012" s="3" t="s">
        <v>5119</v>
      </c>
      <c r="D1012" s="20">
        <v>115250</v>
      </c>
      <c r="E1012" s="6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9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1011</v>
      </c>
      <c r="C1013" s="3" t="s">
        <v>5120</v>
      </c>
      <c r="D1013" s="20">
        <v>20000</v>
      </c>
      <c r="E1013" s="6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9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1012</v>
      </c>
      <c r="C1014" s="3" t="s">
        <v>5121</v>
      </c>
      <c r="D1014" s="20">
        <v>5000</v>
      </c>
      <c r="E1014" s="6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9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1013</v>
      </c>
      <c r="C1015" s="3" t="s">
        <v>5122</v>
      </c>
      <c r="D1015" s="20">
        <v>25000</v>
      </c>
      <c r="E1015" s="6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9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1014</v>
      </c>
      <c r="C1016" s="3" t="s">
        <v>5123</v>
      </c>
      <c r="D1016" s="20">
        <v>10000</v>
      </c>
      <c r="E1016" s="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9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1015</v>
      </c>
      <c r="C1017" s="3" t="s">
        <v>5124</v>
      </c>
      <c r="D1017" s="20">
        <v>9000</v>
      </c>
      <c r="E1017" s="6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9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1016</v>
      </c>
      <c r="C1018" s="3" t="s">
        <v>5125</v>
      </c>
      <c r="D1018" s="20">
        <v>100000</v>
      </c>
      <c r="E1018" s="6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9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1017</v>
      </c>
      <c r="C1019" s="3" t="s">
        <v>5126</v>
      </c>
      <c r="D1019" s="20">
        <v>250000</v>
      </c>
      <c r="E1019" s="6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9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1018</v>
      </c>
      <c r="C1020" s="3" t="s">
        <v>5127</v>
      </c>
      <c r="D1020" s="20">
        <v>20000</v>
      </c>
      <c r="E1020" s="6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9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1019</v>
      </c>
      <c r="C1021" s="3" t="s">
        <v>5128</v>
      </c>
      <c r="D1021" s="20">
        <v>45000</v>
      </c>
      <c r="E1021" s="6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9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1020</v>
      </c>
      <c r="C1022" s="3" t="s">
        <v>5129</v>
      </c>
      <c r="D1022" s="20">
        <v>1550</v>
      </c>
      <c r="E1022" s="6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9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1021</v>
      </c>
      <c r="C1023" s="3" t="s">
        <v>5130</v>
      </c>
      <c r="D1023" s="20">
        <v>3000</v>
      </c>
      <c r="E1023" s="6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9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1022</v>
      </c>
      <c r="C1024" s="3" t="s">
        <v>5131</v>
      </c>
      <c r="D1024" s="20">
        <v>2000</v>
      </c>
      <c r="E1024" s="6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9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1023</v>
      </c>
      <c r="C1025" s="3" t="s">
        <v>5132</v>
      </c>
      <c r="D1025" s="20">
        <v>2000</v>
      </c>
      <c r="E1025" s="6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9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1024</v>
      </c>
      <c r="C1026" s="3" t="s">
        <v>5133</v>
      </c>
      <c r="D1026" s="20">
        <v>20000</v>
      </c>
      <c r="E1026" s="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9" t="s">
        <v>8323</v>
      </c>
      <c r="R1026" t="s">
        <v>8328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ref="U1026:U1089" si="84">YEAR(S1026)</f>
        <v>2016</v>
      </c>
    </row>
    <row r="1027" spans="1:21" ht="29" x14ac:dyDescent="0.35">
      <c r="A1027">
        <v>1025</v>
      </c>
      <c r="B1027" s="3" t="s">
        <v>1025</v>
      </c>
      <c r="C1027" s="3" t="s">
        <v>5134</v>
      </c>
      <c r="D1027" s="20">
        <v>70000</v>
      </c>
      <c r="E1027" s="6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si="81"/>
        <v>71.849999999999994</v>
      </c>
      <c r="Q1027" s="9" t="s">
        <v>8323</v>
      </c>
      <c r="R1027" t="s">
        <v>8328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58" x14ac:dyDescent="0.35">
      <c r="A1028">
        <v>1026</v>
      </c>
      <c r="B1028" s="3" t="s">
        <v>1026</v>
      </c>
      <c r="C1028" s="3" t="s">
        <v>5135</v>
      </c>
      <c r="D1028" s="20">
        <v>7000</v>
      </c>
      <c r="E1028" s="6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9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1027</v>
      </c>
      <c r="C1029" s="3" t="s">
        <v>5136</v>
      </c>
      <c r="D1029" s="20">
        <v>7501</v>
      </c>
      <c r="E1029" s="6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9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1028</v>
      </c>
      <c r="C1030" s="3" t="s">
        <v>5137</v>
      </c>
      <c r="D1030" s="20">
        <v>10000</v>
      </c>
      <c r="E1030" s="6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9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1029</v>
      </c>
      <c r="C1031" s="3" t="s">
        <v>5138</v>
      </c>
      <c r="D1031" s="20">
        <v>10000</v>
      </c>
      <c r="E1031" s="6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9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1030</v>
      </c>
      <c r="C1032" s="3" t="s">
        <v>5139</v>
      </c>
      <c r="D1032" s="20">
        <v>2000</v>
      </c>
      <c r="E1032" s="6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9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1031</v>
      </c>
      <c r="C1033" s="3" t="s">
        <v>5140</v>
      </c>
      <c r="D1033" s="20">
        <v>10000</v>
      </c>
      <c r="E1033" s="6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9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1032</v>
      </c>
      <c r="C1034" s="3" t="s">
        <v>5141</v>
      </c>
      <c r="D1034" s="20">
        <v>5400</v>
      </c>
      <c r="E1034" s="6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9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1033</v>
      </c>
      <c r="C1035" s="3" t="s">
        <v>5142</v>
      </c>
      <c r="D1035" s="20">
        <v>1328</v>
      </c>
      <c r="E1035" s="6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9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1034</v>
      </c>
      <c r="C1036" s="3" t="s">
        <v>5143</v>
      </c>
      <c r="D1036" s="20">
        <v>5000</v>
      </c>
      <c r="E1036" s="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9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1035</v>
      </c>
      <c r="C1037" s="3" t="s">
        <v>5144</v>
      </c>
      <c r="D1037" s="20">
        <v>4600</v>
      </c>
      <c r="E1037" s="6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9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1036</v>
      </c>
      <c r="C1038" s="3" t="s">
        <v>5145</v>
      </c>
      <c r="D1038" s="20">
        <v>4500</v>
      </c>
      <c r="E1038" s="6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9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1037</v>
      </c>
      <c r="C1039" s="3" t="s">
        <v>5146</v>
      </c>
      <c r="D1039" s="20">
        <v>1000</v>
      </c>
      <c r="E1039" s="6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9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1038</v>
      </c>
      <c r="C1040" s="3" t="s">
        <v>5147</v>
      </c>
      <c r="D1040" s="20">
        <v>1500</v>
      </c>
      <c r="E1040" s="6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9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1039</v>
      </c>
      <c r="C1041" s="3" t="s">
        <v>5148</v>
      </c>
      <c r="D1041" s="20">
        <v>500</v>
      </c>
      <c r="E1041" s="6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9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1040</v>
      </c>
      <c r="C1042" s="3" t="s">
        <v>5149</v>
      </c>
      <c r="D1042" s="20">
        <v>85000</v>
      </c>
      <c r="E1042" s="6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9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1041</v>
      </c>
      <c r="C1043" s="3" t="s">
        <v>5150</v>
      </c>
      <c r="D1043" s="20">
        <v>50</v>
      </c>
      <c r="E1043" s="6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1042</v>
      </c>
      <c r="C1044" s="3" t="s">
        <v>5151</v>
      </c>
      <c r="D1044" s="20">
        <v>650</v>
      </c>
      <c r="E1044" s="6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9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1043</v>
      </c>
      <c r="C1045" s="3" t="s">
        <v>5152</v>
      </c>
      <c r="D1045" s="20">
        <v>100000</v>
      </c>
      <c r="E1045" s="6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9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1044</v>
      </c>
      <c r="C1046" s="3" t="s">
        <v>5153</v>
      </c>
      <c r="D1046" s="20">
        <v>7000</v>
      </c>
      <c r="E1046" s="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9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1045</v>
      </c>
      <c r="C1047" s="3" t="s">
        <v>5154</v>
      </c>
      <c r="D1047" s="20">
        <v>10000</v>
      </c>
      <c r="E1047" s="6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9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1046</v>
      </c>
      <c r="C1048" s="3" t="s">
        <v>5155</v>
      </c>
      <c r="D1048" s="20">
        <v>3000</v>
      </c>
      <c r="E1048" s="6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1047</v>
      </c>
      <c r="C1049" s="3" t="s">
        <v>5156</v>
      </c>
      <c r="D1049" s="20">
        <v>2000</v>
      </c>
      <c r="E1049" s="6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9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1048</v>
      </c>
      <c r="C1050" s="3" t="s">
        <v>5157</v>
      </c>
      <c r="D1050" s="20">
        <v>15000</v>
      </c>
      <c r="E1050" s="6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9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1049</v>
      </c>
      <c r="C1051" s="3" t="s">
        <v>5158</v>
      </c>
      <c r="D1051" s="20">
        <v>12000</v>
      </c>
      <c r="E1051" s="6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1050</v>
      </c>
      <c r="C1052" s="3" t="s">
        <v>5159</v>
      </c>
      <c r="D1052" s="20">
        <v>2500</v>
      </c>
      <c r="E1052" s="6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1051</v>
      </c>
      <c r="C1053" s="3" t="s">
        <v>5160</v>
      </c>
      <c r="D1053" s="20">
        <v>500</v>
      </c>
      <c r="E1053" s="6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1052</v>
      </c>
      <c r="C1054" s="3" t="s">
        <v>5161</v>
      </c>
      <c r="D1054" s="20">
        <v>4336</v>
      </c>
      <c r="E1054" s="6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1053</v>
      </c>
      <c r="C1055" s="3" t="s">
        <v>5162</v>
      </c>
      <c r="D1055" s="20">
        <v>1500</v>
      </c>
      <c r="E1055" s="6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9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1054</v>
      </c>
      <c r="C1056" s="3" t="s">
        <v>5163</v>
      </c>
      <c r="D1056" s="20">
        <v>2500</v>
      </c>
      <c r="E1056" s="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1055</v>
      </c>
      <c r="C1057" s="3" t="s">
        <v>5164</v>
      </c>
      <c r="D1057" s="20">
        <v>3500</v>
      </c>
      <c r="E1057" s="6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1056</v>
      </c>
      <c r="C1058" s="3" t="s">
        <v>5165</v>
      </c>
      <c r="D1058" s="20">
        <v>10000</v>
      </c>
      <c r="E1058" s="6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1057</v>
      </c>
      <c r="C1059" s="3" t="s">
        <v>5166</v>
      </c>
      <c r="D1059" s="20">
        <v>10000</v>
      </c>
      <c r="E1059" s="6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1058</v>
      </c>
      <c r="C1060" s="3" t="s">
        <v>5167</v>
      </c>
      <c r="D1060" s="20">
        <v>40000</v>
      </c>
      <c r="E1060" s="6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1059</v>
      </c>
      <c r="C1061" s="3" t="s">
        <v>5168</v>
      </c>
      <c r="D1061" s="20">
        <v>1100</v>
      </c>
      <c r="E1061" s="6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1060</v>
      </c>
      <c r="C1062" s="3" t="s">
        <v>5169</v>
      </c>
      <c r="D1062" s="20">
        <v>5000</v>
      </c>
      <c r="E1062" s="6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9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1061</v>
      </c>
      <c r="C1063" s="3" t="s">
        <v>5170</v>
      </c>
      <c r="D1063" s="20">
        <v>4000</v>
      </c>
      <c r="E1063" s="6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1062</v>
      </c>
      <c r="C1064" s="3" t="s">
        <v>5171</v>
      </c>
      <c r="D1064" s="20">
        <v>199</v>
      </c>
      <c r="E1064" s="6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9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1063</v>
      </c>
      <c r="C1065" s="3" t="s">
        <v>5172</v>
      </c>
      <c r="D1065" s="20">
        <v>1000</v>
      </c>
      <c r="E1065" s="6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1064</v>
      </c>
      <c r="C1066" s="3" t="s">
        <v>5173</v>
      </c>
      <c r="D1066" s="20">
        <v>90000</v>
      </c>
      <c r="E1066" s="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9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1065</v>
      </c>
      <c r="C1067" s="3" t="s">
        <v>5174</v>
      </c>
      <c r="D1067" s="20">
        <v>3000</v>
      </c>
      <c r="E1067" s="6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9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1066</v>
      </c>
      <c r="C1068" s="3" t="s">
        <v>5175</v>
      </c>
      <c r="D1068" s="20">
        <v>150000</v>
      </c>
      <c r="E1068" s="6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9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1067</v>
      </c>
      <c r="C1069" s="3" t="s">
        <v>5176</v>
      </c>
      <c r="D1069" s="20">
        <v>500</v>
      </c>
      <c r="E1069" s="6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9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1068</v>
      </c>
      <c r="C1070" s="3" t="s">
        <v>5177</v>
      </c>
      <c r="D1070" s="20">
        <v>30000</v>
      </c>
      <c r="E1070" s="6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9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1069</v>
      </c>
      <c r="C1071" s="3" t="s">
        <v>5178</v>
      </c>
      <c r="D1071" s="20">
        <v>2200</v>
      </c>
      <c r="E1071" s="6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9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1070</v>
      </c>
      <c r="C1072" s="3" t="s">
        <v>5179</v>
      </c>
      <c r="D1072" s="20">
        <v>10000</v>
      </c>
      <c r="E1072" s="6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9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1071</v>
      </c>
      <c r="C1073" s="3" t="s">
        <v>5180</v>
      </c>
      <c r="D1073" s="20">
        <v>100</v>
      </c>
      <c r="E1073" s="6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1072</v>
      </c>
      <c r="C1074" s="3" t="s">
        <v>5181</v>
      </c>
      <c r="D1074" s="20">
        <v>75000</v>
      </c>
      <c r="E1074" s="6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9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1073</v>
      </c>
      <c r="C1075" s="3" t="s">
        <v>5182</v>
      </c>
      <c r="D1075" s="20">
        <v>750</v>
      </c>
      <c r="E1075" s="6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9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1074</v>
      </c>
      <c r="C1076" s="3" t="s">
        <v>5183</v>
      </c>
      <c r="D1076" s="20">
        <v>54000</v>
      </c>
      <c r="E1076" s="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9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1075</v>
      </c>
      <c r="C1077" s="3" t="s">
        <v>5184</v>
      </c>
      <c r="D1077" s="20">
        <v>1000</v>
      </c>
      <c r="E1077" s="6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9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1076</v>
      </c>
      <c r="C1078" s="3" t="s">
        <v>5185</v>
      </c>
      <c r="D1078" s="20">
        <v>75000</v>
      </c>
      <c r="E1078" s="6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9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1077</v>
      </c>
      <c r="C1079" s="3" t="s">
        <v>5186</v>
      </c>
      <c r="D1079" s="20">
        <v>25000</v>
      </c>
      <c r="E1079" s="6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9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1078</v>
      </c>
      <c r="C1080" s="3" t="s">
        <v>5187</v>
      </c>
      <c r="D1080" s="20">
        <v>600</v>
      </c>
      <c r="E1080" s="6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9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1079</v>
      </c>
      <c r="C1081" s="3" t="s">
        <v>5188</v>
      </c>
      <c r="D1081" s="20">
        <v>26000</v>
      </c>
      <c r="E1081" s="6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9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1080</v>
      </c>
      <c r="C1082" s="3" t="s">
        <v>5189</v>
      </c>
      <c r="D1082" s="20">
        <v>20000</v>
      </c>
      <c r="E1082" s="6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9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1081</v>
      </c>
      <c r="C1083" s="3" t="s">
        <v>5190</v>
      </c>
      <c r="D1083" s="20">
        <v>68000</v>
      </c>
      <c r="E1083" s="6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9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1082</v>
      </c>
      <c r="C1084" s="3" t="s">
        <v>5191</v>
      </c>
      <c r="D1084" s="20">
        <v>10000</v>
      </c>
      <c r="E1084" s="6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9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1083</v>
      </c>
      <c r="C1085" s="3" t="s">
        <v>5192</v>
      </c>
      <c r="D1085" s="20">
        <v>50000</v>
      </c>
      <c r="E1085" s="6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9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1084</v>
      </c>
      <c r="C1086" s="3" t="s">
        <v>5193</v>
      </c>
      <c r="D1086" s="20">
        <v>550</v>
      </c>
      <c r="E1086" s="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1085</v>
      </c>
      <c r="C1087" s="3" t="s">
        <v>5194</v>
      </c>
      <c r="D1087" s="20">
        <v>30000</v>
      </c>
      <c r="E1087" s="6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9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1086</v>
      </c>
      <c r="C1088" s="3" t="s">
        <v>5195</v>
      </c>
      <c r="D1088" s="20">
        <v>18000</v>
      </c>
      <c r="E1088" s="6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9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1087</v>
      </c>
      <c r="C1089" s="3" t="s">
        <v>5196</v>
      </c>
      <c r="D1089" s="20">
        <v>1100</v>
      </c>
      <c r="E1089" s="6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1088</v>
      </c>
      <c r="C1090" s="3" t="s">
        <v>5197</v>
      </c>
      <c r="D1090" s="20">
        <v>45000</v>
      </c>
      <c r="E1090" s="6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9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9" x14ac:dyDescent="0.35">
      <c r="A1091">
        <v>1089</v>
      </c>
      <c r="B1091" s="3" t="s">
        <v>1089</v>
      </c>
      <c r="C1091" s="3" t="s">
        <v>5198</v>
      </c>
      <c r="D1091" s="20">
        <v>15000</v>
      </c>
      <c r="E1091" s="6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si="86"/>
        <v>23.96</v>
      </c>
      <c r="Q1091" s="9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3.5" x14ac:dyDescent="0.35">
      <c r="A1092">
        <v>1090</v>
      </c>
      <c r="B1092" s="3" t="s">
        <v>1090</v>
      </c>
      <c r="C1092" s="3" t="s">
        <v>5199</v>
      </c>
      <c r="D1092" s="20">
        <v>12999</v>
      </c>
      <c r="E1092" s="6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9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1091</v>
      </c>
      <c r="C1093" s="3" t="s">
        <v>5200</v>
      </c>
      <c r="D1093" s="20">
        <v>200</v>
      </c>
      <c r="E1093" s="6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9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1092</v>
      </c>
      <c r="C1094" s="3" t="s">
        <v>5201</v>
      </c>
      <c r="D1094" s="20">
        <v>2000</v>
      </c>
      <c r="E1094" s="6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9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1093</v>
      </c>
      <c r="C1095" s="3" t="s">
        <v>5202</v>
      </c>
      <c r="D1095" s="20">
        <v>300</v>
      </c>
      <c r="E1095" s="6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9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1094</v>
      </c>
      <c r="C1096" s="3" t="s">
        <v>5203</v>
      </c>
      <c r="D1096" s="20">
        <v>18000</v>
      </c>
      <c r="E1096" s="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9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1095</v>
      </c>
      <c r="C1097" s="3" t="s">
        <v>5204</v>
      </c>
      <c r="D1097" s="20">
        <v>500000</v>
      </c>
      <c r="E1097" s="6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9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1096</v>
      </c>
      <c r="C1098" s="3" t="s">
        <v>5205</v>
      </c>
      <c r="D1098" s="20">
        <v>12000</v>
      </c>
      <c r="E1098" s="6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9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1097</v>
      </c>
      <c r="C1099" s="3" t="s">
        <v>5206</v>
      </c>
      <c r="D1099" s="20">
        <v>100000</v>
      </c>
      <c r="E1099" s="6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9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1098</v>
      </c>
      <c r="C1100" s="3" t="s">
        <v>5207</v>
      </c>
      <c r="D1100" s="20">
        <v>25000</v>
      </c>
      <c r="E1100" s="6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9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1099</v>
      </c>
      <c r="C1101" s="3" t="s">
        <v>5208</v>
      </c>
      <c r="D1101" s="20">
        <v>5000</v>
      </c>
      <c r="E1101" s="6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9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1100</v>
      </c>
      <c r="C1102" s="3" t="s">
        <v>5209</v>
      </c>
      <c r="D1102" s="20">
        <v>4000</v>
      </c>
      <c r="E1102" s="6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9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1101</v>
      </c>
      <c r="C1103" s="3" t="s">
        <v>5210</v>
      </c>
      <c r="D1103" s="20">
        <v>100000</v>
      </c>
      <c r="E1103" s="6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9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1102</v>
      </c>
      <c r="C1104" s="3" t="s">
        <v>5211</v>
      </c>
      <c r="D1104" s="20">
        <v>8000</v>
      </c>
      <c r="E1104" s="6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9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1103</v>
      </c>
      <c r="C1105" s="3" t="s">
        <v>5212</v>
      </c>
      <c r="D1105" s="20">
        <v>15000</v>
      </c>
      <c r="E1105" s="6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9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1104</v>
      </c>
      <c r="C1106" s="3" t="s">
        <v>5213</v>
      </c>
      <c r="D1106" s="20">
        <v>60000</v>
      </c>
      <c r="E1106" s="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9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1105</v>
      </c>
      <c r="C1107" s="3" t="s">
        <v>5214</v>
      </c>
      <c r="D1107" s="20">
        <v>900000</v>
      </c>
      <c r="E1107" s="6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9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1106</v>
      </c>
      <c r="C1108" s="3" t="s">
        <v>5215</v>
      </c>
      <c r="D1108" s="20">
        <v>400</v>
      </c>
      <c r="E1108" s="6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9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1107</v>
      </c>
      <c r="C1109" s="3" t="s">
        <v>5216</v>
      </c>
      <c r="D1109" s="20">
        <v>10000</v>
      </c>
      <c r="E1109" s="6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1108</v>
      </c>
      <c r="C1110" s="3" t="s">
        <v>5217</v>
      </c>
      <c r="D1110" s="20">
        <v>25000</v>
      </c>
      <c r="E1110" s="6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9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1109</v>
      </c>
      <c r="C1111" s="3" t="s">
        <v>5218</v>
      </c>
      <c r="D1111" s="20">
        <v>10000</v>
      </c>
      <c r="E1111" s="6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9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1110</v>
      </c>
      <c r="C1112" s="3" t="s">
        <v>5219</v>
      </c>
      <c r="D1112" s="20">
        <v>50000</v>
      </c>
      <c r="E1112" s="6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9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1111</v>
      </c>
      <c r="C1113" s="3" t="s">
        <v>5220</v>
      </c>
      <c r="D1113" s="20">
        <v>2500</v>
      </c>
      <c r="E1113" s="6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9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1112</v>
      </c>
      <c r="C1114" s="3" t="s">
        <v>5221</v>
      </c>
      <c r="D1114" s="20">
        <v>88000</v>
      </c>
      <c r="E1114" s="6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9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1113</v>
      </c>
      <c r="C1115" s="3" t="s">
        <v>5222</v>
      </c>
      <c r="D1115" s="20">
        <v>1000</v>
      </c>
      <c r="E1115" s="6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9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1114</v>
      </c>
      <c r="C1116" s="3" t="s">
        <v>5223</v>
      </c>
      <c r="D1116" s="20">
        <v>6000</v>
      </c>
      <c r="E1116" s="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9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1115</v>
      </c>
      <c r="C1117" s="3" t="s">
        <v>5224</v>
      </c>
      <c r="D1117" s="20">
        <v>40000</v>
      </c>
      <c r="E1117" s="6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9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1116</v>
      </c>
      <c r="C1118" s="3" t="s">
        <v>5225</v>
      </c>
      <c r="D1118" s="20">
        <v>500000</v>
      </c>
      <c r="E1118" s="6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9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1117</v>
      </c>
      <c r="C1119" s="3" t="s">
        <v>5226</v>
      </c>
      <c r="D1119" s="20">
        <v>1000</v>
      </c>
      <c r="E1119" s="6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9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1118</v>
      </c>
      <c r="C1120" s="3" t="s">
        <v>5227</v>
      </c>
      <c r="D1120" s="20">
        <v>4500</v>
      </c>
      <c r="E1120" s="6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9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1119</v>
      </c>
      <c r="C1121" s="3" t="s">
        <v>5228</v>
      </c>
      <c r="D1121" s="20">
        <v>2100</v>
      </c>
      <c r="E1121" s="6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9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1120</v>
      </c>
      <c r="C1122" s="3" t="s">
        <v>5229</v>
      </c>
      <c r="D1122" s="20">
        <v>25000</v>
      </c>
      <c r="E1122" s="6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1121</v>
      </c>
      <c r="C1123" s="3" t="s">
        <v>5230</v>
      </c>
      <c r="D1123" s="20">
        <v>250000</v>
      </c>
      <c r="E1123" s="6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9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1122</v>
      </c>
      <c r="C1124" s="3" t="s">
        <v>5231</v>
      </c>
      <c r="D1124" s="20">
        <v>3200</v>
      </c>
      <c r="E1124" s="6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1123</v>
      </c>
      <c r="C1125" s="3" t="s">
        <v>5232</v>
      </c>
      <c r="D1125" s="20">
        <v>5000</v>
      </c>
      <c r="E1125" s="6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9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1124</v>
      </c>
      <c r="C1126" s="3" t="s">
        <v>5233</v>
      </c>
      <c r="D1126" s="20">
        <v>90000</v>
      </c>
      <c r="E1126" s="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9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1125</v>
      </c>
      <c r="C1127" s="3" t="s">
        <v>5234</v>
      </c>
      <c r="D1127" s="20">
        <v>3000</v>
      </c>
      <c r="E1127" s="6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1126</v>
      </c>
      <c r="C1128" s="3" t="s">
        <v>5235</v>
      </c>
      <c r="D1128" s="20">
        <v>2000</v>
      </c>
      <c r="E1128" s="6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9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1127</v>
      </c>
      <c r="C1129" s="3" t="s">
        <v>5236</v>
      </c>
      <c r="D1129" s="20">
        <v>35000</v>
      </c>
      <c r="E1129" s="6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9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1128</v>
      </c>
      <c r="C1130" s="3" t="s">
        <v>5237</v>
      </c>
      <c r="D1130" s="20">
        <v>1000</v>
      </c>
      <c r="E1130" s="6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9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1129</v>
      </c>
      <c r="C1131" s="3" t="s">
        <v>5238</v>
      </c>
      <c r="D1131" s="20">
        <v>20000</v>
      </c>
      <c r="E1131" s="6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9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1130</v>
      </c>
      <c r="C1132" s="3" t="s">
        <v>5239</v>
      </c>
      <c r="D1132" s="20">
        <v>5000</v>
      </c>
      <c r="E1132" s="6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9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1131</v>
      </c>
      <c r="C1133" s="3" t="s">
        <v>5240</v>
      </c>
      <c r="D1133" s="20">
        <v>40000</v>
      </c>
      <c r="E1133" s="6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1132</v>
      </c>
      <c r="C1134" s="3" t="s">
        <v>5241</v>
      </c>
      <c r="D1134" s="20">
        <v>10000</v>
      </c>
      <c r="E1134" s="6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9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1133</v>
      </c>
      <c r="C1135" s="3" t="s">
        <v>5242</v>
      </c>
      <c r="D1135" s="20">
        <v>3000</v>
      </c>
      <c r="E1135" s="6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9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1134</v>
      </c>
      <c r="C1136" s="3" t="s">
        <v>5243</v>
      </c>
      <c r="D1136" s="20">
        <v>25000</v>
      </c>
      <c r="E1136" s="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9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1135</v>
      </c>
      <c r="C1137" s="3" t="s">
        <v>5244</v>
      </c>
      <c r="D1137" s="20">
        <v>1000</v>
      </c>
      <c r="E1137" s="6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9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1136</v>
      </c>
      <c r="C1138" s="3" t="s">
        <v>5245</v>
      </c>
      <c r="D1138" s="20">
        <v>4190</v>
      </c>
      <c r="E1138" s="6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9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1137</v>
      </c>
      <c r="C1139" s="3" t="s">
        <v>5246</v>
      </c>
      <c r="D1139" s="20">
        <v>25000</v>
      </c>
      <c r="E1139" s="6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9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1138</v>
      </c>
      <c r="C1140" s="3" t="s">
        <v>5247</v>
      </c>
      <c r="D1140" s="20">
        <v>35000</v>
      </c>
      <c r="E1140" s="6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9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1139</v>
      </c>
      <c r="C1141" s="3" t="s">
        <v>5248</v>
      </c>
      <c r="D1141" s="20">
        <v>8000</v>
      </c>
      <c r="E1141" s="6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9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1140</v>
      </c>
      <c r="C1142" s="3" t="s">
        <v>5249</v>
      </c>
      <c r="D1142" s="20">
        <v>5000</v>
      </c>
      <c r="E1142" s="6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1141</v>
      </c>
      <c r="C1143" s="3" t="s">
        <v>5250</v>
      </c>
      <c r="D1143" s="20">
        <v>500</v>
      </c>
      <c r="E1143" s="6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1142</v>
      </c>
      <c r="C1144" s="3" t="s">
        <v>5251</v>
      </c>
      <c r="D1144" s="20">
        <v>4000</v>
      </c>
      <c r="E1144" s="6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1143</v>
      </c>
      <c r="C1145" s="3" t="s">
        <v>5252</v>
      </c>
      <c r="D1145" s="20">
        <v>45000</v>
      </c>
      <c r="E1145" s="6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9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1144</v>
      </c>
      <c r="C1146" s="3" t="s">
        <v>5253</v>
      </c>
      <c r="D1146" s="20">
        <v>9300</v>
      </c>
      <c r="E1146" s="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1145</v>
      </c>
      <c r="C1147" s="3" t="s">
        <v>5254</v>
      </c>
      <c r="D1147" s="20">
        <v>80000</v>
      </c>
      <c r="E1147" s="6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9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1146</v>
      </c>
      <c r="C1148" s="3" t="s">
        <v>5255</v>
      </c>
      <c r="D1148" s="20">
        <v>6000</v>
      </c>
      <c r="E1148" s="6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9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1147</v>
      </c>
      <c r="C1149" s="3" t="s">
        <v>5256</v>
      </c>
      <c r="D1149" s="20">
        <v>25000</v>
      </c>
      <c r="E1149" s="6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1148</v>
      </c>
      <c r="C1150" s="3" t="s">
        <v>5257</v>
      </c>
      <c r="D1150" s="20">
        <v>15000</v>
      </c>
      <c r="E1150" s="6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9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1149</v>
      </c>
      <c r="C1151" s="3" t="s">
        <v>5258</v>
      </c>
      <c r="D1151" s="20">
        <v>50000</v>
      </c>
      <c r="E1151" s="6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9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1150</v>
      </c>
      <c r="C1152" s="3" t="s">
        <v>5259</v>
      </c>
      <c r="D1152" s="20">
        <v>2500</v>
      </c>
      <c r="E1152" s="6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9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1151</v>
      </c>
      <c r="C1153" s="3" t="s">
        <v>5260</v>
      </c>
      <c r="D1153" s="20">
        <v>25000</v>
      </c>
      <c r="E1153" s="6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1152</v>
      </c>
      <c r="C1154" s="3" t="s">
        <v>5261</v>
      </c>
      <c r="D1154" s="20">
        <v>16000</v>
      </c>
      <c r="E1154" s="6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9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9" x14ac:dyDescent="0.35">
      <c r="A1155">
        <v>1153</v>
      </c>
      <c r="B1155" s="3" t="s">
        <v>1153</v>
      </c>
      <c r="C1155" s="3" t="s">
        <v>5262</v>
      </c>
      <c r="D1155" s="20">
        <v>8000</v>
      </c>
      <c r="E1155" s="6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si="91"/>
        <v>50</v>
      </c>
      <c r="Q1155" s="9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3.5" x14ac:dyDescent="0.35">
      <c r="A1156">
        <v>1154</v>
      </c>
      <c r="B1156" s="3" t="s">
        <v>1154</v>
      </c>
      <c r="C1156" s="3" t="s">
        <v>5263</v>
      </c>
      <c r="D1156" s="20">
        <v>5000</v>
      </c>
      <c r="E1156" s="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9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1155</v>
      </c>
      <c r="C1157" s="3" t="s">
        <v>5264</v>
      </c>
      <c r="D1157" s="20">
        <v>25000</v>
      </c>
      <c r="E1157" s="6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9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1156</v>
      </c>
      <c r="C1158" s="3" t="s">
        <v>5265</v>
      </c>
      <c r="D1158" s="20">
        <v>6500</v>
      </c>
      <c r="E1158" s="6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1157</v>
      </c>
      <c r="C1159" s="3" t="s">
        <v>5266</v>
      </c>
      <c r="D1159" s="20">
        <v>10000</v>
      </c>
      <c r="E1159" s="6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9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1158</v>
      </c>
      <c r="C1160" s="3" t="s">
        <v>5267</v>
      </c>
      <c r="D1160" s="20">
        <v>7500</v>
      </c>
      <c r="E1160" s="6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9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1159</v>
      </c>
      <c r="C1161" s="3" t="s">
        <v>5268</v>
      </c>
      <c r="D1161" s="20">
        <v>6750</v>
      </c>
      <c r="E1161" s="6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1160</v>
      </c>
      <c r="C1162" s="3" t="s">
        <v>5269</v>
      </c>
      <c r="D1162" s="20">
        <v>30000</v>
      </c>
      <c r="E1162" s="6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9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1161</v>
      </c>
      <c r="C1163" s="3" t="s">
        <v>5270</v>
      </c>
      <c r="D1163" s="20">
        <v>18000</v>
      </c>
      <c r="E1163" s="6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1162</v>
      </c>
      <c r="C1164" s="3" t="s">
        <v>5271</v>
      </c>
      <c r="D1164" s="20">
        <v>60000</v>
      </c>
      <c r="E1164" s="6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9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1163</v>
      </c>
      <c r="C1165" s="3" t="s">
        <v>5272</v>
      </c>
      <c r="D1165" s="20">
        <v>5200</v>
      </c>
      <c r="E1165" s="6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1164</v>
      </c>
      <c r="C1166" s="3" t="s">
        <v>5273</v>
      </c>
      <c r="D1166" s="20">
        <v>10000</v>
      </c>
      <c r="E1166" s="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1165</v>
      </c>
      <c r="C1167" s="3" t="s">
        <v>5274</v>
      </c>
      <c r="D1167" s="20">
        <v>10000</v>
      </c>
      <c r="E1167" s="6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9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1166</v>
      </c>
      <c r="C1168" s="3" t="s">
        <v>5275</v>
      </c>
      <c r="D1168" s="20">
        <v>15000</v>
      </c>
      <c r="E1168" s="6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9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1167</v>
      </c>
      <c r="C1169" s="3" t="s">
        <v>5276</v>
      </c>
      <c r="D1169" s="20">
        <v>60000</v>
      </c>
      <c r="E1169" s="6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9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1168</v>
      </c>
      <c r="C1170" s="3" t="s">
        <v>5277</v>
      </c>
      <c r="D1170" s="20">
        <v>18000</v>
      </c>
      <c r="E1170" s="6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9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1169</v>
      </c>
      <c r="C1171" s="3" t="s">
        <v>5278</v>
      </c>
      <c r="D1171" s="20">
        <v>10000</v>
      </c>
      <c r="E1171" s="6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9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1170</v>
      </c>
      <c r="C1172" s="3" t="s">
        <v>5279</v>
      </c>
      <c r="D1172" s="20">
        <v>25000</v>
      </c>
      <c r="E1172" s="6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9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1171</v>
      </c>
      <c r="C1173" s="3" t="s">
        <v>5280</v>
      </c>
      <c r="D1173" s="20">
        <v>25000</v>
      </c>
      <c r="E1173" s="6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9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1172</v>
      </c>
      <c r="C1174" s="3" t="s">
        <v>5281</v>
      </c>
      <c r="D1174" s="20">
        <v>9000</v>
      </c>
      <c r="E1174" s="6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1173</v>
      </c>
      <c r="C1175" s="3" t="s">
        <v>5282</v>
      </c>
      <c r="D1175" s="20">
        <v>125000</v>
      </c>
      <c r="E1175" s="6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9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1174</v>
      </c>
      <c r="C1176" s="3" t="s">
        <v>5283</v>
      </c>
      <c r="D1176" s="20">
        <v>15000</v>
      </c>
      <c r="E1176" s="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9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1175</v>
      </c>
      <c r="C1177" s="3" t="s">
        <v>5284</v>
      </c>
      <c r="D1177" s="20">
        <v>20000</v>
      </c>
      <c r="E1177" s="6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9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1176</v>
      </c>
      <c r="C1178" s="3" t="s">
        <v>5285</v>
      </c>
      <c r="D1178" s="20">
        <v>175000</v>
      </c>
      <c r="E1178" s="6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9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1177</v>
      </c>
      <c r="C1179" s="3" t="s">
        <v>5286</v>
      </c>
      <c r="D1179" s="20">
        <v>6000</v>
      </c>
      <c r="E1179" s="6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1178</v>
      </c>
      <c r="C1180" s="3" t="s">
        <v>5287</v>
      </c>
      <c r="D1180" s="20">
        <v>75000</v>
      </c>
      <c r="E1180" s="6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9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1179</v>
      </c>
      <c r="C1181" s="3" t="s">
        <v>5288</v>
      </c>
      <c r="D1181" s="20">
        <v>60000</v>
      </c>
      <c r="E1181" s="6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9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1180</v>
      </c>
      <c r="C1182" s="3" t="s">
        <v>5289</v>
      </c>
      <c r="D1182" s="20">
        <v>50000</v>
      </c>
      <c r="E1182" s="6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9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1181</v>
      </c>
      <c r="C1183" s="3" t="s">
        <v>5290</v>
      </c>
      <c r="D1183" s="20">
        <v>50000</v>
      </c>
      <c r="E1183" s="6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9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1182</v>
      </c>
      <c r="C1184" s="3" t="s">
        <v>5291</v>
      </c>
      <c r="D1184" s="20">
        <v>1000</v>
      </c>
      <c r="E1184" s="6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9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1183</v>
      </c>
      <c r="C1185" s="3" t="s">
        <v>5292</v>
      </c>
      <c r="D1185" s="20">
        <v>2500</v>
      </c>
      <c r="E1185" s="6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9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1184</v>
      </c>
      <c r="C1186" s="3" t="s">
        <v>5293</v>
      </c>
      <c r="D1186" s="20">
        <v>22000</v>
      </c>
      <c r="E1186" s="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9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1185</v>
      </c>
      <c r="C1187" s="3" t="s">
        <v>5294</v>
      </c>
      <c r="D1187" s="20">
        <v>12500</v>
      </c>
      <c r="E1187" s="6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9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1186</v>
      </c>
      <c r="C1188" s="3" t="s">
        <v>5295</v>
      </c>
      <c r="D1188" s="20">
        <v>7500</v>
      </c>
      <c r="E1188" s="6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9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1187</v>
      </c>
      <c r="C1189" s="3" t="s">
        <v>5296</v>
      </c>
      <c r="D1189" s="20">
        <v>8750</v>
      </c>
      <c r="E1189" s="6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9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1188</v>
      </c>
      <c r="C1190" s="3" t="s">
        <v>5297</v>
      </c>
      <c r="D1190" s="20">
        <v>2000</v>
      </c>
      <c r="E1190" s="6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9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1189</v>
      </c>
      <c r="C1191" s="3" t="s">
        <v>5298</v>
      </c>
      <c r="D1191" s="20">
        <v>9000</v>
      </c>
      <c r="E1191" s="6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9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1190</v>
      </c>
      <c r="C1192" s="3" t="s">
        <v>5299</v>
      </c>
      <c r="D1192" s="20">
        <v>500</v>
      </c>
      <c r="E1192" s="6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9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1191</v>
      </c>
      <c r="C1193" s="3" t="s">
        <v>5300</v>
      </c>
      <c r="D1193" s="20">
        <v>2700</v>
      </c>
      <c r="E1193" s="6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9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1192</v>
      </c>
      <c r="C1194" s="3" t="s">
        <v>5301</v>
      </c>
      <c r="D1194" s="20">
        <v>100</v>
      </c>
      <c r="E1194" s="6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9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1193</v>
      </c>
      <c r="C1195" s="3" t="s">
        <v>5302</v>
      </c>
      <c r="D1195" s="20">
        <v>21000</v>
      </c>
      <c r="E1195" s="6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9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1194</v>
      </c>
      <c r="C1196" s="3" t="s">
        <v>5303</v>
      </c>
      <c r="D1196" s="20">
        <v>12500</v>
      </c>
      <c r="E1196" s="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9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1195</v>
      </c>
      <c r="C1197" s="3" t="s">
        <v>5304</v>
      </c>
      <c r="D1197" s="20">
        <v>10000</v>
      </c>
      <c r="E1197" s="6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9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1196</v>
      </c>
      <c r="C1198" s="3" t="s">
        <v>5305</v>
      </c>
      <c r="D1198" s="20">
        <v>14500</v>
      </c>
      <c r="E1198" s="6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9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1197</v>
      </c>
      <c r="C1199" s="3" t="s">
        <v>5306</v>
      </c>
      <c r="D1199" s="20">
        <v>15000</v>
      </c>
      <c r="E1199" s="6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9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1198</v>
      </c>
      <c r="C1200" s="3" t="s">
        <v>5307</v>
      </c>
      <c r="D1200" s="20">
        <v>3500</v>
      </c>
      <c r="E1200" s="6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9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1199</v>
      </c>
      <c r="C1201" s="3" t="s">
        <v>5308</v>
      </c>
      <c r="D1201" s="20">
        <v>2658</v>
      </c>
      <c r="E1201" s="6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9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1200</v>
      </c>
      <c r="C1202" s="3" t="s">
        <v>5309</v>
      </c>
      <c r="D1202" s="20">
        <v>4800</v>
      </c>
      <c r="E1202" s="6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9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1201</v>
      </c>
      <c r="C1203" s="3" t="s">
        <v>5310</v>
      </c>
      <c r="D1203" s="20">
        <v>6000</v>
      </c>
      <c r="E1203" s="6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9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1202</v>
      </c>
      <c r="C1204" s="3" t="s">
        <v>5311</v>
      </c>
      <c r="D1204" s="20">
        <v>25000</v>
      </c>
      <c r="E1204" s="6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9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1203</v>
      </c>
      <c r="C1205" s="3" t="s">
        <v>5312</v>
      </c>
      <c r="D1205" s="20">
        <v>16300</v>
      </c>
      <c r="E1205" s="6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9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1204</v>
      </c>
      <c r="C1206" s="3" t="s">
        <v>5313</v>
      </c>
      <c r="D1206" s="20">
        <v>13000</v>
      </c>
      <c r="E1206" s="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9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1205</v>
      </c>
      <c r="C1207" s="3" t="s">
        <v>5314</v>
      </c>
      <c r="D1207" s="20">
        <v>13000</v>
      </c>
      <c r="E1207" s="6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9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1206</v>
      </c>
      <c r="C1208" s="3" t="s">
        <v>5315</v>
      </c>
      <c r="D1208" s="20">
        <v>900</v>
      </c>
      <c r="E1208" s="6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9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1207</v>
      </c>
      <c r="C1209" s="3" t="s">
        <v>5316</v>
      </c>
      <c r="D1209" s="20">
        <v>16700</v>
      </c>
      <c r="E1209" s="6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9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1208</v>
      </c>
      <c r="C1210" s="3" t="s">
        <v>5317</v>
      </c>
      <c r="D1210" s="20">
        <v>10000</v>
      </c>
      <c r="E1210" s="6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9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1209</v>
      </c>
      <c r="C1211" s="3" t="s">
        <v>5318</v>
      </c>
      <c r="D1211" s="20">
        <v>6000</v>
      </c>
      <c r="E1211" s="6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9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1210</v>
      </c>
      <c r="C1212" s="3" t="s">
        <v>5319</v>
      </c>
      <c r="D1212" s="20">
        <v>20000</v>
      </c>
      <c r="E1212" s="6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9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1211</v>
      </c>
      <c r="C1213" s="3" t="s">
        <v>5320</v>
      </c>
      <c r="D1213" s="20">
        <v>1000</v>
      </c>
      <c r="E1213" s="6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9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1212</v>
      </c>
      <c r="C1214" s="3" t="s">
        <v>5321</v>
      </c>
      <c r="D1214" s="20">
        <v>2500</v>
      </c>
      <c r="E1214" s="6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9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1213</v>
      </c>
      <c r="C1215" s="3" t="s">
        <v>5322</v>
      </c>
      <c r="D1215" s="20">
        <v>6500</v>
      </c>
      <c r="E1215" s="6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9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1214</v>
      </c>
      <c r="C1216" s="3" t="s">
        <v>5323</v>
      </c>
      <c r="D1216" s="20">
        <v>2000</v>
      </c>
      <c r="E1216" s="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9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1215</v>
      </c>
      <c r="C1217" s="3" t="s">
        <v>5324</v>
      </c>
      <c r="D1217" s="20">
        <v>5000</v>
      </c>
      <c r="E1217" s="6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9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1216</v>
      </c>
      <c r="C1218" s="3" t="s">
        <v>5325</v>
      </c>
      <c r="D1218" s="20">
        <v>14000</v>
      </c>
      <c r="E1218" s="6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9" t="s">
        <v>8336</v>
      </c>
      <c r="R1218" t="s">
        <v>8337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ref="U1218:U1281" si="99">YEAR(S1218)</f>
        <v>2015</v>
      </c>
    </row>
    <row r="1219" spans="1:21" ht="43.5" x14ac:dyDescent="0.35">
      <c r="A1219">
        <v>1217</v>
      </c>
      <c r="B1219" s="3" t="s">
        <v>1217</v>
      </c>
      <c r="C1219" s="3" t="s">
        <v>5326</v>
      </c>
      <c r="D1219" s="20">
        <v>26500</v>
      </c>
      <c r="E1219" s="6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si="96"/>
        <v>148.57</v>
      </c>
      <c r="Q1219" s="9" t="s">
        <v>8336</v>
      </c>
      <c r="R1219" t="s">
        <v>8337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58" x14ac:dyDescent="0.35">
      <c r="A1220">
        <v>1218</v>
      </c>
      <c r="B1220" s="3" t="s">
        <v>1218</v>
      </c>
      <c r="C1220" s="3" t="s">
        <v>5327</v>
      </c>
      <c r="D1220" s="20">
        <v>9000</v>
      </c>
      <c r="E1220" s="6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9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1219</v>
      </c>
      <c r="C1221" s="3" t="s">
        <v>5328</v>
      </c>
      <c r="D1221" s="20">
        <v>16350</v>
      </c>
      <c r="E1221" s="6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9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1220</v>
      </c>
      <c r="C1222" s="3" t="s">
        <v>5329</v>
      </c>
      <c r="D1222" s="20">
        <v>15000</v>
      </c>
      <c r="E1222" s="6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9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1221</v>
      </c>
      <c r="C1223" s="3" t="s">
        <v>5330</v>
      </c>
      <c r="D1223" s="20">
        <v>2200</v>
      </c>
      <c r="E1223" s="6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9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1222</v>
      </c>
      <c r="C1224" s="3" t="s">
        <v>5331</v>
      </c>
      <c r="D1224" s="20">
        <v>4000</v>
      </c>
      <c r="E1224" s="6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9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1223</v>
      </c>
      <c r="C1225" s="3" t="s">
        <v>5332</v>
      </c>
      <c r="D1225" s="20">
        <v>19800</v>
      </c>
      <c r="E1225" s="6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9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1224</v>
      </c>
      <c r="C1226" s="3" t="s">
        <v>5333</v>
      </c>
      <c r="D1226" s="20">
        <v>15000</v>
      </c>
      <c r="E1226" s="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9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1225</v>
      </c>
      <c r="C1227" s="3" t="s">
        <v>5334</v>
      </c>
      <c r="D1227" s="20">
        <v>3000</v>
      </c>
      <c r="E1227" s="6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9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1226</v>
      </c>
      <c r="C1228" s="3" t="s">
        <v>5335</v>
      </c>
      <c r="D1228" s="20">
        <v>50000</v>
      </c>
      <c r="E1228" s="6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9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1227</v>
      </c>
      <c r="C1229" s="3" t="s">
        <v>5336</v>
      </c>
      <c r="D1229" s="20">
        <v>2000</v>
      </c>
      <c r="E1229" s="6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1228</v>
      </c>
      <c r="C1230" s="3" t="s">
        <v>5337</v>
      </c>
      <c r="D1230" s="20">
        <v>5000</v>
      </c>
      <c r="E1230" s="6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9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1229</v>
      </c>
      <c r="C1231" s="3" t="s">
        <v>5338</v>
      </c>
      <c r="D1231" s="20">
        <v>2750</v>
      </c>
      <c r="E1231" s="6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9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1230</v>
      </c>
      <c r="C1232" s="3" t="s">
        <v>5339</v>
      </c>
      <c r="D1232" s="20">
        <v>500000</v>
      </c>
      <c r="E1232" s="6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1231</v>
      </c>
      <c r="C1233" s="3" t="s">
        <v>5340</v>
      </c>
      <c r="D1233" s="20">
        <v>5000</v>
      </c>
      <c r="E1233" s="6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1232</v>
      </c>
      <c r="C1234" s="3" t="s">
        <v>5341</v>
      </c>
      <c r="D1234" s="20">
        <v>5000</v>
      </c>
      <c r="E1234" s="6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9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1233</v>
      </c>
      <c r="C1235" s="3" t="s">
        <v>5342</v>
      </c>
      <c r="D1235" s="20">
        <v>1000</v>
      </c>
      <c r="E1235" s="6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9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1234</v>
      </c>
      <c r="C1236" s="3" t="s">
        <v>5343</v>
      </c>
      <c r="D1236" s="20">
        <v>50000</v>
      </c>
      <c r="E1236" s="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1235</v>
      </c>
      <c r="C1237" s="3" t="s">
        <v>5344</v>
      </c>
      <c r="D1237" s="20">
        <v>7534</v>
      </c>
      <c r="E1237" s="6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9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1236</v>
      </c>
      <c r="C1238" s="3" t="s">
        <v>5345</v>
      </c>
      <c r="D1238" s="20">
        <v>2500</v>
      </c>
      <c r="E1238" s="6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1237</v>
      </c>
      <c r="C1239" s="3" t="s">
        <v>5346</v>
      </c>
      <c r="D1239" s="20">
        <v>25000</v>
      </c>
      <c r="E1239" s="6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1238</v>
      </c>
      <c r="C1240" s="3" t="s">
        <v>5347</v>
      </c>
      <c r="D1240" s="20">
        <v>1000</v>
      </c>
      <c r="E1240" s="6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9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1239</v>
      </c>
      <c r="C1241" s="3" t="s">
        <v>5348</v>
      </c>
      <c r="D1241" s="20">
        <v>2500</v>
      </c>
      <c r="E1241" s="6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1240</v>
      </c>
      <c r="C1242" s="3" t="s">
        <v>5349</v>
      </c>
      <c r="D1242" s="20">
        <v>8000</v>
      </c>
      <c r="E1242" s="6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9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1241</v>
      </c>
      <c r="C1243" s="3" t="s">
        <v>5350</v>
      </c>
      <c r="D1243" s="20">
        <v>5000</v>
      </c>
      <c r="E1243" s="6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9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1242</v>
      </c>
      <c r="C1244" s="3" t="s">
        <v>5351</v>
      </c>
      <c r="D1244" s="20">
        <v>911</v>
      </c>
      <c r="E1244" s="6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9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1243</v>
      </c>
      <c r="C1245" s="3" t="s">
        <v>5352</v>
      </c>
      <c r="D1245" s="20">
        <v>12000</v>
      </c>
      <c r="E1245" s="6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9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1244</v>
      </c>
      <c r="C1246" s="3" t="s">
        <v>5353</v>
      </c>
      <c r="D1246" s="20">
        <v>2000</v>
      </c>
      <c r="E1246" s="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9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1245</v>
      </c>
      <c r="C1247" s="3" t="s">
        <v>5354</v>
      </c>
      <c r="D1247" s="20">
        <v>2000</v>
      </c>
      <c r="E1247" s="6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9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1246</v>
      </c>
      <c r="C1248" s="3" t="s">
        <v>5355</v>
      </c>
      <c r="D1248" s="20">
        <v>2000</v>
      </c>
      <c r="E1248" s="6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9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1247</v>
      </c>
      <c r="C1249" s="3" t="s">
        <v>5356</v>
      </c>
      <c r="D1249" s="20">
        <v>3500</v>
      </c>
      <c r="E1249" s="6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9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1248</v>
      </c>
      <c r="C1250" s="3" t="s">
        <v>5357</v>
      </c>
      <c r="D1250" s="20">
        <v>2500</v>
      </c>
      <c r="E1250" s="6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9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1249</v>
      </c>
      <c r="C1251" s="3" t="s">
        <v>5358</v>
      </c>
      <c r="D1251" s="20">
        <v>5000</v>
      </c>
      <c r="E1251" s="6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9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1250</v>
      </c>
      <c r="C1252" s="3" t="s">
        <v>5359</v>
      </c>
      <c r="D1252" s="20">
        <v>30000</v>
      </c>
      <c r="E1252" s="6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9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1251</v>
      </c>
      <c r="C1253" s="3" t="s">
        <v>5360</v>
      </c>
      <c r="D1253" s="20">
        <v>6000</v>
      </c>
      <c r="E1253" s="6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9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1252</v>
      </c>
      <c r="C1254" s="3" t="s">
        <v>5361</v>
      </c>
      <c r="D1254" s="20">
        <v>3500</v>
      </c>
      <c r="E1254" s="6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9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1253</v>
      </c>
      <c r="C1255" s="3" t="s">
        <v>5362</v>
      </c>
      <c r="D1255" s="20">
        <v>10</v>
      </c>
      <c r="E1255" s="6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9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1254</v>
      </c>
      <c r="C1256" s="3" t="s">
        <v>5363</v>
      </c>
      <c r="D1256" s="20">
        <v>6700</v>
      </c>
      <c r="E1256" s="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9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1255</v>
      </c>
      <c r="C1257" s="3" t="s">
        <v>5364</v>
      </c>
      <c r="D1257" s="20">
        <v>3000</v>
      </c>
      <c r="E1257" s="6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9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1256</v>
      </c>
      <c r="C1258" s="3" t="s">
        <v>5365</v>
      </c>
      <c r="D1258" s="20">
        <v>30000</v>
      </c>
      <c r="E1258" s="6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9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1257</v>
      </c>
      <c r="C1259" s="3" t="s">
        <v>5366</v>
      </c>
      <c r="D1259" s="20">
        <v>5500</v>
      </c>
      <c r="E1259" s="6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9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1258</v>
      </c>
      <c r="C1260" s="3" t="s">
        <v>5367</v>
      </c>
      <c r="D1260" s="20">
        <v>12000</v>
      </c>
      <c r="E1260" s="6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9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1259</v>
      </c>
      <c r="C1261" s="3" t="s">
        <v>5368</v>
      </c>
      <c r="D1261" s="20">
        <v>2500</v>
      </c>
      <c r="E1261" s="6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9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1260</v>
      </c>
      <c r="C1262" s="3" t="s">
        <v>5369</v>
      </c>
      <c r="D1262" s="20">
        <v>3300</v>
      </c>
      <c r="E1262" s="6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9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1261</v>
      </c>
      <c r="C1263" s="3" t="s">
        <v>5370</v>
      </c>
      <c r="D1263" s="20">
        <v>2000</v>
      </c>
      <c r="E1263" s="6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9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1262</v>
      </c>
      <c r="C1264" s="3" t="s">
        <v>5371</v>
      </c>
      <c r="D1264" s="20">
        <v>6500</v>
      </c>
      <c r="E1264" s="6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9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1263</v>
      </c>
      <c r="C1265" s="3" t="s">
        <v>5372</v>
      </c>
      <c r="D1265" s="20">
        <v>1500</v>
      </c>
      <c r="E1265" s="6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9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1264</v>
      </c>
      <c r="C1266" s="3" t="s">
        <v>5373</v>
      </c>
      <c r="D1266" s="20">
        <v>650</v>
      </c>
      <c r="E1266" s="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9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1265</v>
      </c>
      <c r="C1267" s="3" t="s">
        <v>5374</v>
      </c>
      <c r="D1267" s="20">
        <v>3500</v>
      </c>
      <c r="E1267" s="6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9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1266</v>
      </c>
      <c r="C1268" s="3" t="s">
        <v>5375</v>
      </c>
      <c r="D1268" s="20">
        <v>9500</v>
      </c>
      <c r="E1268" s="6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9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1267</v>
      </c>
      <c r="C1269" s="3" t="s">
        <v>5376</v>
      </c>
      <c r="D1269" s="20">
        <v>22000</v>
      </c>
      <c r="E1269" s="6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9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1268</v>
      </c>
      <c r="C1270" s="3" t="s">
        <v>5377</v>
      </c>
      <c r="D1270" s="20">
        <v>12000</v>
      </c>
      <c r="E1270" s="6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9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1269</v>
      </c>
      <c r="C1271" s="3" t="s">
        <v>5378</v>
      </c>
      <c r="D1271" s="20">
        <v>18800</v>
      </c>
      <c r="E1271" s="6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9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1270</v>
      </c>
      <c r="C1272" s="3" t="s">
        <v>5379</v>
      </c>
      <c r="D1272" s="20">
        <v>10000</v>
      </c>
      <c r="E1272" s="6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9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1271</v>
      </c>
      <c r="C1273" s="3" t="s">
        <v>5380</v>
      </c>
      <c r="D1273" s="20">
        <v>7500</v>
      </c>
      <c r="E1273" s="6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9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1272</v>
      </c>
      <c r="C1274" s="3" t="s">
        <v>5381</v>
      </c>
      <c r="D1274" s="20">
        <v>5000</v>
      </c>
      <c r="E1274" s="6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9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1273</v>
      </c>
      <c r="C1275" s="3" t="s">
        <v>5382</v>
      </c>
      <c r="D1275" s="20">
        <v>4000</v>
      </c>
      <c r="E1275" s="6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9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1274</v>
      </c>
      <c r="C1276" s="3" t="s">
        <v>5383</v>
      </c>
      <c r="D1276" s="20">
        <v>25000</v>
      </c>
      <c r="E1276" s="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9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1275</v>
      </c>
      <c r="C1277" s="3" t="s">
        <v>5384</v>
      </c>
      <c r="D1277" s="20">
        <v>15000</v>
      </c>
      <c r="E1277" s="6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9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1276</v>
      </c>
      <c r="C1278" s="3" t="s">
        <v>5385</v>
      </c>
      <c r="D1278" s="20">
        <v>3000</v>
      </c>
      <c r="E1278" s="6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9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1277</v>
      </c>
      <c r="C1279" s="3" t="s">
        <v>5386</v>
      </c>
      <c r="D1279" s="20">
        <v>15000</v>
      </c>
      <c r="E1279" s="6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9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1278</v>
      </c>
      <c r="C1280" s="3" t="s">
        <v>5387</v>
      </c>
      <c r="D1280" s="20">
        <v>6500</v>
      </c>
      <c r="E1280" s="6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9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1279</v>
      </c>
      <c r="C1281" s="3" t="s">
        <v>5388</v>
      </c>
      <c r="D1281" s="20">
        <v>12516</v>
      </c>
      <c r="E1281" s="6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9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1280</v>
      </c>
      <c r="C1282" s="3" t="s">
        <v>5389</v>
      </c>
      <c r="D1282" s="20">
        <v>15000</v>
      </c>
      <c r="E1282" s="6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9" t="s">
        <v>8323</v>
      </c>
      <c r="R1282" t="s">
        <v>8324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ref="U1282:U1345" si="104">YEAR(S1282)</f>
        <v>2010</v>
      </c>
    </row>
    <row r="1283" spans="1:21" ht="43.5" x14ac:dyDescent="0.35">
      <c r="A1283">
        <v>1281</v>
      </c>
      <c r="B1283" s="3" t="s">
        <v>1281</v>
      </c>
      <c r="C1283" s="3" t="s">
        <v>5390</v>
      </c>
      <c r="D1283" s="20">
        <v>7000</v>
      </c>
      <c r="E1283" s="6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si="101"/>
        <v>104.73</v>
      </c>
      <c r="Q1283" s="9" t="s">
        <v>8323</v>
      </c>
      <c r="R1283" t="s">
        <v>8324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58" x14ac:dyDescent="0.35">
      <c r="A1284">
        <v>1282</v>
      </c>
      <c r="B1284" s="3" t="s">
        <v>1282</v>
      </c>
      <c r="C1284" s="3" t="s">
        <v>5391</v>
      </c>
      <c r="D1284" s="20">
        <v>15000</v>
      </c>
      <c r="E1284" s="6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9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1283</v>
      </c>
      <c r="C1285" s="3" t="s">
        <v>5392</v>
      </c>
      <c r="D1285" s="20">
        <v>1000</v>
      </c>
      <c r="E1285" s="6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9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1284</v>
      </c>
      <c r="C1286" s="3" t="s">
        <v>5393</v>
      </c>
      <c r="D1286" s="20">
        <v>5000</v>
      </c>
      <c r="E1286" s="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40</v>
      </c>
      <c r="P1286">
        <f t="shared" si="101"/>
        <v>65.16</v>
      </c>
      <c r="Q1286" s="9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1285</v>
      </c>
      <c r="C1287" s="3" t="s">
        <v>5394</v>
      </c>
      <c r="D1287" s="20">
        <v>2000</v>
      </c>
      <c r="E1287" s="6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9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1286</v>
      </c>
      <c r="C1288" s="3" t="s">
        <v>5395</v>
      </c>
      <c r="D1288" s="20">
        <v>1500</v>
      </c>
      <c r="E1288" s="6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9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1287</v>
      </c>
      <c r="C1289" s="3" t="s">
        <v>5396</v>
      </c>
      <c r="D1289" s="20">
        <v>250</v>
      </c>
      <c r="E1289" s="6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9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1288</v>
      </c>
      <c r="C1290" s="3" t="s">
        <v>5397</v>
      </c>
      <c r="D1290" s="20">
        <v>5000</v>
      </c>
      <c r="E1290" s="6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80</v>
      </c>
      <c r="P1290">
        <f t="shared" si="101"/>
        <v>65.87</v>
      </c>
      <c r="Q1290" s="9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1289</v>
      </c>
      <c r="C1291" s="3" t="s">
        <v>5398</v>
      </c>
      <c r="D1291" s="20">
        <v>5000</v>
      </c>
      <c r="E1291" s="6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38</v>
      </c>
      <c r="P1291">
        <f t="shared" si="101"/>
        <v>36.08</v>
      </c>
      <c r="Q1291" s="9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1290</v>
      </c>
      <c r="C1292" s="3" t="s">
        <v>5399</v>
      </c>
      <c r="D1292" s="20">
        <v>5000</v>
      </c>
      <c r="E1292" s="6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76</v>
      </c>
      <c r="P1292">
        <f t="shared" si="101"/>
        <v>44.19</v>
      </c>
      <c r="Q1292" s="9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1291</v>
      </c>
      <c r="C1293" s="3" t="s">
        <v>5400</v>
      </c>
      <c r="D1293" s="20">
        <v>5000</v>
      </c>
      <c r="E1293" s="6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87</v>
      </c>
      <c r="P1293">
        <f t="shared" si="101"/>
        <v>104.07</v>
      </c>
      <c r="Q1293" s="9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1292</v>
      </c>
      <c r="C1294" s="3" t="s">
        <v>5401</v>
      </c>
      <c r="D1294" s="20">
        <v>1700</v>
      </c>
      <c r="E1294" s="6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9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1293</v>
      </c>
      <c r="C1295" s="3" t="s">
        <v>5402</v>
      </c>
      <c r="D1295" s="20">
        <v>5000</v>
      </c>
      <c r="E1295" s="6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307</v>
      </c>
      <c r="P1295">
        <f t="shared" si="101"/>
        <v>127.79</v>
      </c>
      <c r="Q1295" s="9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1294</v>
      </c>
      <c r="C1296" s="3" t="s">
        <v>5403</v>
      </c>
      <c r="D1296" s="20">
        <v>500</v>
      </c>
      <c r="E1296" s="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9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1295</v>
      </c>
      <c r="C1297" s="3" t="s">
        <v>5404</v>
      </c>
      <c r="D1297" s="20">
        <v>2500</v>
      </c>
      <c r="E1297" s="6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9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1296</v>
      </c>
      <c r="C1298" s="3" t="s">
        <v>5405</v>
      </c>
      <c r="D1298" s="20">
        <v>850</v>
      </c>
      <c r="E1298" s="6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9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1297</v>
      </c>
      <c r="C1299" s="3" t="s">
        <v>5406</v>
      </c>
      <c r="D1299" s="20">
        <v>5000</v>
      </c>
      <c r="E1299" s="6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438</v>
      </c>
      <c r="P1299">
        <f t="shared" si="101"/>
        <v>92.04</v>
      </c>
      <c r="Q1299" s="9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1298</v>
      </c>
      <c r="C1300" s="3" t="s">
        <v>5407</v>
      </c>
      <c r="D1300" s="20">
        <v>2000</v>
      </c>
      <c r="E1300" s="6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9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1299</v>
      </c>
      <c r="C1301" s="3" t="s">
        <v>5408</v>
      </c>
      <c r="D1301" s="20">
        <v>5000</v>
      </c>
      <c r="E1301" s="6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87</v>
      </c>
      <c r="P1301">
        <f t="shared" si="101"/>
        <v>135.63</v>
      </c>
      <c r="Q1301" s="9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1300</v>
      </c>
      <c r="C1302" s="3" t="s">
        <v>5409</v>
      </c>
      <c r="D1302" s="20">
        <v>5000</v>
      </c>
      <c r="E1302" s="6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81</v>
      </c>
      <c r="P1302">
        <f t="shared" si="101"/>
        <v>168.75</v>
      </c>
      <c r="Q1302" s="9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1301</v>
      </c>
      <c r="C1303" s="3" t="s">
        <v>5410</v>
      </c>
      <c r="D1303" s="20">
        <v>5000</v>
      </c>
      <c r="E1303" s="6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41</v>
      </c>
      <c r="P1303">
        <f t="shared" si="101"/>
        <v>70.86</v>
      </c>
      <c r="Q1303" s="9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1302</v>
      </c>
      <c r="C1304" s="3" t="s">
        <v>5411</v>
      </c>
      <c r="D1304" s="20">
        <v>5000</v>
      </c>
      <c r="E1304" s="6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50</v>
      </c>
      <c r="P1304">
        <f t="shared" si="101"/>
        <v>50</v>
      </c>
      <c r="Q1304" s="9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1303</v>
      </c>
      <c r="C1305" s="3" t="s">
        <v>5412</v>
      </c>
      <c r="D1305" s="20">
        <v>3500</v>
      </c>
      <c r="E1305" s="6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9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1304</v>
      </c>
      <c r="C1306" s="3" t="s">
        <v>5413</v>
      </c>
      <c r="D1306" s="20">
        <v>40000</v>
      </c>
      <c r="E1306" s="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9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1305</v>
      </c>
      <c r="C1307" s="3" t="s">
        <v>5414</v>
      </c>
      <c r="D1307" s="20">
        <v>30000</v>
      </c>
      <c r="E1307" s="6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9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1306</v>
      </c>
      <c r="C1308" s="3" t="s">
        <v>5415</v>
      </c>
      <c r="D1308" s="20">
        <v>110000</v>
      </c>
      <c r="E1308" s="6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9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1307</v>
      </c>
      <c r="C1309" s="3" t="s">
        <v>5416</v>
      </c>
      <c r="D1309" s="20">
        <v>50000</v>
      </c>
      <c r="E1309" s="6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9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1308</v>
      </c>
      <c r="C1310" s="3" t="s">
        <v>5417</v>
      </c>
      <c r="D1310" s="20">
        <v>10000</v>
      </c>
      <c r="E1310" s="6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9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1309</v>
      </c>
      <c r="C1311" s="3" t="s">
        <v>5418</v>
      </c>
      <c r="D1311" s="20">
        <v>11500</v>
      </c>
      <c r="E1311" s="6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9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1310</v>
      </c>
      <c r="C1312" s="3" t="s">
        <v>5419</v>
      </c>
      <c r="D1312" s="20">
        <v>20000</v>
      </c>
      <c r="E1312" s="6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9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1311</v>
      </c>
      <c r="C1313" s="3" t="s">
        <v>5420</v>
      </c>
      <c r="D1313" s="20">
        <v>250000</v>
      </c>
      <c r="E1313" s="6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9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1312</v>
      </c>
      <c r="C1314" s="3" t="s">
        <v>5421</v>
      </c>
      <c r="D1314" s="20">
        <v>4600</v>
      </c>
      <c r="E1314" s="6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9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1313</v>
      </c>
      <c r="C1315" s="3" t="s">
        <v>5422</v>
      </c>
      <c r="D1315" s="20">
        <v>40000</v>
      </c>
      <c r="E1315" s="6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9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1314</v>
      </c>
      <c r="C1316" s="3" t="s">
        <v>5423</v>
      </c>
      <c r="D1316" s="20">
        <v>180000</v>
      </c>
      <c r="E1316" s="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9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1315</v>
      </c>
      <c r="C1317" s="3" t="s">
        <v>5424</v>
      </c>
      <c r="D1317" s="20">
        <v>100000</v>
      </c>
      <c r="E1317" s="6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9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1316</v>
      </c>
      <c r="C1318" s="3" t="s">
        <v>5425</v>
      </c>
      <c r="D1318" s="20">
        <v>75000</v>
      </c>
      <c r="E1318" s="6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9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1317</v>
      </c>
      <c r="C1319" s="3" t="s">
        <v>5426</v>
      </c>
      <c r="D1319" s="20">
        <v>200000</v>
      </c>
      <c r="E1319" s="6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9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1318</v>
      </c>
      <c r="C1320" s="3" t="s">
        <v>5427</v>
      </c>
      <c r="D1320" s="20">
        <v>40000</v>
      </c>
      <c r="E1320" s="6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9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1319</v>
      </c>
      <c r="C1321" s="3" t="s">
        <v>5428</v>
      </c>
      <c r="D1321" s="20">
        <v>5800</v>
      </c>
      <c r="E1321" s="6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9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1320</v>
      </c>
      <c r="C1322" s="3" t="s">
        <v>5429</v>
      </c>
      <c r="D1322" s="20">
        <v>100000</v>
      </c>
      <c r="E1322" s="6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9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1321</v>
      </c>
      <c r="C1323" s="3" t="s">
        <v>5430</v>
      </c>
      <c r="D1323" s="20">
        <v>462000</v>
      </c>
      <c r="E1323" s="6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9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1322</v>
      </c>
      <c r="C1324" s="3" t="s">
        <v>5431</v>
      </c>
      <c r="D1324" s="20">
        <v>35000</v>
      </c>
      <c r="E1324" s="6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9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1323</v>
      </c>
      <c r="C1325" s="3" t="s">
        <v>5432</v>
      </c>
      <c r="D1325" s="20">
        <v>15000</v>
      </c>
      <c r="E1325" s="6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9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1324</v>
      </c>
      <c r="C1326" s="3" t="s">
        <v>5433</v>
      </c>
      <c r="D1326" s="20">
        <v>50000</v>
      </c>
      <c r="E1326" s="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9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1325</v>
      </c>
      <c r="C1327" s="3" t="s">
        <v>5434</v>
      </c>
      <c r="D1327" s="20">
        <v>20000</v>
      </c>
      <c r="E1327" s="6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9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1326</v>
      </c>
      <c r="C1328" s="3" t="s">
        <v>5435</v>
      </c>
      <c r="D1328" s="20">
        <v>100000</v>
      </c>
      <c r="E1328" s="6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9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1327</v>
      </c>
      <c r="C1329" s="3" t="s">
        <v>5436</v>
      </c>
      <c r="D1329" s="20">
        <v>48000</v>
      </c>
      <c r="E1329" s="6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9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1328</v>
      </c>
      <c r="C1330" s="3" t="s">
        <v>5437</v>
      </c>
      <c r="D1330" s="20">
        <v>75000</v>
      </c>
      <c r="E1330" s="6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9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1329</v>
      </c>
      <c r="C1331" s="3" t="s">
        <v>5438</v>
      </c>
      <c r="D1331" s="20">
        <v>50000</v>
      </c>
      <c r="E1331" s="6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9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1330</v>
      </c>
      <c r="C1332" s="3" t="s">
        <v>5439</v>
      </c>
      <c r="D1332" s="20">
        <v>35000</v>
      </c>
      <c r="E1332" s="6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9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1331</v>
      </c>
      <c r="C1333" s="3" t="s">
        <v>5440</v>
      </c>
      <c r="D1333" s="20">
        <v>250000</v>
      </c>
      <c r="E1333" s="6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9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1332</v>
      </c>
      <c r="C1334" s="3" t="s">
        <v>5441</v>
      </c>
      <c r="D1334" s="20">
        <v>10115</v>
      </c>
      <c r="E1334" s="6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1333</v>
      </c>
      <c r="C1335" s="3" t="s">
        <v>5442</v>
      </c>
      <c r="D1335" s="20">
        <v>2500</v>
      </c>
      <c r="E1335" s="6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1334</v>
      </c>
      <c r="C1336" s="3" t="s">
        <v>5443</v>
      </c>
      <c r="D1336" s="20">
        <v>133000</v>
      </c>
      <c r="E1336" s="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9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1335</v>
      </c>
      <c r="C1337" s="3" t="s">
        <v>5444</v>
      </c>
      <c r="D1337" s="20">
        <v>25000</v>
      </c>
      <c r="E1337" s="6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9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1336</v>
      </c>
      <c r="C1338" s="3" t="s">
        <v>5445</v>
      </c>
      <c r="D1338" s="20">
        <v>100000</v>
      </c>
      <c r="E1338" s="6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9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1337</v>
      </c>
      <c r="C1339" s="3" t="s">
        <v>5446</v>
      </c>
      <c r="D1339" s="20">
        <v>50000</v>
      </c>
      <c r="E1339" s="6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9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1338</v>
      </c>
      <c r="C1340" s="3" t="s">
        <v>5447</v>
      </c>
      <c r="D1340" s="20">
        <v>30000</v>
      </c>
      <c r="E1340" s="6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9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1339</v>
      </c>
      <c r="C1341" s="3" t="s">
        <v>5448</v>
      </c>
      <c r="D1341" s="20">
        <v>50000</v>
      </c>
      <c r="E1341" s="6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9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1340</v>
      </c>
      <c r="C1342" s="3" t="s">
        <v>5449</v>
      </c>
      <c r="D1342" s="20">
        <v>1680</v>
      </c>
      <c r="E1342" s="6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1341</v>
      </c>
      <c r="C1343" s="3" t="s">
        <v>5450</v>
      </c>
      <c r="D1343" s="20">
        <v>25000</v>
      </c>
      <c r="E1343" s="6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9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1342</v>
      </c>
      <c r="C1344" s="3" t="s">
        <v>5451</v>
      </c>
      <c r="D1344" s="20">
        <v>50000</v>
      </c>
      <c r="E1344" s="6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9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1343</v>
      </c>
      <c r="C1345" s="3" t="s">
        <v>5452</v>
      </c>
      <c r="D1345" s="20">
        <v>50000</v>
      </c>
      <c r="E1345" s="6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9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1344</v>
      </c>
      <c r="C1346" s="3" t="s">
        <v>5453</v>
      </c>
      <c r="D1346" s="20">
        <v>1500</v>
      </c>
      <c r="E1346" s="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9" t="s">
        <v>8320</v>
      </c>
      <c r="R1346" t="s">
        <v>8321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ref="U1346:U1409" si="109">YEAR(S1346)</f>
        <v>2016</v>
      </c>
    </row>
    <row r="1347" spans="1:21" ht="43.5" x14ac:dyDescent="0.35">
      <c r="A1347">
        <v>1345</v>
      </c>
      <c r="B1347" s="3" t="s">
        <v>1345</v>
      </c>
      <c r="C1347" s="3" t="s">
        <v>5454</v>
      </c>
      <c r="D1347" s="20">
        <v>300</v>
      </c>
      <c r="E1347" s="6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si="106"/>
        <v>53.57</v>
      </c>
      <c r="Q1347" s="9" t="s">
        <v>8320</v>
      </c>
      <c r="R1347" t="s">
        <v>8321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3.5" x14ac:dyDescent="0.35">
      <c r="A1348">
        <v>1346</v>
      </c>
      <c r="B1348" s="3" t="s">
        <v>1346</v>
      </c>
      <c r="C1348" s="3" t="s">
        <v>5455</v>
      </c>
      <c r="D1348" s="20">
        <v>4900</v>
      </c>
      <c r="E1348" s="6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9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1347</v>
      </c>
      <c r="C1349" s="3" t="s">
        <v>5456</v>
      </c>
      <c r="D1349" s="20">
        <v>2500</v>
      </c>
      <c r="E1349" s="6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9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1348</v>
      </c>
      <c r="C1350" s="3" t="s">
        <v>5457</v>
      </c>
      <c r="D1350" s="20">
        <v>5875</v>
      </c>
      <c r="E1350" s="6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9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1349</v>
      </c>
      <c r="C1351" s="3" t="s">
        <v>5458</v>
      </c>
      <c r="D1351" s="20">
        <v>5000</v>
      </c>
      <c r="E1351" s="6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9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1350</v>
      </c>
      <c r="C1352" s="3" t="s">
        <v>5459</v>
      </c>
      <c r="D1352" s="20">
        <v>5000</v>
      </c>
      <c r="E1352" s="6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9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1351</v>
      </c>
      <c r="C1353" s="3" t="s">
        <v>5460</v>
      </c>
      <c r="D1353" s="20">
        <v>20000</v>
      </c>
      <c r="E1353" s="6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9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1352</v>
      </c>
      <c r="C1354" s="3" t="s">
        <v>5461</v>
      </c>
      <c r="D1354" s="20">
        <v>10000</v>
      </c>
      <c r="E1354" s="6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9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1353</v>
      </c>
      <c r="C1355" s="3" t="s">
        <v>5462</v>
      </c>
      <c r="D1355" s="20">
        <v>1000</v>
      </c>
      <c r="E1355" s="6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9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1354</v>
      </c>
      <c r="C1356" s="3" t="s">
        <v>5463</v>
      </c>
      <c r="D1356" s="20">
        <v>1200</v>
      </c>
      <c r="E1356" s="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9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1355</v>
      </c>
      <c r="C1357" s="3" t="s">
        <v>5464</v>
      </c>
      <c r="D1357" s="20">
        <v>2500</v>
      </c>
      <c r="E1357" s="6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9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1356</v>
      </c>
      <c r="C1358" s="3" t="s">
        <v>5465</v>
      </c>
      <c r="D1358" s="20">
        <v>3400</v>
      </c>
      <c r="E1358" s="6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9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1357</v>
      </c>
      <c r="C1359" s="3" t="s">
        <v>5466</v>
      </c>
      <c r="D1359" s="20">
        <v>2000</v>
      </c>
      <c r="E1359" s="6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9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1358</v>
      </c>
      <c r="C1360" s="3" t="s">
        <v>5467</v>
      </c>
      <c r="D1360" s="20">
        <v>3000</v>
      </c>
      <c r="E1360" s="6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9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1359</v>
      </c>
      <c r="C1361" s="3" t="s">
        <v>5468</v>
      </c>
      <c r="D1361" s="20">
        <v>660</v>
      </c>
      <c r="E1361" s="6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9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1360</v>
      </c>
      <c r="C1362" s="3" t="s">
        <v>5469</v>
      </c>
      <c r="D1362" s="20">
        <v>1500</v>
      </c>
      <c r="E1362" s="6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9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1361</v>
      </c>
      <c r="C1363" s="3" t="s">
        <v>5470</v>
      </c>
      <c r="D1363" s="20">
        <v>6000</v>
      </c>
      <c r="E1363" s="6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9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1362</v>
      </c>
      <c r="C1364" s="3" t="s">
        <v>5471</v>
      </c>
      <c r="D1364" s="20">
        <v>1000</v>
      </c>
      <c r="E1364" s="6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9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1363</v>
      </c>
      <c r="C1365" s="3" t="s">
        <v>5472</v>
      </c>
      <c r="D1365" s="20">
        <v>200</v>
      </c>
      <c r="E1365" s="6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9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1364</v>
      </c>
      <c r="C1366" s="3" t="s">
        <v>5473</v>
      </c>
      <c r="D1366" s="20">
        <v>42000</v>
      </c>
      <c r="E1366" s="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9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1365</v>
      </c>
      <c r="C1367" s="3" t="s">
        <v>5474</v>
      </c>
      <c r="D1367" s="20">
        <v>7500</v>
      </c>
      <c r="E1367" s="6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9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1366</v>
      </c>
      <c r="C1368" s="3" t="s">
        <v>5475</v>
      </c>
      <c r="D1368" s="20">
        <v>7500</v>
      </c>
      <c r="E1368" s="6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9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1367</v>
      </c>
      <c r="C1369" s="3" t="s">
        <v>5476</v>
      </c>
      <c r="D1369" s="20">
        <v>5000</v>
      </c>
      <c r="E1369" s="6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9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1368</v>
      </c>
      <c r="C1370" s="3" t="s">
        <v>5477</v>
      </c>
      <c r="D1370" s="20">
        <v>5000</v>
      </c>
      <c r="E1370" s="6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9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1369</v>
      </c>
      <c r="C1371" s="3" t="s">
        <v>5478</v>
      </c>
      <c r="D1371" s="20">
        <v>32360</v>
      </c>
      <c r="E1371" s="6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9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1370</v>
      </c>
      <c r="C1372" s="3" t="s">
        <v>5479</v>
      </c>
      <c r="D1372" s="20">
        <v>1500</v>
      </c>
      <c r="E1372" s="6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9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1371</v>
      </c>
      <c r="C1373" s="3" t="s">
        <v>5480</v>
      </c>
      <c r="D1373" s="20">
        <v>6999</v>
      </c>
      <c r="E1373" s="6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9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1372</v>
      </c>
      <c r="C1374" s="3" t="s">
        <v>5481</v>
      </c>
      <c r="D1374" s="20">
        <v>500</v>
      </c>
      <c r="E1374" s="6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9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1373</v>
      </c>
      <c r="C1375" s="3" t="s">
        <v>5482</v>
      </c>
      <c r="D1375" s="20">
        <v>10000</v>
      </c>
      <c r="E1375" s="6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9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1374</v>
      </c>
      <c r="C1376" s="3" t="s">
        <v>5483</v>
      </c>
      <c r="D1376" s="20">
        <v>1500</v>
      </c>
      <c r="E1376" s="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9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1375</v>
      </c>
      <c r="C1377" s="3" t="s">
        <v>5484</v>
      </c>
      <c r="D1377" s="20">
        <v>4000</v>
      </c>
      <c r="E1377" s="6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9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1376</v>
      </c>
      <c r="C1378" s="3" t="s">
        <v>5485</v>
      </c>
      <c r="D1378" s="20">
        <v>3700</v>
      </c>
      <c r="E1378" s="6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9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1377</v>
      </c>
      <c r="C1379" s="3" t="s">
        <v>5486</v>
      </c>
      <c r="D1379" s="20">
        <v>1300</v>
      </c>
      <c r="E1379" s="6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9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1378</v>
      </c>
      <c r="C1380" s="3" t="s">
        <v>5487</v>
      </c>
      <c r="D1380" s="20">
        <v>2000</v>
      </c>
      <c r="E1380" s="6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9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1379</v>
      </c>
      <c r="C1381" s="3" t="s">
        <v>5488</v>
      </c>
      <c r="D1381" s="20">
        <v>10000</v>
      </c>
      <c r="E1381" s="6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9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1380</v>
      </c>
      <c r="C1382" s="3" t="s">
        <v>5489</v>
      </c>
      <c r="D1382" s="20">
        <v>25</v>
      </c>
      <c r="E1382" s="6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9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1381</v>
      </c>
      <c r="C1383" s="3" t="s">
        <v>5490</v>
      </c>
      <c r="D1383" s="20">
        <v>5000</v>
      </c>
      <c r="E1383" s="6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9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1382</v>
      </c>
      <c r="C1384" s="3" t="s">
        <v>5491</v>
      </c>
      <c r="D1384" s="20">
        <v>8000</v>
      </c>
      <c r="E1384" s="6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9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1383</v>
      </c>
      <c r="C1385" s="3" t="s">
        <v>5492</v>
      </c>
      <c r="D1385" s="20">
        <v>2200</v>
      </c>
      <c r="E1385" s="6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9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1384</v>
      </c>
      <c r="C1386" s="3" t="s">
        <v>5493</v>
      </c>
      <c r="D1386" s="20">
        <v>3500</v>
      </c>
      <c r="E1386" s="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9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1385</v>
      </c>
      <c r="C1387" s="3" t="s">
        <v>5494</v>
      </c>
      <c r="D1387" s="20">
        <v>8000</v>
      </c>
      <c r="E1387" s="6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9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1386</v>
      </c>
      <c r="C1388" s="3" t="s">
        <v>5495</v>
      </c>
      <c r="D1388" s="20">
        <v>400</v>
      </c>
      <c r="E1388" s="6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9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1387</v>
      </c>
      <c r="C1389" s="3" t="s">
        <v>5496</v>
      </c>
      <c r="D1389" s="20">
        <v>4000</v>
      </c>
      <c r="E1389" s="6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9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1388</v>
      </c>
      <c r="C1390" s="3" t="s">
        <v>5497</v>
      </c>
      <c r="D1390" s="20">
        <v>5000</v>
      </c>
      <c r="E1390" s="6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9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1389</v>
      </c>
      <c r="C1391" s="3" t="s">
        <v>5498</v>
      </c>
      <c r="D1391" s="20">
        <v>500</v>
      </c>
      <c r="E1391" s="6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9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1390</v>
      </c>
      <c r="C1392" s="3" t="s">
        <v>5499</v>
      </c>
      <c r="D1392" s="20">
        <v>2800</v>
      </c>
      <c r="E1392" s="6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9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1391</v>
      </c>
      <c r="C1393" s="3" t="s">
        <v>5500</v>
      </c>
      <c r="D1393" s="20">
        <v>500</v>
      </c>
      <c r="E1393" s="6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9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1392</v>
      </c>
      <c r="C1394" s="3" t="s">
        <v>5501</v>
      </c>
      <c r="D1394" s="20">
        <v>2500</v>
      </c>
      <c r="E1394" s="6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9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1393</v>
      </c>
      <c r="C1395" s="3" t="s">
        <v>5502</v>
      </c>
      <c r="D1395" s="20">
        <v>10000</v>
      </c>
      <c r="E1395" s="6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9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1394</v>
      </c>
      <c r="C1396" s="3" t="s">
        <v>5503</v>
      </c>
      <c r="D1396" s="20">
        <v>750</v>
      </c>
      <c r="E1396" s="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9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1395</v>
      </c>
      <c r="C1397" s="3" t="s">
        <v>5504</v>
      </c>
      <c r="D1397" s="20">
        <v>3500</v>
      </c>
      <c r="E1397" s="6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9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1396</v>
      </c>
      <c r="C1398" s="3" t="s">
        <v>5505</v>
      </c>
      <c r="D1398" s="20">
        <v>6000</v>
      </c>
      <c r="E1398" s="6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9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1397</v>
      </c>
      <c r="C1399" s="3" t="s">
        <v>5506</v>
      </c>
      <c r="D1399" s="20">
        <v>10000</v>
      </c>
      <c r="E1399" s="6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9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1398</v>
      </c>
      <c r="C1400" s="3" t="s">
        <v>5507</v>
      </c>
      <c r="D1400" s="20">
        <v>4400</v>
      </c>
      <c r="E1400" s="6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9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1399</v>
      </c>
      <c r="C1401" s="3" t="s">
        <v>5508</v>
      </c>
      <c r="D1401" s="20">
        <v>9000</v>
      </c>
      <c r="E1401" s="6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9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1400</v>
      </c>
      <c r="C1402" s="3" t="s">
        <v>5509</v>
      </c>
      <c r="D1402" s="20">
        <v>350</v>
      </c>
      <c r="E1402" s="6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9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1401</v>
      </c>
      <c r="C1403" s="3" t="s">
        <v>5510</v>
      </c>
      <c r="D1403" s="20">
        <v>2500</v>
      </c>
      <c r="E1403" s="6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9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1402</v>
      </c>
      <c r="C1404" s="3" t="s">
        <v>5511</v>
      </c>
      <c r="D1404" s="20">
        <v>2500</v>
      </c>
      <c r="E1404" s="6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9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1403</v>
      </c>
      <c r="C1405" s="3" t="s">
        <v>5512</v>
      </c>
      <c r="D1405" s="20">
        <v>4000</v>
      </c>
      <c r="E1405" s="6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9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1404</v>
      </c>
      <c r="C1406" s="3" t="s">
        <v>5513</v>
      </c>
      <c r="D1406" s="20">
        <v>14500</v>
      </c>
      <c r="E1406" s="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9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1405</v>
      </c>
      <c r="C1407" s="3" t="s">
        <v>5514</v>
      </c>
      <c r="D1407" s="20">
        <v>25000</v>
      </c>
      <c r="E1407" s="6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9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1406</v>
      </c>
      <c r="C1408" s="3" t="s">
        <v>5515</v>
      </c>
      <c r="D1408" s="20">
        <v>12000</v>
      </c>
      <c r="E1408" s="6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9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1407</v>
      </c>
      <c r="C1409" s="3" t="s">
        <v>5516</v>
      </c>
      <c r="D1409" s="20">
        <v>3000</v>
      </c>
      <c r="E1409" s="6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9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1408</v>
      </c>
      <c r="C1410" s="3" t="s">
        <v>5517</v>
      </c>
      <c r="D1410" s="20">
        <v>1000</v>
      </c>
      <c r="E1410" s="6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9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5" x14ac:dyDescent="0.35">
      <c r="A1411">
        <v>1409</v>
      </c>
      <c r="B1411" s="3" t="s">
        <v>1409</v>
      </c>
      <c r="C1411" s="3" t="s">
        <v>5518</v>
      </c>
      <c r="D1411" s="20">
        <v>4000</v>
      </c>
      <c r="E1411" s="6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si="111"/>
        <v>0</v>
      </c>
      <c r="Q1411" s="9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3.5" x14ac:dyDescent="0.35">
      <c r="A1412">
        <v>1410</v>
      </c>
      <c r="B1412" s="3" t="s">
        <v>1410</v>
      </c>
      <c r="C1412" s="3" t="s">
        <v>5519</v>
      </c>
      <c r="D1412" s="20">
        <v>6000</v>
      </c>
      <c r="E1412" s="6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9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1411</v>
      </c>
      <c r="C1413" s="3" t="s">
        <v>5520</v>
      </c>
      <c r="D1413" s="20">
        <v>3000</v>
      </c>
      <c r="E1413" s="6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9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1412</v>
      </c>
      <c r="C1414" s="3" t="s">
        <v>5521</v>
      </c>
      <c r="D1414" s="20">
        <v>7000</v>
      </c>
      <c r="E1414" s="6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9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1413</v>
      </c>
      <c r="C1415" s="3" t="s">
        <v>5522</v>
      </c>
      <c r="D1415" s="20">
        <v>2000</v>
      </c>
      <c r="E1415" s="6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9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1414</v>
      </c>
      <c r="C1416" s="3" t="s">
        <v>5523</v>
      </c>
      <c r="D1416" s="20">
        <v>500</v>
      </c>
      <c r="E1416" s="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9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1415</v>
      </c>
      <c r="C1417" s="3" t="s">
        <v>5524</v>
      </c>
      <c r="D1417" s="20">
        <v>4400</v>
      </c>
      <c r="E1417" s="6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9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1416</v>
      </c>
      <c r="C1418" s="3" t="s">
        <v>5525</v>
      </c>
      <c r="D1418" s="20">
        <v>50000</v>
      </c>
      <c r="E1418" s="6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1417</v>
      </c>
      <c r="C1419" s="3" t="s">
        <v>5526</v>
      </c>
      <c r="D1419" s="20">
        <v>4500</v>
      </c>
      <c r="E1419" s="6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9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1418</v>
      </c>
      <c r="C1420" s="3" t="s">
        <v>5527</v>
      </c>
      <c r="D1420" s="20">
        <v>3000</v>
      </c>
      <c r="E1420" s="6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9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1419</v>
      </c>
      <c r="C1421" s="3" t="s">
        <v>5528</v>
      </c>
      <c r="D1421" s="20">
        <v>6300</v>
      </c>
      <c r="E1421" s="6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9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1420</v>
      </c>
      <c r="C1422" s="3" t="s">
        <v>5529</v>
      </c>
      <c r="D1422" s="20">
        <v>110</v>
      </c>
      <c r="E1422" s="6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9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1421</v>
      </c>
      <c r="C1423" s="3" t="s">
        <v>5530</v>
      </c>
      <c r="D1423" s="20">
        <v>200000</v>
      </c>
      <c r="E1423" s="6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9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1422</v>
      </c>
      <c r="C1424" s="3" t="s">
        <v>5531</v>
      </c>
      <c r="D1424" s="20">
        <v>25000</v>
      </c>
      <c r="E1424" s="6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9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1423</v>
      </c>
      <c r="C1425" s="3" t="s">
        <v>5532</v>
      </c>
      <c r="D1425" s="20">
        <v>30000</v>
      </c>
      <c r="E1425" s="6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9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1424</v>
      </c>
      <c r="C1426" s="3" t="s">
        <v>5533</v>
      </c>
      <c r="D1426" s="20">
        <v>7500</v>
      </c>
      <c r="E1426" s="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9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1425</v>
      </c>
      <c r="C1427" s="3" t="s">
        <v>5534</v>
      </c>
      <c r="D1427" s="20">
        <v>13000</v>
      </c>
      <c r="E1427" s="6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1426</v>
      </c>
      <c r="C1428" s="3" t="s">
        <v>5535</v>
      </c>
      <c r="D1428" s="20">
        <v>1000</v>
      </c>
      <c r="E1428" s="6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1427</v>
      </c>
      <c r="C1429" s="3" t="s">
        <v>5536</v>
      </c>
      <c r="D1429" s="20">
        <v>5000</v>
      </c>
      <c r="E1429" s="6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9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1428</v>
      </c>
      <c r="C1430" s="3" t="s">
        <v>5537</v>
      </c>
      <c r="D1430" s="20">
        <v>1000</v>
      </c>
      <c r="E1430" s="6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9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1429</v>
      </c>
      <c r="C1431" s="3" t="s">
        <v>5538</v>
      </c>
      <c r="D1431" s="20">
        <v>10000</v>
      </c>
      <c r="E1431" s="6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1430</v>
      </c>
      <c r="C1432" s="3" t="s">
        <v>5539</v>
      </c>
      <c r="D1432" s="20">
        <v>5000</v>
      </c>
      <c r="E1432" s="6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9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1431</v>
      </c>
      <c r="C1433" s="3" t="s">
        <v>5540</v>
      </c>
      <c r="D1433" s="20">
        <v>17000</v>
      </c>
      <c r="E1433" s="6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9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1432</v>
      </c>
      <c r="C1434" s="3" t="s">
        <v>5541</v>
      </c>
      <c r="D1434" s="20">
        <v>40000</v>
      </c>
      <c r="E1434" s="6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1433</v>
      </c>
      <c r="C1435" s="3" t="s">
        <v>5542</v>
      </c>
      <c r="D1435" s="20">
        <v>12000</v>
      </c>
      <c r="E1435" s="6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9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1434</v>
      </c>
      <c r="C1436" s="3" t="s">
        <v>5543</v>
      </c>
      <c r="D1436" s="20">
        <v>82000</v>
      </c>
      <c r="E1436" s="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9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1435</v>
      </c>
      <c r="C1437" s="3" t="s">
        <v>5544</v>
      </c>
      <c r="D1437" s="20">
        <v>15000</v>
      </c>
      <c r="E1437" s="6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9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1436</v>
      </c>
      <c r="C1438" s="3" t="s">
        <v>5545</v>
      </c>
      <c r="D1438" s="20">
        <v>10000</v>
      </c>
      <c r="E1438" s="6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9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1437</v>
      </c>
      <c r="C1439" s="3" t="s">
        <v>5546</v>
      </c>
      <c r="D1439" s="20">
        <v>3000</v>
      </c>
      <c r="E1439" s="6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9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1438</v>
      </c>
      <c r="C1440" s="3" t="s">
        <v>5547</v>
      </c>
      <c r="D1440" s="20">
        <v>20000</v>
      </c>
      <c r="E1440" s="6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9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1439</v>
      </c>
      <c r="C1441" s="3" t="s">
        <v>5548</v>
      </c>
      <c r="D1441" s="20">
        <v>2725</v>
      </c>
      <c r="E1441" s="6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9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1440</v>
      </c>
      <c r="C1442" s="3" t="s">
        <v>5549</v>
      </c>
      <c r="D1442" s="20">
        <v>13000</v>
      </c>
      <c r="E1442" s="6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9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1441</v>
      </c>
      <c r="C1443" s="3" t="s">
        <v>5550</v>
      </c>
      <c r="D1443" s="20">
        <v>180000</v>
      </c>
      <c r="E1443" s="6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9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1442</v>
      </c>
      <c r="C1444" s="3" t="s">
        <v>5551</v>
      </c>
      <c r="D1444" s="20">
        <v>1500</v>
      </c>
      <c r="E1444" s="6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1443</v>
      </c>
      <c r="C1445" s="3" t="s">
        <v>5552</v>
      </c>
      <c r="D1445" s="20">
        <v>13000</v>
      </c>
      <c r="E1445" s="6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1444</v>
      </c>
      <c r="C1446" s="3" t="s">
        <v>5553</v>
      </c>
      <c r="D1446" s="20">
        <v>4950</v>
      </c>
      <c r="E1446" s="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1445</v>
      </c>
      <c r="C1447" s="3" t="s">
        <v>5554</v>
      </c>
      <c r="D1447" s="20">
        <v>130000</v>
      </c>
      <c r="E1447" s="6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1446</v>
      </c>
      <c r="C1448" s="3" t="s">
        <v>5555</v>
      </c>
      <c r="D1448" s="20">
        <v>900</v>
      </c>
      <c r="E1448" s="6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1447</v>
      </c>
      <c r="C1449" s="3" t="s">
        <v>5556</v>
      </c>
      <c r="D1449" s="20">
        <v>500000</v>
      </c>
      <c r="E1449" s="6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9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1448</v>
      </c>
      <c r="C1450" s="3" t="s">
        <v>5557</v>
      </c>
      <c r="D1450" s="20">
        <v>200000</v>
      </c>
      <c r="E1450" s="6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1449</v>
      </c>
      <c r="C1451" s="3" t="s">
        <v>5558</v>
      </c>
      <c r="D1451" s="20">
        <v>8888</v>
      </c>
      <c r="E1451" s="6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1450</v>
      </c>
      <c r="C1452" s="3" t="s">
        <v>5559</v>
      </c>
      <c r="D1452" s="20">
        <v>100000</v>
      </c>
      <c r="E1452" s="6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9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1451</v>
      </c>
      <c r="C1453" s="3" t="s">
        <v>5560</v>
      </c>
      <c r="D1453" s="20">
        <v>18950</v>
      </c>
      <c r="E1453" s="6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9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1452</v>
      </c>
      <c r="C1454" s="3" t="s">
        <v>5561</v>
      </c>
      <c r="D1454" s="20">
        <v>14000</v>
      </c>
      <c r="E1454" s="6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1453</v>
      </c>
      <c r="C1455" s="3" t="s">
        <v>5562</v>
      </c>
      <c r="D1455" s="20">
        <v>25000</v>
      </c>
      <c r="E1455" s="6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1454</v>
      </c>
      <c r="C1456" s="3" t="s">
        <v>5563</v>
      </c>
      <c r="D1456" s="20">
        <v>1750</v>
      </c>
      <c r="E1456" s="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9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1455</v>
      </c>
      <c r="C1457" s="3" t="s">
        <v>5564</v>
      </c>
      <c r="D1457" s="20">
        <v>15000</v>
      </c>
      <c r="E1457" s="6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9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1456</v>
      </c>
      <c r="C1458" s="3" t="s">
        <v>5565</v>
      </c>
      <c r="D1458" s="20">
        <v>5000</v>
      </c>
      <c r="E1458" s="6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9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1457</v>
      </c>
      <c r="C1459" s="3" t="s">
        <v>5566</v>
      </c>
      <c r="D1459" s="20">
        <v>6000</v>
      </c>
      <c r="E1459" s="6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1458</v>
      </c>
      <c r="C1460" s="3" t="s">
        <v>5567</v>
      </c>
      <c r="D1460" s="20">
        <v>5000</v>
      </c>
      <c r="E1460" s="6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1459</v>
      </c>
      <c r="C1461" s="3" t="s">
        <v>5568</v>
      </c>
      <c r="D1461" s="20">
        <v>37000</v>
      </c>
      <c r="E1461" s="6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1460</v>
      </c>
      <c r="C1462" s="3" t="s">
        <v>5569</v>
      </c>
      <c r="D1462" s="20">
        <v>25000000</v>
      </c>
      <c r="E1462" s="6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1461</v>
      </c>
      <c r="C1463" s="3" t="s">
        <v>5570</v>
      </c>
      <c r="D1463" s="20">
        <v>15000</v>
      </c>
      <c r="E1463" s="6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9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1462</v>
      </c>
      <c r="C1464" s="3" t="s">
        <v>5571</v>
      </c>
      <c r="D1464" s="20">
        <v>4000</v>
      </c>
      <c r="E1464" s="6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9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1463</v>
      </c>
      <c r="C1465" s="3" t="s">
        <v>5572</v>
      </c>
      <c r="D1465" s="20">
        <v>600</v>
      </c>
      <c r="E1465" s="6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9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1464</v>
      </c>
      <c r="C1466" s="3" t="s">
        <v>5573</v>
      </c>
      <c r="D1466" s="20">
        <v>5000</v>
      </c>
      <c r="E1466" s="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9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1465</v>
      </c>
      <c r="C1467" s="3" t="s">
        <v>5574</v>
      </c>
      <c r="D1467" s="20">
        <v>30000</v>
      </c>
      <c r="E1467" s="6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9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1466</v>
      </c>
      <c r="C1468" s="3" t="s">
        <v>5575</v>
      </c>
      <c r="D1468" s="20">
        <v>16000</v>
      </c>
      <c r="E1468" s="6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9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1467</v>
      </c>
      <c r="C1469" s="3" t="s">
        <v>5576</v>
      </c>
      <c r="D1469" s="20">
        <v>40000</v>
      </c>
      <c r="E1469" s="6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9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1468</v>
      </c>
      <c r="C1470" s="3" t="s">
        <v>5577</v>
      </c>
      <c r="D1470" s="20">
        <v>9500</v>
      </c>
      <c r="E1470" s="6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9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1469</v>
      </c>
      <c r="C1471" s="3" t="s">
        <v>5578</v>
      </c>
      <c r="D1471" s="20">
        <v>44250</v>
      </c>
      <c r="E1471" s="6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9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1470</v>
      </c>
      <c r="C1472" s="3" t="s">
        <v>5579</v>
      </c>
      <c r="D1472" s="20">
        <v>1500</v>
      </c>
      <c r="E1472" s="6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9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1471</v>
      </c>
      <c r="C1473" s="3" t="s">
        <v>5580</v>
      </c>
      <c r="D1473" s="20">
        <v>32000</v>
      </c>
      <c r="E1473" s="6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9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1472</v>
      </c>
      <c r="C1474" s="3" t="s">
        <v>5581</v>
      </c>
      <c r="D1474" s="20">
        <v>25000</v>
      </c>
      <c r="E1474" s="6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9" t="s">
        <v>8320</v>
      </c>
      <c r="R1474" t="s">
        <v>8340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ref="U1474:U1537" si="119">YEAR(S1474)</f>
        <v>2013</v>
      </c>
    </row>
    <row r="1475" spans="1:21" x14ac:dyDescent="0.35">
      <c r="A1475">
        <v>1473</v>
      </c>
      <c r="B1475" s="3" t="s">
        <v>1473</v>
      </c>
      <c r="C1475" s="3" t="s">
        <v>5582</v>
      </c>
      <c r="D1475" s="20">
        <v>1500</v>
      </c>
      <c r="E1475" s="6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si="116"/>
        <v>38.46</v>
      </c>
      <c r="Q1475" s="9" t="s">
        <v>8320</v>
      </c>
      <c r="R1475" t="s">
        <v>8340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43.5" x14ac:dyDescent="0.35">
      <c r="A1476">
        <v>1474</v>
      </c>
      <c r="B1476" s="3" t="s">
        <v>1474</v>
      </c>
      <c r="C1476" s="3" t="s">
        <v>5583</v>
      </c>
      <c r="D1476" s="20">
        <v>3000</v>
      </c>
      <c r="E1476" s="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9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1475</v>
      </c>
      <c r="C1477" s="3" t="s">
        <v>5584</v>
      </c>
      <c r="D1477" s="20">
        <v>15000</v>
      </c>
      <c r="E1477" s="6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9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1476</v>
      </c>
      <c r="C1478" s="3" t="s">
        <v>5585</v>
      </c>
      <c r="D1478" s="20">
        <v>6000</v>
      </c>
      <c r="E1478" s="6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9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1477</v>
      </c>
      <c r="C1479" s="3" t="s">
        <v>5586</v>
      </c>
      <c r="D1479" s="20">
        <v>30000</v>
      </c>
      <c r="E1479" s="6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9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1478</v>
      </c>
      <c r="C1480" s="3" t="s">
        <v>5587</v>
      </c>
      <c r="D1480" s="20">
        <v>50000</v>
      </c>
      <c r="E1480" s="6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9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1479</v>
      </c>
      <c r="C1481" s="3" t="s">
        <v>5588</v>
      </c>
      <c r="D1481" s="20">
        <v>1600</v>
      </c>
      <c r="E1481" s="6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9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1480</v>
      </c>
      <c r="C1482" s="3" t="s">
        <v>5589</v>
      </c>
      <c r="D1482" s="20">
        <v>50000</v>
      </c>
      <c r="E1482" s="6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9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1481</v>
      </c>
      <c r="C1483" s="3" t="s">
        <v>5590</v>
      </c>
      <c r="D1483" s="20">
        <v>5000</v>
      </c>
      <c r="E1483" s="6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9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1482</v>
      </c>
      <c r="C1484" s="3" t="s">
        <v>5591</v>
      </c>
      <c r="D1484" s="20">
        <v>5000</v>
      </c>
      <c r="E1484" s="6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9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1483</v>
      </c>
      <c r="C1485" s="3" t="s">
        <v>5592</v>
      </c>
      <c r="D1485" s="20">
        <v>7000</v>
      </c>
      <c r="E1485" s="6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9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1484</v>
      </c>
      <c r="C1486" s="3" t="s">
        <v>5593</v>
      </c>
      <c r="D1486" s="20">
        <v>2000</v>
      </c>
      <c r="E1486" s="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1485</v>
      </c>
      <c r="C1487" s="3" t="s">
        <v>5594</v>
      </c>
      <c r="D1487" s="20">
        <v>6700</v>
      </c>
      <c r="E1487" s="6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9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1486</v>
      </c>
      <c r="C1488" s="3" t="s">
        <v>5595</v>
      </c>
      <c r="D1488" s="20">
        <v>20000</v>
      </c>
      <c r="E1488" s="6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9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1487</v>
      </c>
      <c r="C1489" s="3" t="s">
        <v>5596</v>
      </c>
      <c r="D1489" s="20">
        <v>10000</v>
      </c>
      <c r="E1489" s="6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1488</v>
      </c>
      <c r="C1490" s="3" t="s">
        <v>5597</v>
      </c>
      <c r="D1490" s="20">
        <v>15000</v>
      </c>
      <c r="E1490" s="6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9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1489</v>
      </c>
      <c r="C1491" s="3" t="s">
        <v>5598</v>
      </c>
      <c r="D1491" s="20">
        <v>5000</v>
      </c>
      <c r="E1491" s="6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1490</v>
      </c>
      <c r="C1492" s="3" t="s">
        <v>5599</v>
      </c>
      <c r="D1492" s="20">
        <v>2900</v>
      </c>
      <c r="E1492" s="6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9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1491</v>
      </c>
      <c r="C1493" s="3" t="s">
        <v>5600</v>
      </c>
      <c r="D1493" s="20">
        <v>1200</v>
      </c>
      <c r="E1493" s="6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9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1492</v>
      </c>
      <c r="C1494" s="3" t="s">
        <v>5601</v>
      </c>
      <c r="D1494" s="20">
        <v>4000</v>
      </c>
      <c r="E1494" s="6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9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1493</v>
      </c>
      <c r="C1495" s="3" t="s">
        <v>5602</v>
      </c>
      <c r="D1495" s="20">
        <v>2400</v>
      </c>
      <c r="E1495" s="6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1494</v>
      </c>
      <c r="C1496" s="3" t="s">
        <v>5603</v>
      </c>
      <c r="D1496" s="20">
        <v>5000</v>
      </c>
      <c r="E1496" s="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9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1495</v>
      </c>
      <c r="C1497" s="3" t="s">
        <v>5604</v>
      </c>
      <c r="D1497" s="20">
        <v>2000</v>
      </c>
      <c r="E1497" s="6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1496</v>
      </c>
      <c r="C1498" s="3" t="s">
        <v>5605</v>
      </c>
      <c r="D1498" s="20">
        <v>1500</v>
      </c>
      <c r="E1498" s="6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1497</v>
      </c>
      <c r="C1499" s="3" t="s">
        <v>5606</v>
      </c>
      <c r="D1499" s="20">
        <v>15000</v>
      </c>
      <c r="E1499" s="6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9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1498</v>
      </c>
      <c r="C1500" s="3" t="s">
        <v>5607</v>
      </c>
      <c r="D1500" s="20">
        <v>3000</v>
      </c>
      <c r="E1500" s="6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9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1499</v>
      </c>
      <c r="C1501" s="3" t="s">
        <v>5608</v>
      </c>
      <c r="D1501" s="20">
        <v>2000</v>
      </c>
      <c r="E1501" s="6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9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1500</v>
      </c>
      <c r="C1502" s="3" t="s">
        <v>5609</v>
      </c>
      <c r="D1502" s="20">
        <v>2800</v>
      </c>
      <c r="E1502" s="6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9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1501</v>
      </c>
      <c r="C1503" s="3" t="s">
        <v>5610</v>
      </c>
      <c r="D1503" s="20">
        <v>52000</v>
      </c>
      <c r="E1503" s="6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9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1502</v>
      </c>
      <c r="C1504" s="3" t="s">
        <v>5611</v>
      </c>
      <c r="D1504" s="20">
        <v>22000</v>
      </c>
      <c r="E1504" s="6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9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1503</v>
      </c>
      <c r="C1505" s="3" t="s">
        <v>5612</v>
      </c>
      <c r="D1505" s="20">
        <v>3750</v>
      </c>
      <c r="E1505" s="6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9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1504</v>
      </c>
      <c r="C1506" s="3" t="s">
        <v>5613</v>
      </c>
      <c r="D1506" s="20">
        <v>6500</v>
      </c>
      <c r="E1506" s="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9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1505</v>
      </c>
      <c r="C1507" s="3" t="s">
        <v>5614</v>
      </c>
      <c r="D1507" s="20">
        <v>16000</v>
      </c>
      <c r="E1507" s="6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9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1506</v>
      </c>
      <c r="C1508" s="3" t="s">
        <v>5615</v>
      </c>
      <c r="D1508" s="20">
        <v>1500</v>
      </c>
      <c r="E1508" s="6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9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1507</v>
      </c>
      <c r="C1509" s="3" t="s">
        <v>5616</v>
      </c>
      <c r="D1509" s="20">
        <v>1200</v>
      </c>
      <c r="E1509" s="6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9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1508</v>
      </c>
      <c r="C1510" s="3" t="s">
        <v>5617</v>
      </c>
      <c r="D1510" s="20">
        <v>18500</v>
      </c>
      <c r="E1510" s="6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9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1509</v>
      </c>
      <c r="C1511" s="3" t="s">
        <v>5618</v>
      </c>
      <c r="D1511" s="20">
        <v>17500</v>
      </c>
      <c r="E1511" s="6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9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1510</v>
      </c>
      <c r="C1512" s="3" t="s">
        <v>5619</v>
      </c>
      <c r="D1512" s="20">
        <v>16000</v>
      </c>
      <c r="E1512" s="6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9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1511</v>
      </c>
      <c r="C1513" s="3" t="s">
        <v>5620</v>
      </c>
      <c r="D1513" s="20">
        <v>14000</v>
      </c>
      <c r="E1513" s="6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9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1512</v>
      </c>
      <c r="C1514" s="3" t="s">
        <v>5621</v>
      </c>
      <c r="D1514" s="20">
        <v>3500</v>
      </c>
      <c r="E1514" s="6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9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1513</v>
      </c>
      <c r="C1515" s="3" t="s">
        <v>5622</v>
      </c>
      <c r="D1515" s="20">
        <v>8000</v>
      </c>
      <c r="E1515" s="6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9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1514</v>
      </c>
      <c r="C1516" s="3" t="s">
        <v>5623</v>
      </c>
      <c r="D1516" s="20">
        <v>25000</v>
      </c>
      <c r="E1516" s="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9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1515</v>
      </c>
      <c r="C1517" s="3" t="s">
        <v>5624</v>
      </c>
      <c r="D1517" s="20">
        <v>300000</v>
      </c>
      <c r="E1517" s="6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9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1516</v>
      </c>
      <c r="C1518" s="3" t="s">
        <v>5625</v>
      </c>
      <c r="D1518" s="20">
        <v>17000</v>
      </c>
      <c r="E1518" s="6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9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1517</v>
      </c>
      <c r="C1519" s="3" t="s">
        <v>5626</v>
      </c>
      <c r="D1519" s="20">
        <v>15000</v>
      </c>
      <c r="E1519" s="6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9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1518</v>
      </c>
      <c r="C1520" s="3" t="s">
        <v>5627</v>
      </c>
      <c r="D1520" s="20">
        <v>15000</v>
      </c>
      <c r="E1520" s="6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9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1519</v>
      </c>
      <c r="C1521" s="3" t="s">
        <v>5628</v>
      </c>
      <c r="D1521" s="20">
        <v>9000</v>
      </c>
      <c r="E1521" s="6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9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1520</v>
      </c>
      <c r="C1522" s="3" t="s">
        <v>5629</v>
      </c>
      <c r="D1522" s="20">
        <v>18000</v>
      </c>
      <c r="E1522" s="6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9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1521</v>
      </c>
      <c r="C1523" s="3" t="s">
        <v>5630</v>
      </c>
      <c r="D1523" s="20">
        <v>37500</v>
      </c>
      <c r="E1523" s="6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9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1522</v>
      </c>
      <c r="C1524" s="3" t="s">
        <v>5631</v>
      </c>
      <c r="D1524" s="20">
        <v>43500</v>
      </c>
      <c r="E1524" s="6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9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1523</v>
      </c>
      <c r="C1525" s="3" t="s">
        <v>5632</v>
      </c>
      <c r="D1525" s="20">
        <v>18500</v>
      </c>
      <c r="E1525" s="6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9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1524</v>
      </c>
      <c r="C1526" s="3" t="s">
        <v>5633</v>
      </c>
      <c r="D1526" s="20">
        <v>3000</v>
      </c>
      <c r="E1526" s="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9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1525</v>
      </c>
      <c r="C1527" s="3" t="s">
        <v>5634</v>
      </c>
      <c r="D1527" s="20">
        <v>2600</v>
      </c>
      <c r="E1527" s="6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9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1526</v>
      </c>
      <c r="C1528" s="3" t="s">
        <v>5635</v>
      </c>
      <c r="D1528" s="20">
        <v>23000</v>
      </c>
      <c r="E1528" s="6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9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1527</v>
      </c>
      <c r="C1529" s="3" t="s">
        <v>5636</v>
      </c>
      <c r="D1529" s="20">
        <v>3500</v>
      </c>
      <c r="E1529" s="6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9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1528</v>
      </c>
      <c r="C1530" s="3" t="s">
        <v>5637</v>
      </c>
      <c r="D1530" s="20">
        <v>3000</v>
      </c>
      <c r="E1530" s="6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9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1529</v>
      </c>
      <c r="C1531" s="3" t="s">
        <v>5638</v>
      </c>
      <c r="D1531" s="20">
        <v>19000</v>
      </c>
      <c r="E1531" s="6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9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1530</v>
      </c>
      <c r="C1532" s="3" t="s">
        <v>5639</v>
      </c>
      <c r="D1532" s="20">
        <v>35000</v>
      </c>
      <c r="E1532" s="6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9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1531</v>
      </c>
      <c r="C1533" s="3" t="s">
        <v>5640</v>
      </c>
      <c r="D1533" s="20">
        <v>2350</v>
      </c>
      <c r="E1533" s="6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9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1532</v>
      </c>
      <c r="C1534" s="3" t="s">
        <v>5641</v>
      </c>
      <c r="D1534" s="20">
        <v>5000</v>
      </c>
      <c r="E1534" s="6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9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1533</v>
      </c>
      <c r="C1535" s="3" t="s">
        <v>5642</v>
      </c>
      <c r="D1535" s="20">
        <v>45000</v>
      </c>
      <c r="E1535" s="6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9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1534</v>
      </c>
      <c r="C1536" s="3" t="s">
        <v>5643</v>
      </c>
      <c r="D1536" s="20">
        <v>7500</v>
      </c>
      <c r="E1536" s="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9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1535</v>
      </c>
      <c r="C1537" s="3" t="s">
        <v>5644</v>
      </c>
      <c r="D1537" s="20">
        <v>4000</v>
      </c>
      <c r="E1537" s="6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9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1536</v>
      </c>
      <c r="C1538" s="3" t="s">
        <v>5645</v>
      </c>
      <c r="D1538" s="20">
        <v>12000</v>
      </c>
      <c r="E1538" s="6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9" t="s">
        <v>8336</v>
      </c>
      <c r="R1538" t="s">
        <v>8337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ref="U1538:U1601" si="124">YEAR(S1538)</f>
        <v>2015</v>
      </c>
    </row>
    <row r="1539" spans="1:21" ht="43.5" x14ac:dyDescent="0.35">
      <c r="A1539">
        <v>1537</v>
      </c>
      <c r="B1539" s="3" t="s">
        <v>1537</v>
      </c>
      <c r="C1539" s="3" t="s">
        <v>5646</v>
      </c>
      <c r="D1539" s="20">
        <v>12000</v>
      </c>
      <c r="E1539" s="6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si="121"/>
        <v>96.38</v>
      </c>
      <c r="Q1539" s="9" t="s">
        <v>8336</v>
      </c>
      <c r="R1539" t="s">
        <v>8337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3.5" x14ac:dyDescent="0.35">
      <c r="A1540">
        <v>1538</v>
      </c>
      <c r="B1540" s="3" t="s">
        <v>1538</v>
      </c>
      <c r="C1540" s="3" t="s">
        <v>5647</v>
      </c>
      <c r="D1540" s="20">
        <v>7000</v>
      </c>
      <c r="E1540" s="6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9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1539</v>
      </c>
      <c r="C1541" s="3" t="s">
        <v>5648</v>
      </c>
      <c r="D1541" s="20">
        <v>20000</v>
      </c>
      <c r="E1541" s="6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9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1540</v>
      </c>
      <c r="C1542" s="3" t="s">
        <v>5649</v>
      </c>
      <c r="D1542" s="20">
        <v>15000</v>
      </c>
      <c r="E1542" s="6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9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1541</v>
      </c>
      <c r="C1543" s="3" t="s">
        <v>5650</v>
      </c>
      <c r="D1543" s="20">
        <v>18000</v>
      </c>
      <c r="E1543" s="6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9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1542</v>
      </c>
      <c r="C1544" s="3" t="s">
        <v>5651</v>
      </c>
      <c r="D1544" s="20">
        <v>500</v>
      </c>
      <c r="E1544" s="6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9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1543</v>
      </c>
      <c r="C1545" s="3" t="s">
        <v>5652</v>
      </c>
      <c r="D1545" s="20">
        <v>2250</v>
      </c>
      <c r="E1545" s="6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9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1544</v>
      </c>
      <c r="C1546" s="3" t="s">
        <v>5653</v>
      </c>
      <c r="D1546" s="20">
        <v>1000</v>
      </c>
      <c r="E1546" s="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1545</v>
      </c>
      <c r="C1547" s="3" t="s">
        <v>5654</v>
      </c>
      <c r="D1547" s="20">
        <v>3000</v>
      </c>
      <c r="E1547" s="6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9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1546</v>
      </c>
      <c r="C1548" s="3" t="s">
        <v>5655</v>
      </c>
      <c r="D1548" s="20">
        <v>1000</v>
      </c>
      <c r="E1548" s="6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9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1547</v>
      </c>
      <c r="C1549" s="3" t="s">
        <v>5656</v>
      </c>
      <c r="D1549" s="20">
        <v>20</v>
      </c>
      <c r="E1549" s="6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1548</v>
      </c>
      <c r="C1550" s="3" t="s">
        <v>5657</v>
      </c>
      <c r="D1550" s="20">
        <v>700</v>
      </c>
      <c r="E1550" s="6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9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1549</v>
      </c>
      <c r="C1551" s="3" t="s">
        <v>5658</v>
      </c>
      <c r="D1551" s="20">
        <v>500</v>
      </c>
      <c r="E1551" s="6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9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1550</v>
      </c>
      <c r="C1552" s="3" t="s">
        <v>5659</v>
      </c>
      <c r="D1552" s="20">
        <v>750</v>
      </c>
      <c r="E1552" s="6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9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1551</v>
      </c>
      <c r="C1553" s="3" t="s">
        <v>5660</v>
      </c>
      <c r="D1553" s="20">
        <v>3500</v>
      </c>
      <c r="E1553" s="6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1552</v>
      </c>
      <c r="C1554" s="3" t="s">
        <v>5661</v>
      </c>
      <c r="D1554" s="20">
        <v>4300</v>
      </c>
      <c r="E1554" s="6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9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1553</v>
      </c>
      <c r="C1555" s="3" t="s">
        <v>5662</v>
      </c>
      <c r="D1555" s="20">
        <v>6000</v>
      </c>
      <c r="E1555" s="6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1554</v>
      </c>
      <c r="C1556" s="3" t="s">
        <v>5663</v>
      </c>
      <c r="D1556" s="20">
        <v>20000</v>
      </c>
      <c r="E1556" s="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1555</v>
      </c>
      <c r="C1557" s="3" t="s">
        <v>5664</v>
      </c>
      <c r="D1557" s="20">
        <v>750</v>
      </c>
      <c r="E1557" s="6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1556</v>
      </c>
      <c r="C1558" s="3" t="s">
        <v>5665</v>
      </c>
      <c r="D1558" s="20">
        <v>1500</v>
      </c>
      <c r="E1558" s="6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9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1557</v>
      </c>
      <c r="C1559" s="3" t="s">
        <v>5666</v>
      </c>
      <c r="D1559" s="20">
        <v>2500</v>
      </c>
      <c r="E1559" s="6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9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1558</v>
      </c>
      <c r="C1560" s="3" t="s">
        <v>5667</v>
      </c>
      <c r="D1560" s="20">
        <v>750</v>
      </c>
      <c r="E1560" s="6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9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1559</v>
      </c>
      <c r="C1561" s="3" t="s">
        <v>5668</v>
      </c>
      <c r="D1561" s="20">
        <v>15000</v>
      </c>
      <c r="E1561" s="6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9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1560</v>
      </c>
      <c r="C1562" s="3" t="s">
        <v>5669</v>
      </c>
      <c r="D1562" s="20">
        <v>2500</v>
      </c>
      <c r="E1562" s="6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9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1561</v>
      </c>
      <c r="C1563" s="3" t="s">
        <v>5670</v>
      </c>
      <c r="D1563" s="20">
        <v>10000</v>
      </c>
      <c r="E1563" s="6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9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1562</v>
      </c>
      <c r="C1564" s="3" t="s">
        <v>5671</v>
      </c>
      <c r="D1564" s="20">
        <v>4000</v>
      </c>
      <c r="E1564" s="6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1563</v>
      </c>
      <c r="C1565" s="3" t="s">
        <v>5672</v>
      </c>
      <c r="D1565" s="20">
        <v>6000</v>
      </c>
      <c r="E1565" s="6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9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1564</v>
      </c>
      <c r="C1566" s="3" t="s">
        <v>5673</v>
      </c>
      <c r="D1566" s="20">
        <v>10000</v>
      </c>
      <c r="E1566" s="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9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1565</v>
      </c>
      <c r="C1567" s="3" t="s">
        <v>5674</v>
      </c>
      <c r="D1567" s="20">
        <v>4000</v>
      </c>
      <c r="E1567" s="6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9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1566</v>
      </c>
      <c r="C1568" s="3" t="s">
        <v>5675</v>
      </c>
      <c r="D1568" s="20">
        <v>30000</v>
      </c>
      <c r="E1568" s="6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9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1567</v>
      </c>
      <c r="C1569" s="3" t="s">
        <v>5676</v>
      </c>
      <c r="D1569" s="20">
        <v>8500</v>
      </c>
      <c r="E1569" s="6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9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1568</v>
      </c>
      <c r="C1570" s="3" t="s">
        <v>5677</v>
      </c>
      <c r="D1570" s="20">
        <v>25000</v>
      </c>
      <c r="E1570" s="6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9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1569</v>
      </c>
      <c r="C1571" s="3" t="s">
        <v>5678</v>
      </c>
      <c r="D1571" s="20">
        <v>30000</v>
      </c>
      <c r="E1571" s="6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1570</v>
      </c>
      <c r="C1572" s="3" t="s">
        <v>5679</v>
      </c>
      <c r="D1572" s="20">
        <v>6000</v>
      </c>
      <c r="E1572" s="6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9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1571</v>
      </c>
      <c r="C1573" s="3" t="s">
        <v>5680</v>
      </c>
      <c r="D1573" s="20">
        <v>12100</v>
      </c>
      <c r="E1573" s="6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9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1572</v>
      </c>
      <c r="C1574" s="3" t="s">
        <v>5681</v>
      </c>
      <c r="D1574" s="20">
        <v>2500</v>
      </c>
      <c r="E1574" s="6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9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1573</v>
      </c>
      <c r="C1575" s="3" t="s">
        <v>5682</v>
      </c>
      <c r="D1575" s="20">
        <v>9000</v>
      </c>
      <c r="E1575" s="6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9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1574</v>
      </c>
      <c r="C1576" s="3" t="s">
        <v>5683</v>
      </c>
      <c r="D1576" s="20">
        <v>10000</v>
      </c>
      <c r="E1576" s="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9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1575</v>
      </c>
      <c r="C1577" s="3" t="s">
        <v>5684</v>
      </c>
      <c r="D1577" s="20">
        <v>10000</v>
      </c>
      <c r="E1577" s="6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9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1576</v>
      </c>
      <c r="C1578" s="3" t="s">
        <v>5685</v>
      </c>
      <c r="D1578" s="20">
        <v>5000</v>
      </c>
      <c r="E1578" s="6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9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1577</v>
      </c>
      <c r="C1579" s="3" t="s">
        <v>5686</v>
      </c>
      <c r="D1579" s="20">
        <v>10000</v>
      </c>
      <c r="E1579" s="6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9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1578</v>
      </c>
      <c r="C1580" s="3" t="s">
        <v>5687</v>
      </c>
      <c r="D1580" s="20">
        <v>1897</v>
      </c>
      <c r="E1580" s="6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9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1579</v>
      </c>
      <c r="C1581" s="3" t="s">
        <v>5688</v>
      </c>
      <c r="D1581" s="20">
        <v>3333</v>
      </c>
      <c r="E1581" s="6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9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1580</v>
      </c>
      <c r="C1582" s="3" t="s">
        <v>5689</v>
      </c>
      <c r="D1582" s="20">
        <v>1750</v>
      </c>
      <c r="E1582" s="6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1581</v>
      </c>
      <c r="C1583" s="3" t="s">
        <v>5690</v>
      </c>
      <c r="D1583" s="20">
        <v>1000</v>
      </c>
      <c r="E1583" s="6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9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1582</v>
      </c>
      <c r="C1584" s="3" t="s">
        <v>5691</v>
      </c>
      <c r="D1584" s="20">
        <v>1000</v>
      </c>
      <c r="E1584" s="6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9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1583</v>
      </c>
      <c r="C1585" s="3" t="s">
        <v>5692</v>
      </c>
      <c r="D1585" s="20">
        <v>20000</v>
      </c>
      <c r="E1585" s="6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9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1584</v>
      </c>
      <c r="C1586" s="3" t="s">
        <v>5693</v>
      </c>
      <c r="D1586" s="20">
        <v>1200</v>
      </c>
      <c r="E1586" s="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1585</v>
      </c>
      <c r="C1587" s="3" t="s">
        <v>5694</v>
      </c>
      <c r="D1587" s="20">
        <v>2000</v>
      </c>
      <c r="E1587" s="6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9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1586</v>
      </c>
      <c r="C1588" s="3" t="s">
        <v>5695</v>
      </c>
      <c r="D1588" s="20">
        <v>1500</v>
      </c>
      <c r="E1588" s="6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1587</v>
      </c>
      <c r="C1589" s="3" t="s">
        <v>5696</v>
      </c>
      <c r="D1589" s="20">
        <v>7500</v>
      </c>
      <c r="E1589" s="6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9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1588</v>
      </c>
      <c r="C1590" s="3" t="s">
        <v>5697</v>
      </c>
      <c r="D1590" s="20">
        <v>516</v>
      </c>
      <c r="E1590" s="6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1589</v>
      </c>
      <c r="C1591" s="3" t="s">
        <v>5698</v>
      </c>
      <c r="D1591" s="20">
        <v>1200</v>
      </c>
      <c r="E1591" s="6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1590</v>
      </c>
      <c r="C1592" s="3" t="s">
        <v>5699</v>
      </c>
      <c r="D1592" s="20">
        <v>60000</v>
      </c>
      <c r="E1592" s="6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9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1591</v>
      </c>
      <c r="C1593" s="3" t="s">
        <v>5700</v>
      </c>
      <c r="D1593" s="20">
        <v>14000</v>
      </c>
      <c r="E1593" s="6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9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1592</v>
      </c>
      <c r="C1594" s="3" t="s">
        <v>5701</v>
      </c>
      <c r="D1594" s="20">
        <v>25</v>
      </c>
      <c r="E1594" s="6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1593</v>
      </c>
      <c r="C1595" s="3" t="s">
        <v>5702</v>
      </c>
      <c r="D1595" s="20">
        <v>22000</v>
      </c>
      <c r="E1595" s="6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9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1594</v>
      </c>
      <c r="C1596" s="3" t="s">
        <v>5703</v>
      </c>
      <c r="D1596" s="20">
        <v>1000</v>
      </c>
      <c r="E1596" s="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9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1595</v>
      </c>
      <c r="C1597" s="3" t="s">
        <v>5704</v>
      </c>
      <c r="D1597" s="20">
        <v>100000</v>
      </c>
      <c r="E1597" s="6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9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1596</v>
      </c>
      <c r="C1598" s="3" t="s">
        <v>5705</v>
      </c>
      <c r="D1598" s="20">
        <v>3250</v>
      </c>
      <c r="E1598" s="6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9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1597</v>
      </c>
      <c r="C1599" s="3" t="s">
        <v>5706</v>
      </c>
      <c r="D1599" s="20">
        <v>15000</v>
      </c>
      <c r="E1599" s="6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1598</v>
      </c>
      <c r="C1600" s="3" t="s">
        <v>5707</v>
      </c>
      <c r="D1600" s="20">
        <v>800</v>
      </c>
      <c r="E1600" s="6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9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1599</v>
      </c>
      <c r="C1601" s="3" t="s">
        <v>5708</v>
      </c>
      <c r="D1601" s="20">
        <v>500</v>
      </c>
      <c r="E1601" s="6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1600</v>
      </c>
      <c r="C1602" s="3" t="s">
        <v>5709</v>
      </c>
      <c r="D1602" s="20">
        <v>5000</v>
      </c>
      <c r="E1602" s="6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9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5" x14ac:dyDescent="0.35">
      <c r="A1603">
        <v>1601</v>
      </c>
      <c r="B1603" s="3" t="s">
        <v>1601</v>
      </c>
      <c r="C1603" s="3" t="s">
        <v>5710</v>
      </c>
      <c r="D1603" s="20">
        <v>2500</v>
      </c>
      <c r="E1603" s="6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si="126"/>
        <v>48.33</v>
      </c>
      <c r="Q1603" s="9" t="s">
        <v>8323</v>
      </c>
      <c r="R1603" t="s">
        <v>8324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3.5" x14ac:dyDescent="0.35">
      <c r="A1604">
        <v>1602</v>
      </c>
      <c r="B1604" s="3" t="s">
        <v>1602</v>
      </c>
      <c r="C1604" s="3" t="s">
        <v>5711</v>
      </c>
      <c r="D1604" s="20">
        <v>1500</v>
      </c>
      <c r="E1604" s="6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9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1603</v>
      </c>
      <c r="C1605" s="3" t="s">
        <v>5712</v>
      </c>
      <c r="D1605" s="20">
        <v>2000</v>
      </c>
      <c r="E1605" s="6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9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1604</v>
      </c>
      <c r="C1606" s="3" t="s">
        <v>5713</v>
      </c>
      <c r="D1606" s="20">
        <v>2800</v>
      </c>
      <c r="E1606" s="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9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1605</v>
      </c>
      <c r="C1607" s="3" t="s">
        <v>5714</v>
      </c>
      <c r="D1607" s="20">
        <v>6000</v>
      </c>
      <c r="E1607" s="6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9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1606</v>
      </c>
      <c r="C1608" s="3" t="s">
        <v>5715</v>
      </c>
      <c r="D1608" s="20">
        <v>8000</v>
      </c>
      <c r="E1608" s="6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9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1607</v>
      </c>
      <c r="C1609" s="3" t="s">
        <v>5716</v>
      </c>
      <c r="D1609" s="20">
        <v>10000</v>
      </c>
      <c r="E1609" s="6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9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1608</v>
      </c>
      <c r="C1610" s="3" t="s">
        <v>5717</v>
      </c>
      <c r="D1610" s="20">
        <v>1200</v>
      </c>
      <c r="E1610" s="6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9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1609</v>
      </c>
      <c r="C1611" s="3" t="s">
        <v>5718</v>
      </c>
      <c r="D1611" s="20">
        <v>1500</v>
      </c>
      <c r="E1611" s="6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9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1610</v>
      </c>
      <c r="C1612" s="3" t="s">
        <v>5719</v>
      </c>
      <c r="D1612" s="20">
        <v>2000</v>
      </c>
      <c r="E1612" s="6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9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1611</v>
      </c>
      <c r="C1613" s="3" t="s">
        <v>5720</v>
      </c>
      <c r="D1613" s="20">
        <v>800</v>
      </c>
      <c r="E1613" s="6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9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1612</v>
      </c>
      <c r="C1614" s="3" t="s">
        <v>5721</v>
      </c>
      <c r="D1614" s="20">
        <v>500</v>
      </c>
      <c r="E1614" s="6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9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1613</v>
      </c>
      <c r="C1615" s="3" t="s">
        <v>5722</v>
      </c>
      <c r="D1615" s="20">
        <v>1000</v>
      </c>
      <c r="E1615" s="6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9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1614</v>
      </c>
      <c r="C1616" s="3" t="s">
        <v>5723</v>
      </c>
      <c r="D1616" s="20">
        <v>5000</v>
      </c>
      <c r="E1616" s="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9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1615</v>
      </c>
      <c r="C1617" s="3" t="s">
        <v>5724</v>
      </c>
      <c r="D1617" s="20">
        <v>8000</v>
      </c>
      <c r="E1617" s="6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9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1616</v>
      </c>
      <c r="C1618" s="3" t="s">
        <v>5725</v>
      </c>
      <c r="D1618" s="20">
        <v>10000</v>
      </c>
      <c r="E1618" s="6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9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1617</v>
      </c>
      <c r="C1619" s="3" t="s">
        <v>5726</v>
      </c>
      <c r="D1619" s="20">
        <v>7000</v>
      </c>
      <c r="E1619" s="6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9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1618</v>
      </c>
      <c r="C1620" s="3" t="s">
        <v>5727</v>
      </c>
      <c r="D1620" s="20">
        <v>1500</v>
      </c>
      <c r="E1620" s="6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9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1619</v>
      </c>
      <c r="C1621" s="3" t="s">
        <v>5728</v>
      </c>
      <c r="D1621" s="20">
        <v>1500</v>
      </c>
      <c r="E1621" s="6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9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1620</v>
      </c>
      <c r="C1622" s="3" t="s">
        <v>5729</v>
      </c>
      <c r="D1622" s="20">
        <v>1000</v>
      </c>
      <c r="E1622" s="6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9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1621</v>
      </c>
      <c r="C1623" s="3" t="s">
        <v>5730</v>
      </c>
      <c r="D1623" s="20">
        <v>5000</v>
      </c>
      <c r="E1623" s="6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9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1622</v>
      </c>
      <c r="C1624" s="3" t="s">
        <v>5731</v>
      </c>
      <c r="D1624" s="20">
        <v>6900</v>
      </c>
      <c r="E1624" s="6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9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1623</v>
      </c>
      <c r="C1625" s="3" t="s">
        <v>5732</v>
      </c>
      <c r="D1625" s="20">
        <v>750</v>
      </c>
      <c r="E1625" s="6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9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1624</v>
      </c>
      <c r="C1626" s="3" t="s">
        <v>5733</v>
      </c>
      <c r="D1626" s="20">
        <v>1000</v>
      </c>
      <c r="E1626" s="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9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1625</v>
      </c>
      <c r="C1627" s="3" t="s">
        <v>5734</v>
      </c>
      <c r="D1627" s="20">
        <v>7500</v>
      </c>
      <c r="E1627" s="6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9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1626</v>
      </c>
      <c r="C1628" s="3" t="s">
        <v>5735</v>
      </c>
      <c r="D1628" s="20">
        <v>8000</v>
      </c>
      <c r="E1628" s="6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9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1627</v>
      </c>
      <c r="C1629" s="3" t="s">
        <v>5736</v>
      </c>
      <c r="D1629" s="20">
        <v>2000</v>
      </c>
      <c r="E1629" s="6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9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1628</v>
      </c>
      <c r="C1630" s="3" t="s">
        <v>5737</v>
      </c>
      <c r="D1630" s="20">
        <v>4000</v>
      </c>
      <c r="E1630" s="6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9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1629</v>
      </c>
      <c r="C1631" s="3" t="s">
        <v>5738</v>
      </c>
      <c r="D1631" s="20">
        <v>6000</v>
      </c>
      <c r="E1631" s="6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9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1630</v>
      </c>
      <c r="C1632" s="3" t="s">
        <v>5739</v>
      </c>
      <c r="D1632" s="20">
        <v>4000</v>
      </c>
      <c r="E1632" s="6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9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1631</v>
      </c>
      <c r="C1633" s="3" t="s">
        <v>5740</v>
      </c>
      <c r="D1633" s="20">
        <v>10000</v>
      </c>
      <c r="E1633" s="6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9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1632</v>
      </c>
      <c r="C1634" s="3" t="s">
        <v>5741</v>
      </c>
      <c r="D1634" s="20">
        <v>4000</v>
      </c>
      <c r="E1634" s="6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9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1633</v>
      </c>
      <c r="C1635" s="3" t="s">
        <v>5742</v>
      </c>
      <c r="D1635" s="20">
        <v>10000</v>
      </c>
      <c r="E1635" s="6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9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1634</v>
      </c>
      <c r="C1636" s="3" t="s">
        <v>5743</v>
      </c>
      <c r="D1636" s="20">
        <v>2000</v>
      </c>
      <c r="E1636" s="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9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1635</v>
      </c>
      <c r="C1637" s="3" t="s">
        <v>5744</v>
      </c>
      <c r="D1637" s="20">
        <v>2000</v>
      </c>
      <c r="E1637" s="6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9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1636</v>
      </c>
      <c r="C1638" s="3" t="s">
        <v>5745</v>
      </c>
      <c r="D1638" s="20">
        <v>4500</v>
      </c>
      <c r="E1638" s="6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9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1637</v>
      </c>
      <c r="C1639" s="3" t="s">
        <v>5746</v>
      </c>
      <c r="D1639" s="20">
        <v>500</v>
      </c>
      <c r="E1639" s="6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9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1638</v>
      </c>
      <c r="C1640" s="3" t="s">
        <v>5747</v>
      </c>
      <c r="D1640" s="20">
        <v>1000</v>
      </c>
      <c r="E1640" s="6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9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1639</v>
      </c>
      <c r="C1641" s="3" t="s">
        <v>5748</v>
      </c>
      <c r="D1641" s="20">
        <v>1800</v>
      </c>
      <c r="E1641" s="6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9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1640</v>
      </c>
      <c r="C1642" s="3" t="s">
        <v>5749</v>
      </c>
      <c r="D1642" s="20">
        <v>400</v>
      </c>
      <c r="E1642" s="6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9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1641</v>
      </c>
      <c r="C1643" s="3" t="s">
        <v>5750</v>
      </c>
      <c r="D1643" s="20">
        <v>2500</v>
      </c>
      <c r="E1643" s="6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9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1642</v>
      </c>
      <c r="C1644" s="3" t="s">
        <v>5751</v>
      </c>
      <c r="D1644" s="20">
        <v>1200</v>
      </c>
      <c r="E1644" s="6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9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1643</v>
      </c>
      <c r="C1645" s="3" t="s">
        <v>5752</v>
      </c>
      <c r="D1645" s="20">
        <v>5000</v>
      </c>
      <c r="E1645" s="6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9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1644</v>
      </c>
      <c r="C1646" s="3" t="s">
        <v>5753</v>
      </c>
      <c r="D1646" s="20">
        <v>10000</v>
      </c>
      <c r="E1646" s="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9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1645</v>
      </c>
      <c r="C1647" s="3" t="s">
        <v>5754</v>
      </c>
      <c r="D1647" s="20">
        <v>5000</v>
      </c>
      <c r="E1647" s="6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9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1646</v>
      </c>
      <c r="C1648" s="3" t="s">
        <v>5755</v>
      </c>
      <c r="D1648" s="20">
        <v>2000</v>
      </c>
      <c r="E1648" s="6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9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1647</v>
      </c>
      <c r="C1649" s="3" t="s">
        <v>5756</v>
      </c>
      <c r="D1649" s="20">
        <v>5000</v>
      </c>
      <c r="E1649" s="6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9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1648</v>
      </c>
      <c r="C1650" s="3" t="s">
        <v>5757</v>
      </c>
      <c r="D1650" s="20">
        <v>2300</v>
      </c>
      <c r="E1650" s="6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9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1649</v>
      </c>
      <c r="C1651" s="3" t="s">
        <v>5758</v>
      </c>
      <c r="D1651" s="20">
        <v>3800</v>
      </c>
      <c r="E1651" s="6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9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1650</v>
      </c>
      <c r="C1652" s="3" t="s">
        <v>5759</v>
      </c>
      <c r="D1652" s="20">
        <v>2000</v>
      </c>
      <c r="E1652" s="6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9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1651</v>
      </c>
      <c r="C1653" s="3" t="s">
        <v>5760</v>
      </c>
      <c r="D1653" s="20">
        <v>2000</v>
      </c>
      <c r="E1653" s="6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9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1652</v>
      </c>
      <c r="C1654" s="3" t="s">
        <v>5761</v>
      </c>
      <c r="D1654" s="20">
        <v>4500</v>
      </c>
      <c r="E1654" s="6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9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1653</v>
      </c>
      <c r="C1655" s="3" t="s">
        <v>5762</v>
      </c>
      <c r="D1655" s="20">
        <v>5000</v>
      </c>
      <c r="E1655" s="6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9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1654</v>
      </c>
      <c r="C1656" s="3" t="s">
        <v>5763</v>
      </c>
      <c r="D1656" s="20">
        <v>1100</v>
      </c>
      <c r="E1656" s="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9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1655</v>
      </c>
      <c r="C1657" s="3" t="s">
        <v>5764</v>
      </c>
      <c r="D1657" s="20">
        <v>1500</v>
      </c>
      <c r="E1657" s="6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9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1656</v>
      </c>
      <c r="C1658" s="3" t="s">
        <v>5765</v>
      </c>
      <c r="D1658" s="20">
        <v>7500</v>
      </c>
      <c r="E1658" s="6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9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1657</v>
      </c>
      <c r="C1659" s="3" t="s">
        <v>5766</v>
      </c>
      <c r="D1659" s="20">
        <v>25000</v>
      </c>
      <c r="E1659" s="6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9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1658</v>
      </c>
      <c r="C1660" s="3" t="s">
        <v>5767</v>
      </c>
      <c r="D1660" s="20">
        <v>6000</v>
      </c>
      <c r="E1660" s="6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9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1659</v>
      </c>
      <c r="C1661" s="3" t="s">
        <v>5768</v>
      </c>
      <c r="D1661" s="20">
        <v>500</v>
      </c>
      <c r="E1661" s="6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9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1660</v>
      </c>
      <c r="C1662" s="3" t="s">
        <v>5769</v>
      </c>
      <c r="D1662" s="20">
        <v>80</v>
      </c>
      <c r="E1662" s="6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9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1661</v>
      </c>
      <c r="C1663" s="3" t="s">
        <v>5770</v>
      </c>
      <c r="D1663" s="20">
        <v>7900</v>
      </c>
      <c r="E1663" s="6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9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1662</v>
      </c>
      <c r="C1664" s="3" t="s">
        <v>5771</v>
      </c>
      <c r="D1664" s="20">
        <v>8000</v>
      </c>
      <c r="E1664" s="6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9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1663</v>
      </c>
      <c r="C1665" s="3" t="s">
        <v>5772</v>
      </c>
      <c r="D1665" s="20">
        <v>1000</v>
      </c>
      <c r="E1665" s="6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9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1664</v>
      </c>
      <c r="C1666" s="3" t="s">
        <v>5773</v>
      </c>
      <c r="D1666" s="20">
        <v>2500</v>
      </c>
      <c r="E1666" s="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9" t="s">
        <v>8323</v>
      </c>
      <c r="R1666" t="s">
        <v>8344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ref="U1666:U1729" si="134">YEAR(S1666)</f>
        <v>2012</v>
      </c>
    </row>
    <row r="1667" spans="1:21" ht="43.5" x14ac:dyDescent="0.35">
      <c r="A1667">
        <v>1665</v>
      </c>
      <c r="B1667" s="3" t="s">
        <v>1665</v>
      </c>
      <c r="C1667" s="3" t="s">
        <v>5774</v>
      </c>
      <c r="D1667" s="20">
        <v>3500</v>
      </c>
      <c r="E1667" s="6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si="131"/>
        <v>44.96</v>
      </c>
      <c r="Q1667" s="9" t="s">
        <v>8323</v>
      </c>
      <c r="R1667" t="s">
        <v>8344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3.5" x14ac:dyDescent="0.35">
      <c r="A1668">
        <v>1666</v>
      </c>
      <c r="B1668" s="3" t="s">
        <v>1666</v>
      </c>
      <c r="C1668" s="3" t="s">
        <v>5775</v>
      </c>
      <c r="D1668" s="20">
        <v>2500</v>
      </c>
      <c r="E1668" s="6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9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1667</v>
      </c>
      <c r="C1669" s="3" t="s">
        <v>5776</v>
      </c>
      <c r="D1669" s="20">
        <v>3400</v>
      </c>
      <c r="E1669" s="6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9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1668</v>
      </c>
      <c r="C1670" s="3" t="s">
        <v>5777</v>
      </c>
      <c r="D1670" s="20">
        <v>8000</v>
      </c>
      <c r="E1670" s="6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9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1669</v>
      </c>
      <c r="C1671" s="3" t="s">
        <v>5778</v>
      </c>
      <c r="D1671" s="20">
        <v>2000</v>
      </c>
      <c r="E1671" s="6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9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1670</v>
      </c>
      <c r="C1672" s="3" t="s">
        <v>5779</v>
      </c>
      <c r="D1672" s="20">
        <v>1000</v>
      </c>
      <c r="E1672" s="6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9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1671</v>
      </c>
      <c r="C1673" s="3" t="s">
        <v>5780</v>
      </c>
      <c r="D1673" s="20">
        <v>2000</v>
      </c>
      <c r="E1673" s="6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9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1672</v>
      </c>
      <c r="C1674" s="3" t="s">
        <v>5781</v>
      </c>
      <c r="D1674" s="20">
        <v>1700</v>
      </c>
      <c r="E1674" s="6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9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1673</v>
      </c>
      <c r="C1675" s="3" t="s">
        <v>5782</v>
      </c>
      <c r="D1675" s="20">
        <v>2100</v>
      </c>
      <c r="E1675" s="6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9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1674</v>
      </c>
      <c r="C1676" s="3" t="s">
        <v>5783</v>
      </c>
      <c r="D1676" s="20">
        <v>5000</v>
      </c>
      <c r="E1676" s="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9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1675</v>
      </c>
      <c r="C1677" s="3" t="s">
        <v>5784</v>
      </c>
      <c r="D1677" s="20">
        <v>1000</v>
      </c>
      <c r="E1677" s="6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9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1676</v>
      </c>
      <c r="C1678" s="3" t="s">
        <v>5785</v>
      </c>
      <c r="D1678" s="20">
        <v>3000</v>
      </c>
      <c r="E1678" s="6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9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1677</v>
      </c>
      <c r="C1679" s="3" t="s">
        <v>5786</v>
      </c>
      <c r="D1679" s="20">
        <v>6000</v>
      </c>
      <c r="E1679" s="6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9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1678</v>
      </c>
      <c r="C1680" s="3" t="s">
        <v>5787</v>
      </c>
      <c r="D1680" s="20">
        <v>1500</v>
      </c>
      <c r="E1680" s="6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9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1679</v>
      </c>
      <c r="C1681" s="3" t="s">
        <v>5788</v>
      </c>
      <c r="D1681" s="20">
        <v>2000</v>
      </c>
      <c r="E1681" s="6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9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1680</v>
      </c>
      <c r="C1682" s="3" t="s">
        <v>5789</v>
      </c>
      <c r="D1682" s="20">
        <v>1000</v>
      </c>
      <c r="E1682" s="6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9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1681</v>
      </c>
      <c r="C1683" s="3" t="s">
        <v>5790</v>
      </c>
      <c r="D1683" s="20">
        <v>65000</v>
      </c>
      <c r="E1683" s="6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9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1682</v>
      </c>
      <c r="C1684" s="3" t="s">
        <v>5791</v>
      </c>
      <c r="D1684" s="20">
        <v>6000</v>
      </c>
      <c r="E1684" s="6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1683</v>
      </c>
      <c r="C1685" s="3" t="s">
        <v>5792</v>
      </c>
      <c r="D1685" s="20">
        <v>3500</v>
      </c>
      <c r="E1685" s="6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9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1684</v>
      </c>
      <c r="C1686" s="3" t="s">
        <v>5793</v>
      </c>
      <c r="D1686" s="20">
        <v>8000</v>
      </c>
      <c r="E1686" s="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9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1685</v>
      </c>
      <c r="C1687" s="3" t="s">
        <v>5794</v>
      </c>
      <c r="D1687" s="20">
        <v>350</v>
      </c>
      <c r="E1687" s="6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9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1686</v>
      </c>
      <c r="C1688" s="3" t="s">
        <v>5795</v>
      </c>
      <c r="D1688" s="20">
        <v>5000</v>
      </c>
      <c r="E1688" s="6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9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1687</v>
      </c>
      <c r="C1689" s="3" t="s">
        <v>5796</v>
      </c>
      <c r="D1689" s="20">
        <v>10000</v>
      </c>
      <c r="E1689" s="6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9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1688</v>
      </c>
      <c r="C1690" s="3" t="s">
        <v>5797</v>
      </c>
      <c r="D1690" s="20">
        <v>4000</v>
      </c>
      <c r="E1690" s="6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9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1689</v>
      </c>
      <c r="C1691" s="3" t="s">
        <v>5798</v>
      </c>
      <c r="D1691" s="20">
        <v>2400</v>
      </c>
      <c r="E1691" s="6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9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1690</v>
      </c>
      <c r="C1692" s="3" t="s">
        <v>5799</v>
      </c>
      <c r="D1692" s="20">
        <v>2500</v>
      </c>
      <c r="E1692" s="6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9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1691</v>
      </c>
      <c r="C1693" s="3" t="s">
        <v>5800</v>
      </c>
      <c r="D1693" s="20">
        <v>30000</v>
      </c>
      <c r="E1693" s="6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9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1692</v>
      </c>
      <c r="C1694" s="3" t="s">
        <v>5801</v>
      </c>
      <c r="D1694" s="20">
        <v>5000</v>
      </c>
      <c r="E1694" s="6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9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1693</v>
      </c>
      <c r="C1695" s="3" t="s">
        <v>5802</v>
      </c>
      <c r="D1695" s="20">
        <v>3000</v>
      </c>
      <c r="E1695" s="6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9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1694</v>
      </c>
      <c r="C1696" s="3" t="s">
        <v>5803</v>
      </c>
      <c r="D1696" s="20">
        <v>10000</v>
      </c>
      <c r="E1696" s="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9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1695</v>
      </c>
      <c r="C1697" s="3" t="s">
        <v>5804</v>
      </c>
      <c r="D1697" s="20">
        <v>12000</v>
      </c>
      <c r="E1697" s="6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9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1696</v>
      </c>
      <c r="C1698" s="3" t="s">
        <v>5805</v>
      </c>
      <c r="D1698" s="20">
        <v>300000</v>
      </c>
      <c r="E1698" s="6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1697</v>
      </c>
      <c r="C1699" s="3" t="s">
        <v>5806</v>
      </c>
      <c r="D1699" s="20">
        <v>12500</v>
      </c>
      <c r="E1699" s="6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9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1698</v>
      </c>
      <c r="C1700" s="3" t="s">
        <v>5807</v>
      </c>
      <c r="D1700" s="20">
        <v>125000</v>
      </c>
      <c r="E1700" s="6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1699</v>
      </c>
      <c r="C1701" s="3" t="s">
        <v>5808</v>
      </c>
      <c r="D1701" s="20">
        <v>5105</v>
      </c>
      <c r="E1701" s="6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9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1700</v>
      </c>
      <c r="C1702" s="3" t="s">
        <v>5809</v>
      </c>
      <c r="D1702" s="20">
        <v>20000</v>
      </c>
      <c r="E1702" s="6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9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1701</v>
      </c>
      <c r="C1703" s="3" t="s">
        <v>5810</v>
      </c>
      <c r="D1703" s="20">
        <v>5050</v>
      </c>
      <c r="E1703" s="6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9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1702</v>
      </c>
      <c r="C1704" s="3" t="s">
        <v>5811</v>
      </c>
      <c r="D1704" s="20">
        <v>16500</v>
      </c>
      <c r="E1704" s="6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9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1703</v>
      </c>
      <c r="C1705" s="3" t="s">
        <v>5812</v>
      </c>
      <c r="D1705" s="20">
        <v>5000</v>
      </c>
      <c r="E1705" s="6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9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1704</v>
      </c>
      <c r="C1706" s="3" t="s">
        <v>5813</v>
      </c>
      <c r="D1706" s="20">
        <v>2000</v>
      </c>
      <c r="E1706" s="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9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1705</v>
      </c>
      <c r="C1707" s="3" t="s">
        <v>5814</v>
      </c>
      <c r="D1707" s="20">
        <v>2000</v>
      </c>
      <c r="E1707" s="6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1706</v>
      </c>
      <c r="C1708" s="3" t="s">
        <v>5815</v>
      </c>
      <c r="D1708" s="20">
        <v>5500</v>
      </c>
      <c r="E1708" s="6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1707</v>
      </c>
      <c r="C1709" s="3" t="s">
        <v>5816</v>
      </c>
      <c r="D1709" s="20">
        <v>5000</v>
      </c>
      <c r="E1709" s="6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9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1708</v>
      </c>
      <c r="C1710" s="3" t="s">
        <v>5817</v>
      </c>
      <c r="D1710" s="20">
        <v>7000</v>
      </c>
      <c r="E1710" s="6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1709</v>
      </c>
      <c r="C1711" s="3" t="s">
        <v>5818</v>
      </c>
      <c r="D1711" s="20">
        <v>1750</v>
      </c>
      <c r="E1711" s="6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9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1710</v>
      </c>
      <c r="C1712" s="3" t="s">
        <v>5819</v>
      </c>
      <c r="D1712" s="20">
        <v>5000</v>
      </c>
      <c r="E1712" s="6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9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1711</v>
      </c>
      <c r="C1713" s="3" t="s">
        <v>5820</v>
      </c>
      <c r="D1713" s="20">
        <v>10000</v>
      </c>
      <c r="E1713" s="6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9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1712</v>
      </c>
      <c r="C1714" s="3" t="s">
        <v>5821</v>
      </c>
      <c r="D1714" s="20">
        <v>5000</v>
      </c>
      <c r="E1714" s="6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1713</v>
      </c>
      <c r="C1715" s="3" t="s">
        <v>5822</v>
      </c>
      <c r="D1715" s="20">
        <v>3000</v>
      </c>
      <c r="E1715" s="6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9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1714</v>
      </c>
      <c r="C1716" s="3" t="s">
        <v>5823</v>
      </c>
      <c r="D1716" s="20">
        <v>25000</v>
      </c>
      <c r="E1716" s="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9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1715</v>
      </c>
      <c r="C1717" s="3" t="s">
        <v>5824</v>
      </c>
      <c r="D1717" s="20">
        <v>5000</v>
      </c>
      <c r="E1717" s="6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9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1716</v>
      </c>
      <c r="C1718" s="3" t="s">
        <v>5825</v>
      </c>
      <c r="D1718" s="20">
        <v>2000</v>
      </c>
      <c r="E1718" s="6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9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1717</v>
      </c>
      <c r="C1719" s="3" t="s">
        <v>5826</v>
      </c>
      <c r="D1719" s="20">
        <v>3265</v>
      </c>
      <c r="E1719" s="6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9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1718</v>
      </c>
      <c r="C1720" s="3" t="s">
        <v>5827</v>
      </c>
      <c r="D1720" s="20">
        <v>35000</v>
      </c>
      <c r="E1720" s="6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9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1719</v>
      </c>
      <c r="C1721" s="3" t="s">
        <v>5828</v>
      </c>
      <c r="D1721" s="20">
        <v>4000</v>
      </c>
      <c r="E1721" s="6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9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1720</v>
      </c>
      <c r="C1722" s="3" t="s">
        <v>5829</v>
      </c>
      <c r="D1722" s="20">
        <v>4000</v>
      </c>
      <c r="E1722" s="6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9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1721</v>
      </c>
      <c r="C1723" s="3" t="s">
        <v>5830</v>
      </c>
      <c r="D1723" s="20">
        <v>5000</v>
      </c>
      <c r="E1723" s="6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1722</v>
      </c>
      <c r="C1724" s="3" t="s">
        <v>5831</v>
      </c>
      <c r="D1724" s="20">
        <v>2880</v>
      </c>
      <c r="E1724" s="6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9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1723</v>
      </c>
      <c r="C1725" s="3" t="s">
        <v>5832</v>
      </c>
      <c r="D1725" s="20">
        <v>10000</v>
      </c>
      <c r="E1725" s="6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9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1724</v>
      </c>
      <c r="C1726" s="3" t="s">
        <v>5833</v>
      </c>
      <c r="D1726" s="20">
        <v>6000</v>
      </c>
      <c r="E1726" s="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9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1725</v>
      </c>
      <c r="C1727" s="3" t="s">
        <v>5834</v>
      </c>
      <c r="D1727" s="20">
        <v>5500</v>
      </c>
      <c r="E1727" s="6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9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1726</v>
      </c>
      <c r="C1728" s="3" t="s">
        <v>5835</v>
      </c>
      <c r="D1728" s="20">
        <v>6500</v>
      </c>
      <c r="E1728" s="6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9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1727</v>
      </c>
      <c r="C1729" s="3" t="s">
        <v>5836</v>
      </c>
      <c r="D1729" s="20">
        <v>3000</v>
      </c>
      <c r="E1729" s="6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9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1728</v>
      </c>
      <c r="C1730" s="3" t="s">
        <v>5837</v>
      </c>
      <c r="D1730" s="20">
        <v>1250</v>
      </c>
      <c r="E1730" s="6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9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5" x14ac:dyDescent="0.35">
      <c r="A1731">
        <v>1729</v>
      </c>
      <c r="B1731" s="3" t="s">
        <v>1729</v>
      </c>
      <c r="C1731" s="3" t="s">
        <v>5838</v>
      </c>
      <c r="D1731" s="20">
        <v>10000</v>
      </c>
      <c r="E1731" s="6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si="136"/>
        <v>0</v>
      </c>
      <c r="Q1731" s="9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3.5" x14ac:dyDescent="0.35">
      <c r="A1732">
        <v>1730</v>
      </c>
      <c r="B1732" s="3" t="s">
        <v>1730</v>
      </c>
      <c r="C1732" s="3" t="s">
        <v>5839</v>
      </c>
      <c r="D1732" s="20">
        <v>3000</v>
      </c>
      <c r="E1732" s="6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1731</v>
      </c>
      <c r="C1733" s="3" t="s">
        <v>5840</v>
      </c>
      <c r="D1733" s="20">
        <v>1000</v>
      </c>
      <c r="E1733" s="6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1732</v>
      </c>
      <c r="C1734" s="3" t="s">
        <v>5841</v>
      </c>
      <c r="D1734" s="20">
        <v>4000</v>
      </c>
      <c r="E1734" s="6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1733</v>
      </c>
      <c r="C1735" s="3" t="s">
        <v>5842</v>
      </c>
      <c r="D1735" s="20">
        <v>10000</v>
      </c>
      <c r="E1735" s="6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1734</v>
      </c>
      <c r="C1736" s="3" t="s">
        <v>5843</v>
      </c>
      <c r="D1736" s="20">
        <v>4500</v>
      </c>
      <c r="E1736" s="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9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1735</v>
      </c>
      <c r="C1737" s="3" t="s">
        <v>5844</v>
      </c>
      <c r="D1737" s="20">
        <v>1000</v>
      </c>
      <c r="E1737" s="6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9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1736</v>
      </c>
      <c r="C1738" s="3" t="s">
        <v>5845</v>
      </c>
      <c r="D1738" s="20">
        <v>3000</v>
      </c>
      <c r="E1738" s="6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9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1737</v>
      </c>
      <c r="C1739" s="3" t="s">
        <v>5846</v>
      </c>
      <c r="D1739" s="20">
        <v>4000</v>
      </c>
      <c r="E1739" s="6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9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1738</v>
      </c>
      <c r="C1740" s="3" t="s">
        <v>5847</v>
      </c>
      <c r="D1740" s="20">
        <v>5000</v>
      </c>
      <c r="E1740" s="6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9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1739</v>
      </c>
      <c r="C1741" s="3" t="s">
        <v>5848</v>
      </c>
      <c r="D1741" s="20">
        <v>1000</v>
      </c>
      <c r="E1741" s="6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9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1740</v>
      </c>
      <c r="C1742" s="3" t="s">
        <v>5849</v>
      </c>
      <c r="D1742" s="20">
        <v>3000</v>
      </c>
      <c r="E1742" s="6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1741</v>
      </c>
      <c r="C1743" s="3" t="s">
        <v>5850</v>
      </c>
      <c r="D1743" s="20">
        <v>1200</v>
      </c>
      <c r="E1743" s="6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9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1742</v>
      </c>
      <c r="C1744" s="3" t="s">
        <v>5851</v>
      </c>
      <c r="D1744" s="20">
        <v>2000</v>
      </c>
      <c r="E1744" s="6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9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1743</v>
      </c>
      <c r="C1745" s="3" t="s">
        <v>5852</v>
      </c>
      <c r="D1745" s="20">
        <v>6000</v>
      </c>
      <c r="E1745" s="6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9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1744</v>
      </c>
      <c r="C1746" s="3" t="s">
        <v>5853</v>
      </c>
      <c r="D1746" s="20">
        <v>5500</v>
      </c>
      <c r="E1746" s="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9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1745</v>
      </c>
      <c r="C1747" s="3" t="s">
        <v>5854</v>
      </c>
      <c r="D1747" s="20">
        <v>7000</v>
      </c>
      <c r="E1747" s="6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9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1746</v>
      </c>
      <c r="C1748" s="3" t="s">
        <v>5855</v>
      </c>
      <c r="D1748" s="20">
        <v>15000</v>
      </c>
      <c r="E1748" s="6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9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1747</v>
      </c>
      <c r="C1749" s="3" t="s">
        <v>5856</v>
      </c>
      <c r="D1749" s="20">
        <v>9000</v>
      </c>
      <c r="E1749" s="6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9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1748</v>
      </c>
      <c r="C1750" s="3" t="s">
        <v>5857</v>
      </c>
      <c r="D1750" s="20">
        <v>50000</v>
      </c>
      <c r="E1750" s="6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9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1749</v>
      </c>
      <c r="C1751" s="3" t="s">
        <v>5858</v>
      </c>
      <c r="D1751" s="20">
        <v>10050</v>
      </c>
      <c r="E1751" s="6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9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1750</v>
      </c>
      <c r="C1752" s="3" t="s">
        <v>5859</v>
      </c>
      <c r="D1752" s="20">
        <v>5000</v>
      </c>
      <c r="E1752" s="6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9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1751</v>
      </c>
      <c r="C1753" s="3" t="s">
        <v>5860</v>
      </c>
      <c r="D1753" s="20">
        <v>10000</v>
      </c>
      <c r="E1753" s="6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9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1752</v>
      </c>
      <c r="C1754" s="3" t="s">
        <v>5861</v>
      </c>
      <c r="D1754" s="20">
        <v>1200</v>
      </c>
      <c r="E1754" s="6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9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1753</v>
      </c>
      <c r="C1755" s="3" t="s">
        <v>5862</v>
      </c>
      <c r="D1755" s="20">
        <v>15000</v>
      </c>
      <c r="E1755" s="6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9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1754</v>
      </c>
      <c r="C1756" s="3" t="s">
        <v>5863</v>
      </c>
      <c r="D1756" s="20">
        <v>8500</v>
      </c>
      <c r="E1756" s="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9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1755</v>
      </c>
      <c r="C1757" s="3" t="s">
        <v>5864</v>
      </c>
      <c r="D1757" s="20">
        <v>25</v>
      </c>
      <c r="E1757" s="6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9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1756</v>
      </c>
      <c r="C1758" s="3" t="s">
        <v>5865</v>
      </c>
      <c r="D1758" s="20">
        <v>5500</v>
      </c>
      <c r="E1758" s="6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9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1757</v>
      </c>
      <c r="C1759" s="3" t="s">
        <v>5866</v>
      </c>
      <c r="D1759" s="20">
        <v>5000</v>
      </c>
      <c r="E1759" s="6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9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1758</v>
      </c>
      <c r="C1760" s="3" t="s">
        <v>5867</v>
      </c>
      <c r="D1760" s="20">
        <v>1000</v>
      </c>
      <c r="E1760" s="6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9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1759</v>
      </c>
      <c r="C1761" s="3" t="s">
        <v>5868</v>
      </c>
      <c r="D1761" s="20">
        <v>5000</v>
      </c>
      <c r="E1761" s="6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9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1760</v>
      </c>
      <c r="C1762" s="3" t="s">
        <v>5869</v>
      </c>
      <c r="D1762" s="20">
        <v>5000</v>
      </c>
      <c r="E1762" s="6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9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1761</v>
      </c>
      <c r="C1763" s="3" t="s">
        <v>5870</v>
      </c>
      <c r="D1763" s="20">
        <v>100</v>
      </c>
      <c r="E1763" s="6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9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1762</v>
      </c>
      <c r="C1764" s="3" t="s">
        <v>5871</v>
      </c>
      <c r="D1764" s="20">
        <v>100</v>
      </c>
      <c r="E1764" s="6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9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1763</v>
      </c>
      <c r="C1765" s="3" t="s">
        <v>5872</v>
      </c>
      <c r="D1765" s="20">
        <v>12000</v>
      </c>
      <c r="E1765" s="6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9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1764</v>
      </c>
      <c r="C1766" s="3" t="s">
        <v>5873</v>
      </c>
      <c r="D1766" s="20">
        <v>11000</v>
      </c>
      <c r="E1766" s="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9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1765</v>
      </c>
      <c r="C1767" s="3" t="s">
        <v>5874</v>
      </c>
      <c r="D1767" s="20">
        <v>12500</v>
      </c>
      <c r="E1767" s="6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9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1766</v>
      </c>
      <c r="C1768" s="3" t="s">
        <v>5875</v>
      </c>
      <c r="D1768" s="20">
        <v>1500</v>
      </c>
      <c r="E1768" s="6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1767</v>
      </c>
      <c r="C1769" s="3" t="s">
        <v>5876</v>
      </c>
      <c r="D1769" s="20">
        <v>5000</v>
      </c>
      <c r="E1769" s="6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9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1768</v>
      </c>
      <c r="C1770" s="3" t="s">
        <v>5877</v>
      </c>
      <c r="D1770" s="20">
        <v>5000</v>
      </c>
      <c r="E1770" s="6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9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1769</v>
      </c>
      <c r="C1771" s="3" t="s">
        <v>5878</v>
      </c>
      <c r="D1771" s="20">
        <v>40000</v>
      </c>
      <c r="E1771" s="6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9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1770</v>
      </c>
      <c r="C1772" s="3" t="s">
        <v>5879</v>
      </c>
      <c r="D1772" s="20">
        <v>24500</v>
      </c>
      <c r="E1772" s="6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9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1771</v>
      </c>
      <c r="C1773" s="3" t="s">
        <v>5880</v>
      </c>
      <c r="D1773" s="20">
        <v>4200</v>
      </c>
      <c r="E1773" s="6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9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1772</v>
      </c>
      <c r="C1774" s="3" t="s">
        <v>5881</v>
      </c>
      <c r="D1774" s="20">
        <v>5500</v>
      </c>
      <c r="E1774" s="6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9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1773</v>
      </c>
      <c r="C1775" s="3" t="s">
        <v>5882</v>
      </c>
      <c r="D1775" s="20">
        <v>30000</v>
      </c>
      <c r="E1775" s="6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9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1774</v>
      </c>
      <c r="C1776" s="3" t="s">
        <v>5883</v>
      </c>
      <c r="D1776" s="20">
        <v>2500</v>
      </c>
      <c r="E1776" s="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9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1775</v>
      </c>
      <c r="C1777" s="3" t="s">
        <v>5884</v>
      </c>
      <c r="D1777" s="20">
        <v>32500</v>
      </c>
      <c r="E1777" s="6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9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1776</v>
      </c>
      <c r="C1778" s="3" t="s">
        <v>5885</v>
      </c>
      <c r="D1778" s="20">
        <v>5000</v>
      </c>
      <c r="E1778" s="6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9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1777</v>
      </c>
      <c r="C1779" s="3" t="s">
        <v>5886</v>
      </c>
      <c r="D1779" s="20">
        <v>4800</v>
      </c>
      <c r="E1779" s="6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9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1778</v>
      </c>
      <c r="C1780" s="3" t="s">
        <v>5887</v>
      </c>
      <c r="D1780" s="20">
        <v>50000</v>
      </c>
      <c r="E1780" s="6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9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1779</v>
      </c>
      <c r="C1781" s="3" t="s">
        <v>5888</v>
      </c>
      <c r="D1781" s="20">
        <v>11000</v>
      </c>
      <c r="E1781" s="6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9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1780</v>
      </c>
      <c r="C1782" s="3" t="s">
        <v>5889</v>
      </c>
      <c r="D1782" s="20">
        <v>30000</v>
      </c>
      <c r="E1782" s="6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9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1781</v>
      </c>
      <c r="C1783" s="3" t="s">
        <v>5890</v>
      </c>
      <c r="D1783" s="20">
        <v>5500</v>
      </c>
      <c r="E1783" s="6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9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1782</v>
      </c>
      <c r="C1784" s="3" t="s">
        <v>5891</v>
      </c>
      <c r="D1784" s="20">
        <v>35000</v>
      </c>
      <c r="E1784" s="6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9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1783</v>
      </c>
      <c r="C1785" s="3" t="s">
        <v>5892</v>
      </c>
      <c r="D1785" s="20">
        <v>40000</v>
      </c>
      <c r="E1785" s="6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9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1784</v>
      </c>
      <c r="C1786" s="3" t="s">
        <v>5893</v>
      </c>
      <c r="D1786" s="20">
        <v>5000</v>
      </c>
      <c r="E1786" s="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9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1785</v>
      </c>
      <c r="C1787" s="3" t="s">
        <v>5894</v>
      </c>
      <c r="D1787" s="20">
        <v>24000</v>
      </c>
      <c r="E1787" s="6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9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1786</v>
      </c>
      <c r="C1788" s="3" t="s">
        <v>5895</v>
      </c>
      <c r="D1788" s="20">
        <v>1900</v>
      </c>
      <c r="E1788" s="6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9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1787</v>
      </c>
      <c r="C1789" s="3" t="s">
        <v>5896</v>
      </c>
      <c r="D1789" s="20">
        <v>10000</v>
      </c>
      <c r="E1789" s="6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9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1788</v>
      </c>
      <c r="C1790" s="3" t="s">
        <v>5897</v>
      </c>
      <c r="D1790" s="20">
        <v>5500</v>
      </c>
      <c r="E1790" s="6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9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1789</v>
      </c>
      <c r="C1791" s="3" t="s">
        <v>5898</v>
      </c>
      <c r="D1791" s="20">
        <v>8000</v>
      </c>
      <c r="E1791" s="6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9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1790</v>
      </c>
      <c r="C1792" s="3" t="s">
        <v>5899</v>
      </c>
      <c r="D1792" s="20">
        <v>33000</v>
      </c>
      <c r="E1792" s="6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9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1791</v>
      </c>
      <c r="C1793" s="3" t="s">
        <v>5900</v>
      </c>
      <c r="D1793" s="20">
        <v>3000</v>
      </c>
      <c r="E1793" s="6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9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1792</v>
      </c>
      <c r="C1794" s="3" t="s">
        <v>5901</v>
      </c>
      <c r="D1794" s="20">
        <v>25000</v>
      </c>
      <c r="E1794" s="6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9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5" x14ac:dyDescent="0.35">
      <c r="A1795">
        <v>1793</v>
      </c>
      <c r="B1795" s="3" t="s">
        <v>1793</v>
      </c>
      <c r="C1795" s="3" t="s">
        <v>5902</v>
      </c>
      <c r="D1795" s="20">
        <v>3000</v>
      </c>
      <c r="E1795" s="6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si="141"/>
        <v>20</v>
      </c>
      <c r="Q1795" s="9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3.5" x14ac:dyDescent="0.35">
      <c r="A1796">
        <v>1794</v>
      </c>
      <c r="B1796" s="3" t="s">
        <v>1794</v>
      </c>
      <c r="C1796" s="3" t="s">
        <v>5903</v>
      </c>
      <c r="D1796" s="20">
        <v>9000</v>
      </c>
      <c r="E1796" s="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9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1795</v>
      </c>
      <c r="C1797" s="3" t="s">
        <v>5904</v>
      </c>
      <c r="D1797" s="20">
        <v>28000</v>
      </c>
      <c r="E1797" s="6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9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1796</v>
      </c>
      <c r="C1798" s="3" t="s">
        <v>5905</v>
      </c>
      <c r="D1798" s="20">
        <v>19000</v>
      </c>
      <c r="E1798" s="6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9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1797</v>
      </c>
      <c r="C1799" s="3" t="s">
        <v>5906</v>
      </c>
      <c r="D1799" s="20">
        <v>10000</v>
      </c>
      <c r="E1799" s="6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9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1798</v>
      </c>
      <c r="C1800" s="3" t="s">
        <v>5907</v>
      </c>
      <c r="D1800" s="20">
        <v>16000</v>
      </c>
      <c r="E1800" s="6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9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1799</v>
      </c>
      <c r="C1801" s="3" t="s">
        <v>5908</v>
      </c>
      <c r="D1801" s="20">
        <v>4000</v>
      </c>
      <c r="E1801" s="6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9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1800</v>
      </c>
      <c r="C1802" s="3" t="s">
        <v>5909</v>
      </c>
      <c r="D1802" s="20">
        <v>46260</v>
      </c>
      <c r="E1802" s="6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9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1801</v>
      </c>
      <c r="C1803" s="3" t="s">
        <v>5910</v>
      </c>
      <c r="D1803" s="20">
        <v>17000</v>
      </c>
      <c r="E1803" s="6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9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1802</v>
      </c>
      <c r="C1804" s="3" t="s">
        <v>5911</v>
      </c>
      <c r="D1804" s="20">
        <v>3500</v>
      </c>
      <c r="E1804" s="6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9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1803</v>
      </c>
      <c r="C1805" s="3" t="s">
        <v>5912</v>
      </c>
      <c r="D1805" s="20">
        <v>17500</v>
      </c>
      <c r="E1805" s="6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9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1804</v>
      </c>
      <c r="C1806" s="3" t="s">
        <v>5913</v>
      </c>
      <c r="D1806" s="20">
        <v>15500</v>
      </c>
      <c r="E1806" s="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9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1805</v>
      </c>
      <c r="C1807" s="3" t="s">
        <v>5914</v>
      </c>
      <c r="D1807" s="20">
        <v>22500</v>
      </c>
      <c r="E1807" s="6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9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1806</v>
      </c>
      <c r="C1808" s="3" t="s">
        <v>5915</v>
      </c>
      <c r="D1808" s="20">
        <v>20000</v>
      </c>
      <c r="E1808" s="6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9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1807</v>
      </c>
      <c r="C1809" s="3" t="s">
        <v>5916</v>
      </c>
      <c r="D1809" s="20">
        <v>5000</v>
      </c>
      <c r="E1809" s="6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9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1808</v>
      </c>
      <c r="C1810" s="3" t="s">
        <v>5917</v>
      </c>
      <c r="D1810" s="20">
        <v>28000</v>
      </c>
      <c r="E1810" s="6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9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1809</v>
      </c>
      <c r="C1811" s="3" t="s">
        <v>5918</v>
      </c>
      <c r="D1811" s="20">
        <v>3500</v>
      </c>
      <c r="E1811" s="6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9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1810</v>
      </c>
      <c r="C1812" s="3" t="s">
        <v>5919</v>
      </c>
      <c r="D1812" s="20">
        <v>450</v>
      </c>
      <c r="E1812" s="6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9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1811</v>
      </c>
      <c r="C1813" s="3" t="s">
        <v>5920</v>
      </c>
      <c r="D1813" s="20">
        <v>54000</v>
      </c>
      <c r="E1813" s="6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9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1812</v>
      </c>
      <c r="C1814" s="3" t="s">
        <v>5921</v>
      </c>
      <c r="D1814" s="20">
        <v>6500</v>
      </c>
      <c r="E1814" s="6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9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1813</v>
      </c>
      <c r="C1815" s="3" t="s">
        <v>5922</v>
      </c>
      <c r="D1815" s="20">
        <v>8750</v>
      </c>
      <c r="E1815" s="6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1814</v>
      </c>
      <c r="C1816" s="3" t="s">
        <v>5923</v>
      </c>
      <c r="D1816" s="20">
        <v>12000</v>
      </c>
      <c r="E1816" s="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9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1815</v>
      </c>
      <c r="C1817" s="3" t="s">
        <v>5924</v>
      </c>
      <c r="D1817" s="20">
        <v>3000</v>
      </c>
      <c r="E1817" s="6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1816</v>
      </c>
      <c r="C1818" s="3" t="s">
        <v>5925</v>
      </c>
      <c r="D1818" s="20">
        <v>25000</v>
      </c>
      <c r="E1818" s="6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9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1817</v>
      </c>
      <c r="C1819" s="3" t="s">
        <v>5926</v>
      </c>
      <c r="D1819" s="20">
        <v>18000</v>
      </c>
      <c r="E1819" s="6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9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1818</v>
      </c>
      <c r="C1820" s="3" t="s">
        <v>5927</v>
      </c>
      <c r="D1820" s="20">
        <v>15000</v>
      </c>
      <c r="E1820" s="6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1819</v>
      </c>
      <c r="C1821" s="3" t="s">
        <v>5928</v>
      </c>
      <c r="D1821" s="20">
        <v>1200</v>
      </c>
      <c r="E1821" s="6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9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1820</v>
      </c>
      <c r="C1822" s="3" t="s">
        <v>5929</v>
      </c>
      <c r="D1822" s="20">
        <v>26000</v>
      </c>
      <c r="E1822" s="6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9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1821</v>
      </c>
      <c r="C1823" s="3" t="s">
        <v>5930</v>
      </c>
      <c r="D1823" s="20">
        <v>2500</v>
      </c>
      <c r="E1823" s="6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9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1822</v>
      </c>
      <c r="C1824" s="3" t="s">
        <v>5931</v>
      </c>
      <c r="D1824" s="20">
        <v>300</v>
      </c>
      <c r="E1824" s="6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9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1823</v>
      </c>
      <c r="C1825" s="3" t="s">
        <v>5932</v>
      </c>
      <c r="D1825" s="20">
        <v>700</v>
      </c>
      <c r="E1825" s="6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9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1824</v>
      </c>
      <c r="C1826" s="3" t="s">
        <v>5933</v>
      </c>
      <c r="D1826" s="20">
        <v>3000</v>
      </c>
      <c r="E1826" s="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9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1825</v>
      </c>
      <c r="C1827" s="3" t="s">
        <v>5934</v>
      </c>
      <c r="D1827" s="20">
        <v>2000</v>
      </c>
      <c r="E1827" s="6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9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1826</v>
      </c>
      <c r="C1828" s="3" t="s">
        <v>5935</v>
      </c>
      <c r="D1828" s="20">
        <v>2000</v>
      </c>
      <c r="E1828" s="6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9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1827</v>
      </c>
      <c r="C1829" s="3" t="s">
        <v>5936</v>
      </c>
      <c r="D1829" s="20">
        <v>8000</v>
      </c>
      <c r="E1829" s="6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9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1828</v>
      </c>
      <c r="C1830" s="3" t="s">
        <v>5937</v>
      </c>
      <c r="D1830" s="20">
        <v>20000</v>
      </c>
      <c r="E1830" s="6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9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1829</v>
      </c>
      <c r="C1831" s="3" t="s">
        <v>5938</v>
      </c>
      <c r="D1831" s="20">
        <v>1500</v>
      </c>
      <c r="E1831" s="6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9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1830</v>
      </c>
      <c r="C1832" s="3" t="s">
        <v>5939</v>
      </c>
      <c r="D1832" s="20">
        <v>15000</v>
      </c>
      <c r="E1832" s="6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9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1831</v>
      </c>
      <c r="C1833" s="3" t="s">
        <v>5940</v>
      </c>
      <c r="D1833" s="20">
        <v>1000</v>
      </c>
      <c r="E1833" s="6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9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1832</v>
      </c>
      <c r="C1834" s="3" t="s">
        <v>5941</v>
      </c>
      <c r="D1834" s="20">
        <v>350</v>
      </c>
      <c r="E1834" s="6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9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1833</v>
      </c>
      <c r="C1835" s="3" t="s">
        <v>5942</v>
      </c>
      <c r="D1835" s="20">
        <v>400</v>
      </c>
      <c r="E1835" s="6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9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1834</v>
      </c>
      <c r="C1836" s="3" t="s">
        <v>5943</v>
      </c>
      <c r="D1836" s="20">
        <v>10000</v>
      </c>
      <c r="E1836" s="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9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1835</v>
      </c>
      <c r="C1837" s="3" t="s">
        <v>5944</v>
      </c>
      <c r="D1837" s="20">
        <v>500</v>
      </c>
      <c r="E1837" s="6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9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1836</v>
      </c>
      <c r="C1838" s="3" t="s">
        <v>5945</v>
      </c>
      <c r="D1838" s="20">
        <v>5000</v>
      </c>
      <c r="E1838" s="6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9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1837</v>
      </c>
      <c r="C1839" s="3" t="s">
        <v>5946</v>
      </c>
      <c r="D1839" s="20">
        <v>600</v>
      </c>
      <c r="E1839" s="6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9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1838</v>
      </c>
      <c r="C1840" s="3" t="s">
        <v>5947</v>
      </c>
      <c r="D1840" s="20">
        <v>1000</v>
      </c>
      <c r="E1840" s="6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9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1839</v>
      </c>
      <c r="C1841" s="3" t="s">
        <v>5948</v>
      </c>
      <c r="D1841" s="20">
        <v>1000</v>
      </c>
      <c r="E1841" s="6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9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1840</v>
      </c>
      <c r="C1842" s="3" t="s">
        <v>5949</v>
      </c>
      <c r="D1842" s="20">
        <v>900</v>
      </c>
      <c r="E1842" s="6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9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1841</v>
      </c>
      <c r="C1843" s="3" t="s">
        <v>5950</v>
      </c>
      <c r="D1843" s="20">
        <v>2000</v>
      </c>
      <c r="E1843" s="6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9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1842</v>
      </c>
      <c r="C1844" s="3" t="s">
        <v>5951</v>
      </c>
      <c r="D1844" s="20">
        <v>2000</v>
      </c>
      <c r="E1844" s="6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9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1843</v>
      </c>
      <c r="C1845" s="3" t="s">
        <v>5952</v>
      </c>
      <c r="D1845" s="20">
        <v>10000</v>
      </c>
      <c r="E1845" s="6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9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1844</v>
      </c>
      <c r="C1846" s="3" t="s">
        <v>5953</v>
      </c>
      <c r="D1846" s="20">
        <v>1500</v>
      </c>
      <c r="E1846" s="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9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1845</v>
      </c>
      <c r="C1847" s="3" t="s">
        <v>5954</v>
      </c>
      <c r="D1847" s="20">
        <v>1000</v>
      </c>
      <c r="E1847" s="6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9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1846</v>
      </c>
      <c r="C1848" s="3" t="s">
        <v>5955</v>
      </c>
      <c r="D1848" s="20">
        <v>15000</v>
      </c>
      <c r="E1848" s="6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9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1847</v>
      </c>
      <c r="C1849" s="3" t="s">
        <v>5956</v>
      </c>
      <c r="D1849" s="20">
        <v>2500</v>
      </c>
      <c r="E1849" s="6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9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1848</v>
      </c>
      <c r="C1850" s="3" t="s">
        <v>5957</v>
      </c>
      <c r="D1850" s="20">
        <v>3000</v>
      </c>
      <c r="E1850" s="6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9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1849</v>
      </c>
      <c r="C1851" s="3" t="s">
        <v>5958</v>
      </c>
      <c r="D1851" s="20">
        <v>300</v>
      </c>
      <c r="E1851" s="6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9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1850</v>
      </c>
      <c r="C1852" s="3" t="s">
        <v>5959</v>
      </c>
      <c r="D1852" s="20">
        <v>9000</v>
      </c>
      <c r="E1852" s="6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9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1851</v>
      </c>
      <c r="C1853" s="3" t="s">
        <v>5960</v>
      </c>
      <c r="D1853" s="20">
        <v>1300</v>
      </c>
      <c r="E1853" s="6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9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1852</v>
      </c>
      <c r="C1854" s="3" t="s">
        <v>5961</v>
      </c>
      <c r="D1854" s="20">
        <v>15000</v>
      </c>
      <c r="E1854" s="6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9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1853</v>
      </c>
      <c r="C1855" s="3" t="s">
        <v>5962</v>
      </c>
      <c r="D1855" s="20">
        <v>800</v>
      </c>
      <c r="E1855" s="6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9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1854</v>
      </c>
      <c r="C1856" s="3" t="s">
        <v>5963</v>
      </c>
      <c r="D1856" s="20">
        <v>15000</v>
      </c>
      <c r="E1856" s="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9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1855</v>
      </c>
      <c r="C1857" s="3" t="s">
        <v>5964</v>
      </c>
      <c r="D1857" s="20">
        <v>8750</v>
      </c>
      <c r="E1857" s="6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9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1856</v>
      </c>
      <c r="C1858" s="3" t="s">
        <v>5965</v>
      </c>
      <c r="D1858" s="20">
        <v>2000</v>
      </c>
      <c r="E1858" s="6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9" t="s">
        <v>8323</v>
      </c>
      <c r="R1858" t="s">
        <v>8324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ref="U1858:U1921" si="149">YEAR(S1858)</f>
        <v>2014</v>
      </c>
    </row>
    <row r="1859" spans="1:21" ht="43.5" x14ac:dyDescent="0.35">
      <c r="A1859">
        <v>1857</v>
      </c>
      <c r="B1859" s="3" t="s">
        <v>1857</v>
      </c>
      <c r="C1859" s="3" t="s">
        <v>5966</v>
      </c>
      <c r="D1859" s="20">
        <v>3000</v>
      </c>
      <c r="E1859" s="6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si="146"/>
        <v>136.36000000000001</v>
      </c>
      <c r="Q1859" s="9" t="s">
        <v>8323</v>
      </c>
      <c r="R1859" t="s">
        <v>8324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58" x14ac:dyDescent="0.35">
      <c r="A1860">
        <v>1858</v>
      </c>
      <c r="B1860" s="3" t="s">
        <v>1858</v>
      </c>
      <c r="C1860" s="3" t="s">
        <v>5967</v>
      </c>
      <c r="D1860" s="20">
        <v>5555.55</v>
      </c>
      <c r="E1860" s="6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9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1859</v>
      </c>
      <c r="C1861" s="3" t="s">
        <v>5968</v>
      </c>
      <c r="D1861" s="20">
        <v>3000</v>
      </c>
      <c r="E1861" s="6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9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1860</v>
      </c>
      <c r="C1862" s="3" t="s">
        <v>5969</v>
      </c>
      <c r="D1862" s="20">
        <v>750</v>
      </c>
      <c r="E1862" s="6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9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1861</v>
      </c>
      <c r="C1863" s="3" t="s">
        <v>5970</v>
      </c>
      <c r="D1863" s="20">
        <v>250000</v>
      </c>
      <c r="E1863" s="6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1862</v>
      </c>
      <c r="C1864" s="3" t="s">
        <v>5971</v>
      </c>
      <c r="D1864" s="20">
        <v>18000</v>
      </c>
      <c r="E1864" s="6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9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1863</v>
      </c>
      <c r="C1865" s="3" t="s">
        <v>5972</v>
      </c>
      <c r="D1865" s="20">
        <v>2500</v>
      </c>
      <c r="E1865" s="6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9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1864</v>
      </c>
      <c r="C1866" s="3" t="s">
        <v>5973</v>
      </c>
      <c r="D1866" s="20">
        <v>6500</v>
      </c>
      <c r="E1866" s="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9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1865</v>
      </c>
      <c r="C1867" s="3" t="s">
        <v>5974</v>
      </c>
      <c r="D1867" s="20">
        <v>110000</v>
      </c>
      <c r="E1867" s="6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9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1866</v>
      </c>
      <c r="C1868" s="3" t="s">
        <v>5975</v>
      </c>
      <c r="D1868" s="20">
        <v>25000</v>
      </c>
      <c r="E1868" s="6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9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1867</v>
      </c>
      <c r="C1869" s="3" t="s">
        <v>5976</v>
      </c>
      <c r="D1869" s="20">
        <v>20000</v>
      </c>
      <c r="E1869" s="6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9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1868</v>
      </c>
      <c r="C1870" s="3" t="s">
        <v>5977</v>
      </c>
      <c r="D1870" s="20">
        <v>25000</v>
      </c>
      <c r="E1870" s="6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9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1869</v>
      </c>
      <c r="C1871" s="3" t="s">
        <v>5978</v>
      </c>
      <c r="D1871" s="20">
        <v>10000</v>
      </c>
      <c r="E1871" s="6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1870</v>
      </c>
      <c r="C1872" s="3" t="s">
        <v>5979</v>
      </c>
      <c r="D1872" s="20">
        <v>3500</v>
      </c>
      <c r="E1872" s="6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9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1871</v>
      </c>
      <c r="C1873" s="3" t="s">
        <v>5980</v>
      </c>
      <c r="D1873" s="20">
        <v>6500</v>
      </c>
      <c r="E1873" s="6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9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1872</v>
      </c>
      <c r="C1874" s="3" t="s">
        <v>5981</v>
      </c>
      <c r="D1874" s="20">
        <v>20000</v>
      </c>
      <c r="E1874" s="6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9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1873</v>
      </c>
      <c r="C1875" s="3" t="s">
        <v>5982</v>
      </c>
      <c r="D1875" s="20">
        <v>8000</v>
      </c>
      <c r="E1875" s="6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9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1874</v>
      </c>
      <c r="C1876" s="3" t="s">
        <v>5983</v>
      </c>
      <c r="D1876" s="20">
        <v>160000</v>
      </c>
      <c r="E1876" s="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9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1875</v>
      </c>
      <c r="C1877" s="3" t="s">
        <v>5984</v>
      </c>
      <c r="D1877" s="20">
        <v>10000</v>
      </c>
      <c r="E1877" s="6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9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1876</v>
      </c>
      <c r="C1878" s="3" t="s">
        <v>5985</v>
      </c>
      <c r="D1878" s="20">
        <v>280</v>
      </c>
      <c r="E1878" s="6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1877</v>
      </c>
      <c r="C1879" s="3" t="s">
        <v>5986</v>
      </c>
      <c r="D1879" s="20">
        <v>60</v>
      </c>
      <c r="E1879" s="6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1878</v>
      </c>
      <c r="C1880" s="3" t="s">
        <v>5987</v>
      </c>
      <c r="D1880" s="20">
        <v>8000</v>
      </c>
      <c r="E1880" s="6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1879</v>
      </c>
      <c r="C1881" s="3" t="s">
        <v>5988</v>
      </c>
      <c r="D1881" s="20">
        <v>5000</v>
      </c>
      <c r="E1881" s="6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9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1880</v>
      </c>
      <c r="C1882" s="3" t="s">
        <v>5989</v>
      </c>
      <c r="D1882" s="20">
        <v>5000</v>
      </c>
      <c r="E1882" s="6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9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1881</v>
      </c>
      <c r="C1883" s="3" t="s">
        <v>5990</v>
      </c>
      <c r="D1883" s="20">
        <v>2000</v>
      </c>
      <c r="E1883" s="6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9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1882</v>
      </c>
      <c r="C1884" s="3" t="s">
        <v>5991</v>
      </c>
      <c r="D1884" s="20">
        <v>3350</v>
      </c>
      <c r="E1884" s="6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9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1883</v>
      </c>
      <c r="C1885" s="3" t="s">
        <v>5992</v>
      </c>
      <c r="D1885" s="20">
        <v>999</v>
      </c>
      <c r="E1885" s="6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9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1884</v>
      </c>
      <c r="C1886" s="3" t="s">
        <v>5993</v>
      </c>
      <c r="D1886" s="20">
        <v>1000</v>
      </c>
      <c r="E1886" s="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9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1885</v>
      </c>
      <c r="C1887" s="3" t="s">
        <v>5994</v>
      </c>
      <c r="D1887" s="20">
        <v>4575</v>
      </c>
      <c r="E1887" s="6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9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1886</v>
      </c>
      <c r="C1888" s="3" t="s">
        <v>5995</v>
      </c>
      <c r="D1888" s="20">
        <v>1200</v>
      </c>
      <c r="E1888" s="6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9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1887</v>
      </c>
      <c r="C1889" s="3" t="s">
        <v>5996</v>
      </c>
      <c r="D1889" s="20">
        <v>3000</v>
      </c>
      <c r="E1889" s="6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9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1888</v>
      </c>
      <c r="C1890" s="3" t="s">
        <v>5997</v>
      </c>
      <c r="D1890" s="20">
        <v>2500</v>
      </c>
      <c r="E1890" s="6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9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1889</v>
      </c>
      <c r="C1891" s="3" t="s">
        <v>5998</v>
      </c>
      <c r="D1891" s="20">
        <v>2000</v>
      </c>
      <c r="E1891" s="6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9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1890</v>
      </c>
      <c r="C1892" s="3" t="s">
        <v>5999</v>
      </c>
      <c r="D1892" s="20">
        <v>12000</v>
      </c>
      <c r="E1892" s="6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9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1891</v>
      </c>
      <c r="C1893" s="3" t="s">
        <v>6000</v>
      </c>
      <c r="D1893" s="20">
        <v>10000</v>
      </c>
      <c r="E1893" s="6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9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1892</v>
      </c>
      <c r="C1894" s="3" t="s">
        <v>6001</v>
      </c>
      <c r="D1894" s="20">
        <v>500</v>
      </c>
      <c r="E1894" s="6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9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1893</v>
      </c>
      <c r="C1895" s="3" t="s">
        <v>6002</v>
      </c>
      <c r="D1895" s="20">
        <v>2500</v>
      </c>
      <c r="E1895" s="6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9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1894</v>
      </c>
      <c r="C1896" s="3" t="s">
        <v>6003</v>
      </c>
      <c r="D1896" s="20">
        <v>1000</v>
      </c>
      <c r="E1896" s="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9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1895</v>
      </c>
      <c r="C1897" s="3" t="s">
        <v>6004</v>
      </c>
      <c r="D1897" s="20">
        <v>9072</v>
      </c>
      <c r="E1897" s="6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9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1896</v>
      </c>
      <c r="C1898" s="3" t="s">
        <v>6005</v>
      </c>
      <c r="D1898" s="20">
        <v>451</v>
      </c>
      <c r="E1898" s="6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9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1897</v>
      </c>
      <c r="C1899" s="3" t="s">
        <v>6006</v>
      </c>
      <c r="D1899" s="20">
        <v>6350</v>
      </c>
      <c r="E1899" s="6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9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1898</v>
      </c>
      <c r="C1900" s="3" t="s">
        <v>6007</v>
      </c>
      <c r="D1900" s="20">
        <v>1000</v>
      </c>
      <c r="E1900" s="6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9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1899</v>
      </c>
      <c r="C1901" s="3" t="s">
        <v>6008</v>
      </c>
      <c r="D1901" s="20">
        <v>900</v>
      </c>
      <c r="E1901" s="6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9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1900</v>
      </c>
      <c r="C1902" s="3" t="s">
        <v>6009</v>
      </c>
      <c r="D1902" s="20">
        <v>2500</v>
      </c>
      <c r="E1902" s="6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9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1901</v>
      </c>
      <c r="C1903" s="3" t="s">
        <v>6010</v>
      </c>
      <c r="D1903" s="20">
        <v>99000</v>
      </c>
      <c r="E1903" s="6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9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1902</v>
      </c>
      <c r="C1904" s="3" t="s">
        <v>6011</v>
      </c>
      <c r="D1904" s="20">
        <v>1000</v>
      </c>
      <c r="E1904" s="6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9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1903</v>
      </c>
      <c r="C1905" s="3" t="s">
        <v>6012</v>
      </c>
      <c r="D1905" s="20">
        <v>3000</v>
      </c>
      <c r="E1905" s="6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9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1904</v>
      </c>
      <c r="C1906" s="3" t="s">
        <v>6013</v>
      </c>
      <c r="D1906" s="20">
        <v>50000</v>
      </c>
      <c r="E1906" s="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9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1905</v>
      </c>
      <c r="C1907" s="3" t="s">
        <v>6014</v>
      </c>
      <c r="D1907" s="20">
        <v>25000</v>
      </c>
      <c r="E1907" s="6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9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1906</v>
      </c>
      <c r="C1908" s="3" t="s">
        <v>6015</v>
      </c>
      <c r="D1908" s="20">
        <v>50000</v>
      </c>
      <c r="E1908" s="6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9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1907</v>
      </c>
      <c r="C1909" s="3" t="s">
        <v>6016</v>
      </c>
      <c r="D1909" s="20">
        <v>30000</v>
      </c>
      <c r="E1909" s="6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9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1908</v>
      </c>
      <c r="C1910" s="3" t="s">
        <v>6017</v>
      </c>
      <c r="D1910" s="20">
        <v>25000</v>
      </c>
      <c r="E1910" s="6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9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1909</v>
      </c>
      <c r="C1911" s="3" t="s">
        <v>6018</v>
      </c>
      <c r="D1911" s="20">
        <v>35000</v>
      </c>
      <c r="E1911" s="6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9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1910</v>
      </c>
      <c r="C1912" s="3" t="s">
        <v>6019</v>
      </c>
      <c r="D1912" s="20">
        <v>85000</v>
      </c>
      <c r="E1912" s="6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9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1911</v>
      </c>
      <c r="C1913" s="3" t="s">
        <v>6020</v>
      </c>
      <c r="D1913" s="20">
        <v>42500</v>
      </c>
      <c r="E1913" s="6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9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1912</v>
      </c>
      <c r="C1914" s="3" t="s">
        <v>6021</v>
      </c>
      <c r="D1914" s="20">
        <v>5000</v>
      </c>
      <c r="E1914" s="6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9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1913</v>
      </c>
      <c r="C1915" s="3" t="s">
        <v>6022</v>
      </c>
      <c r="D1915" s="20">
        <v>48000</v>
      </c>
      <c r="E1915" s="6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9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1914</v>
      </c>
      <c r="C1916" s="3" t="s">
        <v>6023</v>
      </c>
      <c r="D1916" s="20">
        <v>666</v>
      </c>
      <c r="E1916" s="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9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1915</v>
      </c>
      <c r="C1917" s="3" t="s">
        <v>6024</v>
      </c>
      <c r="D1917" s="20">
        <v>500</v>
      </c>
      <c r="E1917" s="6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9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1916</v>
      </c>
      <c r="C1918" s="3" t="s">
        <v>6025</v>
      </c>
      <c r="D1918" s="20">
        <v>20000</v>
      </c>
      <c r="E1918" s="6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9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1917</v>
      </c>
      <c r="C1919" s="3" t="s">
        <v>6026</v>
      </c>
      <c r="D1919" s="20">
        <v>390000</v>
      </c>
      <c r="E1919" s="6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9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1918</v>
      </c>
      <c r="C1920" s="3" t="s">
        <v>6027</v>
      </c>
      <c r="D1920" s="20">
        <v>25000</v>
      </c>
      <c r="E1920" s="6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9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1919</v>
      </c>
      <c r="C1921" s="3" t="s">
        <v>6028</v>
      </c>
      <c r="D1921" s="20">
        <v>500</v>
      </c>
      <c r="E1921" s="6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9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1920</v>
      </c>
      <c r="C1922" s="3" t="s">
        <v>6029</v>
      </c>
      <c r="D1922" s="20">
        <v>10000</v>
      </c>
      <c r="E1922" s="6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9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9" x14ac:dyDescent="0.35">
      <c r="A1923">
        <v>1921</v>
      </c>
      <c r="B1923" s="3" t="s">
        <v>1921</v>
      </c>
      <c r="C1923" s="3" t="s">
        <v>6030</v>
      </c>
      <c r="D1923" s="20">
        <v>1500</v>
      </c>
      <c r="E1923" s="6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si="151"/>
        <v>54</v>
      </c>
      <c r="Q1923" s="9" t="s">
        <v>8323</v>
      </c>
      <c r="R1923" t="s">
        <v>8327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3.5" x14ac:dyDescent="0.35">
      <c r="A1924">
        <v>1922</v>
      </c>
      <c r="B1924" s="3" t="s">
        <v>1922</v>
      </c>
      <c r="C1924" s="3" t="s">
        <v>6031</v>
      </c>
      <c r="D1924" s="20">
        <v>2000</v>
      </c>
      <c r="E1924" s="6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9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1923</v>
      </c>
      <c r="C1925" s="3" t="s">
        <v>6032</v>
      </c>
      <c r="D1925" s="20">
        <v>125</v>
      </c>
      <c r="E1925" s="6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9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1924</v>
      </c>
      <c r="C1926" s="3" t="s">
        <v>6033</v>
      </c>
      <c r="D1926" s="20">
        <v>3000</v>
      </c>
      <c r="E1926" s="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9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1925</v>
      </c>
      <c r="C1927" s="3" t="s">
        <v>6034</v>
      </c>
      <c r="D1927" s="20">
        <v>1500</v>
      </c>
      <c r="E1927" s="6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9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1926</v>
      </c>
      <c r="C1928" s="3" t="s">
        <v>6035</v>
      </c>
      <c r="D1928" s="20">
        <v>1500</v>
      </c>
      <c r="E1928" s="6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9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1927</v>
      </c>
      <c r="C1929" s="3" t="s">
        <v>6036</v>
      </c>
      <c r="D1929" s="20">
        <v>600</v>
      </c>
      <c r="E1929" s="6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9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1928</v>
      </c>
      <c r="C1930" s="3" t="s">
        <v>6037</v>
      </c>
      <c r="D1930" s="20">
        <v>2550</v>
      </c>
      <c r="E1930" s="6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9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1929</v>
      </c>
      <c r="C1931" s="3" t="s">
        <v>6038</v>
      </c>
      <c r="D1931" s="20">
        <v>3200</v>
      </c>
      <c r="E1931" s="6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9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1930</v>
      </c>
      <c r="C1932" s="3" t="s">
        <v>6039</v>
      </c>
      <c r="D1932" s="20">
        <v>1000</v>
      </c>
      <c r="E1932" s="6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9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1931</v>
      </c>
      <c r="C1933" s="3" t="s">
        <v>6040</v>
      </c>
      <c r="D1933" s="20">
        <v>2000</v>
      </c>
      <c r="E1933" s="6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9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1932</v>
      </c>
      <c r="C1934" s="3" t="s">
        <v>6041</v>
      </c>
      <c r="D1934" s="20">
        <v>5250</v>
      </c>
      <c r="E1934" s="6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9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1933</v>
      </c>
      <c r="C1935" s="3" t="s">
        <v>6042</v>
      </c>
      <c r="D1935" s="20">
        <v>6000</v>
      </c>
      <c r="E1935" s="6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9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1934</v>
      </c>
      <c r="C1936" s="3" t="s">
        <v>6043</v>
      </c>
      <c r="D1936" s="20">
        <v>5000</v>
      </c>
      <c r="E1936" s="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9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1935</v>
      </c>
      <c r="C1937" s="3" t="s">
        <v>6044</v>
      </c>
      <c r="D1937" s="20">
        <v>2500</v>
      </c>
      <c r="E1937" s="6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9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1936</v>
      </c>
      <c r="C1938" s="3" t="s">
        <v>6045</v>
      </c>
      <c r="D1938" s="20">
        <v>7500</v>
      </c>
      <c r="E1938" s="6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9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1937</v>
      </c>
      <c r="C1939" s="3" t="s">
        <v>6046</v>
      </c>
      <c r="D1939" s="20">
        <v>600</v>
      </c>
      <c r="E1939" s="6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9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1938</v>
      </c>
      <c r="C1940" s="3" t="s">
        <v>6047</v>
      </c>
      <c r="D1940" s="20">
        <v>15000</v>
      </c>
      <c r="E1940" s="6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9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1939</v>
      </c>
      <c r="C1941" s="3" t="s">
        <v>6048</v>
      </c>
      <c r="D1941" s="20">
        <v>10000</v>
      </c>
      <c r="E1941" s="6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9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1940</v>
      </c>
      <c r="C1942" s="3" t="s">
        <v>6049</v>
      </c>
      <c r="D1942" s="20">
        <v>650</v>
      </c>
      <c r="E1942" s="6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9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1941</v>
      </c>
      <c r="C1943" s="3" t="s">
        <v>6050</v>
      </c>
      <c r="D1943" s="20">
        <v>250000</v>
      </c>
      <c r="E1943" s="6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9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1942</v>
      </c>
      <c r="C1944" s="3" t="s">
        <v>6051</v>
      </c>
      <c r="D1944" s="20">
        <v>6000</v>
      </c>
      <c r="E1944" s="6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9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1943</v>
      </c>
      <c r="C1945" s="3" t="s">
        <v>6052</v>
      </c>
      <c r="D1945" s="20">
        <v>10000</v>
      </c>
      <c r="E1945" s="6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9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1944</v>
      </c>
      <c r="C1946" s="3" t="s">
        <v>6053</v>
      </c>
      <c r="D1946" s="20">
        <v>40000</v>
      </c>
      <c r="E1946" s="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9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1945</v>
      </c>
      <c r="C1947" s="3" t="s">
        <v>6054</v>
      </c>
      <c r="D1947" s="20">
        <v>100000</v>
      </c>
      <c r="E1947" s="6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9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1946</v>
      </c>
      <c r="C1948" s="3" t="s">
        <v>6055</v>
      </c>
      <c r="D1948" s="20">
        <v>7500</v>
      </c>
      <c r="E1948" s="6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9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1947</v>
      </c>
      <c r="C1949" s="3" t="s">
        <v>6056</v>
      </c>
      <c r="D1949" s="20">
        <v>800</v>
      </c>
      <c r="E1949" s="6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9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1948</v>
      </c>
      <c r="C1950" s="3" t="s">
        <v>6057</v>
      </c>
      <c r="D1950" s="20">
        <v>100000</v>
      </c>
      <c r="E1950" s="6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9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1949</v>
      </c>
      <c r="C1951" s="3" t="s">
        <v>6058</v>
      </c>
      <c r="D1951" s="20">
        <v>50000</v>
      </c>
      <c r="E1951" s="6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9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1950</v>
      </c>
      <c r="C1952" s="3" t="s">
        <v>6059</v>
      </c>
      <c r="D1952" s="20">
        <v>48000</v>
      </c>
      <c r="E1952" s="6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9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1951</v>
      </c>
      <c r="C1953" s="3" t="s">
        <v>6060</v>
      </c>
      <c r="D1953" s="20">
        <v>50000</v>
      </c>
      <c r="E1953" s="6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9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1952</v>
      </c>
      <c r="C1954" s="3" t="s">
        <v>6061</v>
      </c>
      <c r="D1954" s="20">
        <v>35000</v>
      </c>
      <c r="E1954" s="6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9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1953</v>
      </c>
      <c r="C1955" s="3" t="s">
        <v>6062</v>
      </c>
      <c r="D1955" s="20">
        <v>15000</v>
      </c>
      <c r="E1955" s="6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9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1954</v>
      </c>
      <c r="C1956" s="3" t="s">
        <v>6063</v>
      </c>
      <c r="D1956" s="20">
        <v>50000</v>
      </c>
      <c r="E1956" s="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9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1955</v>
      </c>
      <c r="C1957" s="3" t="s">
        <v>6064</v>
      </c>
      <c r="D1957" s="20">
        <v>42000</v>
      </c>
      <c r="E1957" s="6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9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1956</v>
      </c>
      <c r="C1958" s="3" t="s">
        <v>6065</v>
      </c>
      <c r="D1958" s="20">
        <v>60000</v>
      </c>
      <c r="E1958" s="6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9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1957</v>
      </c>
      <c r="C1959" s="3" t="s">
        <v>6066</v>
      </c>
      <c r="D1959" s="20">
        <v>30000</v>
      </c>
      <c r="E1959" s="6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9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1958</v>
      </c>
      <c r="C1960" s="3" t="s">
        <v>6067</v>
      </c>
      <c r="D1960" s="20">
        <v>7000</v>
      </c>
      <c r="E1960" s="6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9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1959</v>
      </c>
      <c r="C1961" s="3" t="s">
        <v>6068</v>
      </c>
      <c r="D1961" s="20">
        <v>10000</v>
      </c>
      <c r="E1961" s="6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9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1960</v>
      </c>
      <c r="C1962" s="3" t="s">
        <v>6069</v>
      </c>
      <c r="D1962" s="20">
        <v>70000</v>
      </c>
      <c r="E1962" s="6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9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1961</v>
      </c>
      <c r="C1963" s="3" t="s">
        <v>6070</v>
      </c>
      <c r="D1963" s="20">
        <v>10000</v>
      </c>
      <c r="E1963" s="6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9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1962</v>
      </c>
      <c r="C1964" s="3" t="s">
        <v>6071</v>
      </c>
      <c r="D1964" s="20">
        <v>10000</v>
      </c>
      <c r="E1964" s="6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9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1963</v>
      </c>
      <c r="C1965" s="3" t="s">
        <v>6072</v>
      </c>
      <c r="D1965" s="20">
        <v>19000</v>
      </c>
      <c r="E1965" s="6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9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1964</v>
      </c>
      <c r="C1966" s="3" t="s">
        <v>6073</v>
      </c>
      <c r="D1966" s="20">
        <v>89200</v>
      </c>
      <c r="E1966" s="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9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1965</v>
      </c>
      <c r="C1967" s="3" t="s">
        <v>6074</v>
      </c>
      <c r="D1967" s="20">
        <v>5000</v>
      </c>
      <c r="E1967" s="6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9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1966</v>
      </c>
      <c r="C1968" s="3" t="s">
        <v>6075</v>
      </c>
      <c r="D1968" s="20">
        <v>100000</v>
      </c>
      <c r="E1968" s="6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9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1967</v>
      </c>
      <c r="C1969" s="3" t="s">
        <v>6076</v>
      </c>
      <c r="D1969" s="20">
        <v>20000</v>
      </c>
      <c r="E1969" s="6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9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1968</v>
      </c>
      <c r="C1970" s="3" t="s">
        <v>6077</v>
      </c>
      <c r="D1970" s="20">
        <v>50000</v>
      </c>
      <c r="E1970" s="6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9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1969</v>
      </c>
      <c r="C1971" s="3" t="s">
        <v>6078</v>
      </c>
      <c r="D1971" s="20">
        <v>20000</v>
      </c>
      <c r="E1971" s="6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9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1970</v>
      </c>
      <c r="C1972" s="3" t="s">
        <v>6079</v>
      </c>
      <c r="D1972" s="20">
        <v>5000</v>
      </c>
      <c r="E1972" s="6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9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1971</v>
      </c>
      <c r="C1973" s="3" t="s">
        <v>6080</v>
      </c>
      <c r="D1973" s="20">
        <v>400000</v>
      </c>
      <c r="E1973" s="6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9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1972</v>
      </c>
      <c r="C1974" s="3" t="s">
        <v>6081</v>
      </c>
      <c r="D1974" s="20">
        <v>2500</v>
      </c>
      <c r="E1974" s="6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9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1973</v>
      </c>
      <c r="C1975" s="3" t="s">
        <v>6082</v>
      </c>
      <c r="D1975" s="20">
        <v>198000</v>
      </c>
      <c r="E1975" s="6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9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1974</v>
      </c>
      <c r="C1976" s="3" t="s">
        <v>6083</v>
      </c>
      <c r="D1976" s="20">
        <v>20000</v>
      </c>
      <c r="E1976" s="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9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1975</v>
      </c>
      <c r="C1977" s="3" t="s">
        <v>6084</v>
      </c>
      <c r="D1977" s="20">
        <v>16000</v>
      </c>
      <c r="E1977" s="6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9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1976</v>
      </c>
      <c r="C1978" s="3" t="s">
        <v>6085</v>
      </c>
      <c r="D1978" s="20">
        <v>4000</v>
      </c>
      <c r="E1978" s="6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9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1977</v>
      </c>
      <c r="C1979" s="3" t="s">
        <v>6086</v>
      </c>
      <c r="D1979" s="20">
        <v>50000</v>
      </c>
      <c r="E1979" s="6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9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1978</v>
      </c>
      <c r="C1980" s="3" t="s">
        <v>6087</v>
      </c>
      <c r="D1980" s="20">
        <v>50000</v>
      </c>
      <c r="E1980" s="6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9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1979</v>
      </c>
      <c r="C1981" s="3" t="s">
        <v>6088</v>
      </c>
      <c r="D1981" s="20">
        <v>200000</v>
      </c>
      <c r="E1981" s="6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9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1980</v>
      </c>
      <c r="C1982" s="3" t="s">
        <v>6089</v>
      </c>
      <c r="D1982" s="20">
        <v>50000</v>
      </c>
      <c r="E1982" s="6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9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1981</v>
      </c>
      <c r="C1983" s="3" t="s">
        <v>6090</v>
      </c>
      <c r="D1983" s="20">
        <v>7500</v>
      </c>
      <c r="E1983" s="6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9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1982</v>
      </c>
      <c r="C1984" s="3" t="s">
        <v>6091</v>
      </c>
      <c r="D1984" s="20">
        <v>180000</v>
      </c>
      <c r="E1984" s="6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1983</v>
      </c>
      <c r="C1985" s="3" t="s">
        <v>6092</v>
      </c>
      <c r="D1985" s="20">
        <v>33000</v>
      </c>
      <c r="E1985" s="6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9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1984</v>
      </c>
      <c r="C1986" s="3" t="s">
        <v>6093</v>
      </c>
      <c r="D1986" s="20">
        <v>15000</v>
      </c>
      <c r="E1986" s="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9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5" x14ac:dyDescent="0.35">
      <c r="A1987">
        <v>1985</v>
      </c>
      <c r="B1987" s="3" t="s">
        <v>1985</v>
      </c>
      <c r="C1987" s="3" t="s">
        <v>6094</v>
      </c>
      <c r="D1987" s="20">
        <v>1600</v>
      </c>
      <c r="E1987" s="6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si="156"/>
        <v>12.75</v>
      </c>
      <c r="Q1987" s="9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3.5" x14ac:dyDescent="0.35">
      <c r="A1988">
        <v>1986</v>
      </c>
      <c r="B1988" s="3" t="s">
        <v>1986</v>
      </c>
      <c r="C1988" s="3" t="s">
        <v>6095</v>
      </c>
      <c r="D1988" s="20">
        <v>2000</v>
      </c>
      <c r="E1988" s="6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9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1987</v>
      </c>
      <c r="C1989" s="3" t="s">
        <v>6096</v>
      </c>
      <c r="D1989" s="20">
        <v>5500</v>
      </c>
      <c r="E1989" s="6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9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1988</v>
      </c>
      <c r="C1990" s="3" t="s">
        <v>6097</v>
      </c>
      <c r="D1990" s="20">
        <v>6000</v>
      </c>
      <c r="E1990" s="6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9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1989</v>
      </c>
      <c r="C1991" s="3" t="s">
        <v>6098</v>
      </c>
      <c r="D1991" s="20">
        <v>5000</v>
      </c>
      <c r="E1991" s="6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9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1990</v>
      </c>
      <c r="C1992" s="3" t="s">
        <v>6099</v>
      </c>
      <c r="D1992" s="20">
        <v>3000</v>
      </c>
      <c r="E1992" s="6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9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1991</v>
      </c>
      <c r="C1993" s="3" t="s">
        <v>6100</v>
      </c>
      <c r="D1993" s="20">
        <v>2000</v>
      </c>
      <c r="E1993" s="6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9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1992</v>
      </c>
      <c r="C1994" s="3" t="s">
        <v>6101</v>
      </c>
      <c r="D1994" s="20">
        <v>1500</v>
      </c>
      <c r="E1994" s="6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9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1993</v>
      </c>
      <c r="C1995" s="3" t="s">
        <v>6102</v>
      </c>
      <c r="D1995" s="20">
        <v>2000</v>
      </c>
      <c r="E1995" s="6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1994</v>
      </c>
      <c r="C1996" s="3" t="s">
        <v>6103</v>
      </c>
      <c r="D1996" s="20">
        <v>3200</v>
      </c>
      <c r="E1996" s="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1995</v>
      </c>
      <c r="C1997" s="3" t="s">
        <v>6104</v>
      </c>
      <c r="D1997" s="20">
        <v>1000</v>
      </c>
      <c r="E1997" s="6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9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1996</v>
      </c>
      <c r="C1998" s="3" t="s">
        <v>6105</v>
      </c>
      <c r="D1998" s="20">
        <v>133800</v>
      </c>
      <c r="E1998" s="6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1997</v>
      </c>
      <c r="C1999" s="3" t="s">
        <v>6106</v>
      </c>
      <c r="D1999" s="20">
        <v>6500</v>
      </c>
      <c r="E1999" s="6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1998</v>
      </c>
      <c r="C2000" s="3" t="s">
        <v>6107</v>
      </c>
      <c r="D2000" s="20">
        <v>2500</v>
      </c>
      <c r="E2000" s="6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9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1999</v>
      </c>
      <c r="C2001" s="3" t="s">
        <v>6108</v>
      </c>
      <c r="D2001" s="20">
        <v>31000</v>
      </c>
      <c r="E2001" s="6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9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2000</v>
      </c>
      <c r="C2002" s="3" t="s">
        <v>6109</v>
      </c>
      <c r="D2002" s="20">
        <v>5000</v>
      </c>
      <c r="E2002" s="6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9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2001</v>
      </c>
      <c r="C2003" s="3" t="s">
        <v>6110</v>
      </c>
      <c r="D2003" s="20">
        <v>55000</v>
      </c>
      <c r="E2003" s="6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9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2002</v>
      </c>
      <c r="C2004" s="3" t="s">
        <v>6111</v>
      </c>
      <c r="D2004" s="20">
        <v>50000</v>
      </c>
      <c r="E2004" s="6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9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2003</v>
      </c>
      <c r="C2005" s="3" t="s">
        <v>6112</v>
      </c>
      <c r="D2005" s="20">
        <v>500</v>
      </c>
      <c r="E2005" s="6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9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2004</v>
      </c>
      <c r="C2006" s="3" t="s">
        <v>6113</v>
      </c>
      <c r="D2006" s="20">
        <v>50000</v>
      </c>
      <c r="E2006" s="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9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2005</v>
      </c>
      <c r="C2007" s="3" t="s">
        <v>6114</v>
      </c>
      <c r="D2007" s="20">
        <v>30000</v>
      </c>
      <c r="E2007" s="6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9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2006</v>
      </c>
      <c r="C2008" s="3" t="s">
        <v>6115</v>
      </c>
      <c r="D2008" s="20">
        <v>50000</v>
      </c>
      <c r="E2008" s="6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9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2007</v>
      </c>
      <c r="C2009" s="3" t="s">
        <v>6116</v>
      </c>
      <c r="D2009" s="20">
        <v>10000</v>
      </c>
      <c r="E2009" s="6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9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2008</v>
      </c>
      <c r="C2010" s="3" t="s">
        <v>6117</v>
      </c>
      <c r="D2010" s="20">
        <v>1570.79</v>
      </c>
      <c r="E2010" s="6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9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2009</v>
      </c>
      <c r="C2011" s="3" t="s">
        <v>6118</v>
      </c>
      <c r="D2011" s="20">
        <v>50000</v>
      </c>
      <c r="E2011" s="6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9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2010</v>
      </c>
      <c r="C2012" s="3" t="s">
        <v>6119</v>
      </c>
      <c r="D2012" s="20">
        <v>30000</v>
      </c>
      <c r="E2012" s="6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9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2011</v>
      </c>
      <c r="C2013" s="3" t="s">
        <v>6120</v>
      </c>
      <c r="D2013" s="20">
        <v>50000</v>
      </c>
      <c r="E2013" s="6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9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2012</v>
      </c>
      <c r="C2014" s="3" t="s">
        <v>6121</v>
      </c>
      <c r="D2014" s="20">
        <v>5000</v>
      </c>
      <c r="E2014" s="6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9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2013</v>
      </c>
      <c r="C2015" s="3" t="s">
        <v>6122</v>
      </c>
      <c r="D2015" s="20">
        <v>160000</v>
      </c>
      <c r="E2015" s="6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9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2014</v>
      </c>
      <c r="C2016" s="3" t="s">
        <v>6123</v>
      </c>
      <c r="D2016" s="20">
        <v>30000</v>
      </c>
      <c r="E2016" s="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9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2015</v>
      </c>
      <c r="C2017" s="3" t="s">
        <v>6124</v>
      </c>
      <c r="D2017" s="20">
        <v>7200</v>
      </c>
      <c r="E2017" s="6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9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2016</v>
      </c>
      <c r="C2018" s="3" t="s">
        <v>6125</v>
      </c>
      <c r="D2018" s="20">
        <v>10000</v>
      </c>
      <c r="E2018" s="6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9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2017</v>
      </c>
      <c r="C2019" s="3" t="s">
        <v>6126</v>
      </c>
      <c r="D2019" s="20">
        <v>25000</v>
      </c>
      <c r="E2019" s="6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9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2018</v>
      </c>
      <c r="C2020" s="3" t="s">
        <v>6127</v>
      </c>
      <c r="D2020" s="20">
        <v>65000</v>
      </c>
      <c r="E2020" s="6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9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2019</v>
      </c>
      <c r="C2021" s="3" t="s">
        <v>6128</v>
      </c>
      <c r="D2021" s="20">
        <v>40000</v>
      </c>
      <c r="E2021" s="6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9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2020</v>
      </c>
      <c r="C2022" s="3" t="s">
        <v>6129</v>
      </c>
      <c r="D2022" s="20">
        <v>1500</v>
      </c>
      <c r="E2022" s="6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9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2021</v>
      </c>
      <c r="C2023" s="3" t="s">
        <v>6130</v>
      </c>
      <c r="D2023" s="20">
        <v>5000</v>
      </c>
      <c r="E2023" s="6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9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2022</v>
      </c>
      <c r="C2024" s="3" t="s">
        <v>6131</v>
      </c>
      <c r="D2024" s="20">
        <v>100000</v>
      </c>
      <c r="E2024" s="6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9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2023</v>
      </c>
      <c r="C2025" s="3" t="s">
        <v>6132</v>
      </c>
      <c r="D2025" s="20">
        <v>100000</v>
      </c>
      <c r="E2025" s="6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9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2024</v>
      </c>
      <c r="C2026" s="3" t="s">
        <v>6133</v>
      </c>
      <c r="D2026" s="20">
        <v>4000</v>
      </c>
      <c r="E2026" s="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9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2025</v>
      </c>
      <c r="C2027" s="3" t="s">
        <v>6134</v>
      </c>
      <c r="D2027" s="20">
        <v>80000</v>
      </c>
      <c r="E2027" s="6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9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2026</v>
      </c>
      <c r="C2028" s="3" t="s">
        <v>6135</v>
      </c>
      <c r="D2028" s="20">
        <v>25000</v>
      </c>
      <c r="E2028" s="6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9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2027</v>
      </c>
      <c r="C2029" s="3" t="s">
        <v>6136</v>
      </c>
      <c r="D2029" s="20">
        <v>100000</v>
      </c>
      <c r="E2029" s="6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9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2028</v>
      </c>
      <c r="C2030" s="3" t="s">
        <v>6137</v>
      </c>
      <c r="D2030" s="20">
        <v>3000</v>
      </c>
      <c r="E2030" s="6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9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2029</v>
      </c>
      <c r="C2031" s="3" t="s">
        <v>6138</v>
      </c>
      <c r="D2031" s="20">
        <v>2500</v>
      </c>
      <c r="E2031" s="6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9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2030</v>
      </c>
      <c r="C2032" s="3" t="s">
        <v>6139</v>
      </c>
      <c r="D2032" s="20">
        <v>32768</v>
      </c>
      <c r="E2032" s="6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9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2031</v>
      </c>
      <c r="C2033" s="3" t="s">
        <v>6140</v>
      </c>
      <c r="D2033" s="20">
        <v>50000</v>
      </c>
      <c r="E2033" s="6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9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2032</v>
      </c>
      <c r="C2034" s="3" t="s">
        <v>6141</v>
      </c>
      <c r="D2034" s="20">
        <v>25000</v>
      </c>
      <c r="E2034" s="6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9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2033</v>
      </c>
      <c r="C2035" s="3" t="s">
        <v>6142</v>
      </c>
      <c r="D2035" s="20">
        <v>25000</v>
      </c>
      <c r="E2035" s="6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9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2034</v>
      </c>
      <c r="C2036" s="3" t="s">
        <v>6143</v>
      </c>
      <c r="D2036" s="20">
        <v>78000</v>
      </c>
      <c r="E2036" s="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9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2035</v>
      </c>
      <c r="C2037" s="3" t="s">
        <v>6144</v>
      </c>
      <c r="D2037" s="20">
        <v>80000</v>
      </c>
      <c r="E2037" s="6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9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2036</v>
      </c>
      <c r="C2038" s="3" t="s">
        <v>6145</v>
      </c>
      <c r="D2038" s="20">
        <v>30000</v>
      </c>
      <c r="E2038" s="6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9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2037</v>
      </c>
      <c r="C2039" s="3" t="s">
        <v>6146</v>
      </c>
      <c r="D2039" s="20">
        <v>10000</v>
      </c>
      <c r="E2039" s="6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9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2038</v>
      </c>
      <c r="C2040" s="3" t="s">
        <v>6147</v>
      </c>
      <c r="D2040" s="20">
        <v>8000</v>
      </c>
      <c r="E2040" s="6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9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2039</v>
      </c>
      <c r="C2041" s="3" t="s">
        <v>6148</v>
      </c>
      <c r="D2041" s="20">
        <v>125000</v>
      </c>
      <c r="E2041" s="6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9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2040</v>
      </c>
      <c r="C2042" s="3" t="s">
        <v>6149</v>
      </c>
      <c r="D2042" s="20">
        <v>3000</v>
      </c>
      <c r="E2042" s="6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9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2041</v>
      </c>
      <c r="C2043" s="3" t="s">
        <v>6150</v>
      </c>
      <c r="D2043" s="20">
        <v>9500</v>
      </c>
      <c r="E2043" s="6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9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2042</v>
      </c>
      <c r="C2044" s="3" t="s">
        <v>6151</v>
      </c>
      <c r="D2044" s="20">
        <v>10000</v>
      </c>
      <c r="E2044" s="6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9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2043</v>
      </c>
      <c r="C2045" s="3" t="s">
        <v>6152</v>
      </c>
      <c r="D2045" s="20">
        <v>1385</v>
      </c>
      <c r="E2045" s="6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9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2044</v>
      </c>
      <c r="C2046" s="3" t="s">
        <v>6153</v>
      </c>
      <c r="D2046" s="20">
        <v>15000</v>
      </c>
      <c r="E2046" s="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9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2045</v>
      </c>
      <c r="C2047" s="3" t="s">
        <v>6154</v>
      </c>
      <c r="D2047" s="20">
        <v>4900</v>
      </c>
      <c r="E2047" s="6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9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2046</v>
      </c>
      <c r="C2048" s="3" t="s">
        <v>6155</v>
      </c>
      <c r="D2048" s="20">
        <v>10000</v>
      </c>
      <c r="E2048" s="6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9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2047</v>
      </c>
      <c r="C2049" s="3" t="s">
        <v>6156</v>
      </c>
      <c r="D2049" s="20">
        <v>98000</v>
      </c>
      <c r="E2049" s="6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9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2048</v>
      </c>
      <c r="C2050" s="3" t="s">
        <v>6157</v>
      </c>
      <c r="D2050" s="20">
        <v>85000</v>
      </c>
      <c r="E2050" s="6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9" t="s">
        <v>8317</v>
      </c>
      <c r="R2050" t="s">
        <v>8347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ref="U2050:U2113" si="164">YEAR(S2050)</f>
        <v>2013</v>
      </c>
    </row>
    <row r="2051" spans="1:21" x14ac:dyDescent="0.35">
      <c r="A2051">
        <v>2049</v>
      </c>
      <c r="B2051" s="3" t="s">
        <v>2049</v>
      </c>
      <c r="C2051" s="3" t="s">
        <v>6158</v>
      </c>
      <c r="D2051" s="20">
        <v>50000</v>
      </c>
      <c r="E2051" s="6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si="161"/>
        <v>80.989999999999995</v>
      </c>
      <c r="Q2051" s="9" t="s">
        <v>8317</v>
      </c>
      <c r="R2051" t="s">
        <v>8347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43.5" x14ac:dyDescent="0.35">
      <c r="A2052">
        <v>2050</v>
      </c>
      <c r="B2052" s="3" t="s">
        <v>2050</v>
      </c>
      <c r="C2052" s="3" t="s">
        <v>6159</v>
      </c>
      <c r="D2052" s="20">
        <v>10000</v>
      </c>
      <c r="E2052" s="6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9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2051</v>
      </c>
      <c r="C2053" s="3" t="s">
        <v>6160</v>
      </c>
      <c r="D2053" s="20">
        <v>8000</v>
      </c>
      <c r="E2053" s="6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9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2052</v>
      </c>
      <c r="C2054" s="3" t="s">
        <v>6161</v>
      </c>
      <c r="D2054" s="20">
        <v>50000</v>
      </c>
      <c r="E2054" s="6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9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2053</v>
      </c>
      <c r="C2055" s="3" t="s">
        <v>6162</v>
      </c>
      <c r="D2055" s="20">
        <v>5000</v>
      </c>
      <c r="E2055" s="6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9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2054</v>
      </c>
      <c r="C2056" s="3" t="s">
        <v>6163</v>
      </c>
      <c r="D2056" s="20">
        <v>35000</v>
      </c>
      <c r="E2056" s="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9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2055</v>
      </c>
      <c r="C2057" s="3" t="s">
        <v>6164</v>
      </c>
      <c r="D2057" s="20">
        <v>6000</v>
      </c>
      <c r="E2057" s="6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9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2056</v>
      </c>
      <c r="C2058" s="3" t="s">
        <v>6165</v>
      </c>
      <c r="D2058" s="20">
        <v>50000</v>
      </c>
      <c r="E2058" s="6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9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2057</v>
      </c>
      <c r="C2059" s="3" t="s">
        <v>6166</v>
      </c>
      <c r="D2059" s="20">
        <v>15000</v>
      </c>
      <c r="E2059" s="6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9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2058</v>
      </c>
      <c r="C2060" s="3" t="s">
        <v>6167</v>
      </c>
      <c r="D2060" s="20">
        <v>2560</v>
      </c>
      <c r="E2060" s="6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9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2059</v>
      </c>
      <c r="C2061" s="3" t="s">
        <v>6168</v>
      </c>
      <c r="D2061" s="20">
        <v>30000</v>
      </c>
      <c r="E2061" s="6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9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2060</v>
      </c>
      <c r="C2062" s="3" t="s">
        <v>6169</v>
      </c>
      <c r="D2062" s="20">
        <v>25000</v>
      </c>
      <c r="E2062" s="6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9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2061</v>
      </c>
      <c r="C2063" s="3" t="s">
        <v>6170</v>
      </c>
      <c r="D2063" s="20">
        <v>5000</v>
      </c>
      <c r="E2063" s="6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9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2062</v>
      </c>
      <c r="C2064" s="3" t="s">
        <v>6171</v>
      </c>
      <c r="D2064" s="20">
        <v>100000</v>
      </c>
      <c r="E2064" s="6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9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2063</v>
      </c>
      <c r="C2065" s="3" t="s">
        <v>6172</v>
      </c>
      <c r="D2065" s="20">
        <v>4000</v>
      </c>
      <c r="E2065" s="6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9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2064</v>
      </c>
      <c r="C2066" s="3" t="s">
        <v>6173</v>
      </c>
      <c r="D2066" s="20">
        <v>261962</v>
      </c>
      <c r="E2066" s="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9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2065</v>
      </c>
      <c r="C2067" s="3" t="s">
        <v>6174</v>
      </c>
      <c r="D2067" s="20">
        <v>40000</v>
      </c>
      <c r="E2067" s="6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9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2066</v>
      </c>
      <c r="C2068" s="3" t="s">
        <v>6175</v>
      </c>
      <c r="D2068" s="20">
        <v>2000</v>
      </c>
      <c r="E2068" s="6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9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2067</v>
      </c>
      <c r="C2069" s="3" t="s">
        <v>6176</v>
      </c>
      <c r="D2069" s="20">
        <v>495</v>
      </c>
      <c r="E2069" s="6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9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2068</v>
      </c>
      <c r="C2070" s="3" t="s">
        <v>6177</v>
      </c>
      <c r="D2070" s="20">
        <v>25000</v>
      </c>
      <c r="E2070" s="6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9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2069</v>
      </c>
      <c r="C2071" s="3" t="s">
        <v>6178</v>
      </c>
      <c r="D2071" s="20">
        <v>50000</v>
      </c>
      <c r="E2071" s="6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9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2070</v>
      </c>
      <c r="C2072" s="3" t="s">
        <v>6179</v>
      </c>
      <c r="D2072" s="20">
        <v>125000</v>
      </c>
      <c r="E2072" s="6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9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2071</v>
      </c>
      <c r="C2073" s="3" t="s">
        <v>6180</v>
      </c>
      <c r="D2073" s="20">
        <v>20000</v>
      </c>
      <c r="E2073" s="6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9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2072</v>
      </c>
      <c r="C2074" s="3" t="s">
        <v>6181</v>
      </c>
      <c r="D2074" s="20">
        <v>71500</v>
      </c>
      <c r="E2074" s="6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9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2073</v>
      </c>
      <c r="C2075" s="3" t="s">
        <v>6182</v>
      </c>
      <c r="D2075" s="20">
        <v>100000</v>
      </c>
      <c r="E2075" s="6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9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2074</v>
      </c>
      <c r="C2076" s="3" t="s">
        <v>6183</v>
      </c>
      <c r="D2076" s="20">
        <v>600</v>
      </c>
      <c r="E2076" s="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9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2075</v>
      </c>
      <c r="C2077" s="3" t="s">
        <v>6184</v>
      </c>
      <c r="D2077" s="20">
        <v>9999</v>
      </c>
      <c r="E2077" s="6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9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2076</v>
      </c>
      <c r="C2078" s="3" t="s">
        <v>6185</v>
      </c>
      <c r="D2078" s="20">
        <v>179000</v>
      </c>
      <c r="E2078" s="6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9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2077</v>
      </c>
      <c r="C2079" s="3" t="s">
        <v>6186</v>
      </c>
      <c r="D2079" s="20">
        <v>50000</v>
      </c>
      <c r="E2079" s="6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9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2078</v>
      </c>
      <c r="C2080" s="3" t="s">
        <v>6187</v>
      </c>
      <c r="D2080" s="20">
        <v>20000</v>
      </c>
      <c r="E2080" s="6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9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2079</v>
      </c>
      <c r="C2081" s="3" t="s">
        <v>6188</v>
      </c>
      <c r="D2081" s="20">
        <v>10000</v>
      </c>
      <c r="E2081" s="6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9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2080</v>
      </c>
      <c r="C2082" s="3" t="s">
        <v>6189</v>
      </c>
      <c r="D2082" s="20">
        <v>1000</v>
      </c>
      <c r="E2082" s="6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9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2081</v>
      </c>
      <c r="C2083" s="3" t="s">
        <v>6190</v>
      </c>
      <c r="D2083" s="20">
        <v>3500</v>
      </c>
      <c r="E2083" s="6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9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2082</v>
      </c>
      <c r="C2084" s="3" t="s">
        <v>6191</v>
      </c>
      <c r="D2084" s="20">
        <v>1500</v>
      </c>
      <c r="E2084" s="6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9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2083</v>
      </c>
      <c r="C2085" s="3" t="s">
        <v>6192</v>
      </c>
      <c r="D2085" s="20">
        <v>750</v>
      </c>
      <c r="E2085" s="6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9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2084</v>
      </c>
      <c r="C2086" s="3" t="s">
        <v>6193</v>
      </c>
      <c r="D2086" s="20">
        <v>3000</v>
      </c>
      <c r="E2086" s="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9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2085</v>
      </c>
      <c r="C2087" s="3" t="s">
        <v>6194</v>
      </c>
      <c r="D2087" s="20">
        <v>6000</v>
      </c>
      <c r="E2087" s="6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9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2086</v>
      </c>
      <c r="C2088" s="3" t="s">
        <v>6195</v>
      </c>
      <c r="D2088" s="20">
        <v>4000</v>
      </c>
      <c r="E2088" s="6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9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2087</v>
      </c>
      <c r="C2089" s="3" t="s">
        <v>6196</v>
      </c>
      <c r="D2089" s="20">
        <v>1500</v>
      </c>
      <c r="E2089" s="6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9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2088</v>
      </c>
      <c r="C2090" s="3" t="s">
        <v>6197</v>
      </c>
      <c r="D2090" s="20">
        <v>3000</v>
      </c>
      <c r="E2090" s="6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9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2089</v>
      </c>
      <c r="C2091" s="3" t="s">
        <v>6198</v>
      </c>
      <c r="D2091" s="20">
        <v>2500</v>
      </c>
      <c r="E2091" s="6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9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2090</v>
      </c>
      <c r="C2092" s="3" t="s">
        <v>6199</v>
      </c>
      <c r="D2092" s="20">
        <v>8000</v>
      </c>
      <c r="E2092" s="6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9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2091</v>
      </c>
      <c r="C2093" s="3" t="s">
        <v>6200</v>
      </c>
      <c r="D2093" s="20">
        <v>18000</v>
      </c>
      <c r="E2093" s="6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9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2092</v>
      </c>
      <c r="C2094" s="3" t="s">
        <v>6201</v>
      </c>
      <c r="D2094" s="20">
        <v>6000</v>
      </c>
      <c r="E2094" s="6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9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2093</v>
      </c>
      <c r="C2095" s="3" t="s">
        <v>6202</v>
      </c>
      <c r="D2095" s="20">
        <v>1500</v>
      </c>
      <c r="E2095" s="6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9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2094</v>
      </c>
      <c r="C2096" s="3" t="s">
        <v>6203</v>
      </c>
      <c r="D2096" s="20">
        <v>3500</v>
      </c>
      <c r="E2096" s="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9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2095</v>
      </c>
      <c r="C2097" s="3" t="s">
        <v>6204</v>
      </c>
      <c r="D2097" s="20">
        <v>2500</v>
      </c>
      <c r="E2097" s="6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9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2096</v>
      </c>
      <c r="C2098" s="3" t="s">
        <v>6205</v>
      </c>
      <c r="D2098" s="20">
        <v>600</v>
      </c>
      <c r="E2098" s="6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9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2097</v>
      </c>
      <c r="C2099" s="3" t="s">
        <v>6206</v>
      </c>
      <c r="D2099" s="20">
        <v>3000</v>
      </c>
      <c r="E2099" s="6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9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2098</v>
      </c>
      <c r="C2100" s="3" t="s">
        <v>6207</v>
      </c>
      <c r="D2100" s="20">
        <v>6000</v>
      </c>
      <c r="E2100" s="6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9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2099</v>
      </c>
      <c r="C2101" s="3" t="s">
        <v>6208</v>
      </c>
      <c r="D2101" s="20">
        <v>3000</v>
      </c>
      <c r="E2101" s="6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9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2100</v>
      </c>
      <c r="C2102" s="3" t="s">
        <v>6209</v>
      </c>
      <c r="D2102" s="20">
        <v>600</v>
      </c>
      <c r="E2102" s="6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9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2101</v>
      </c>
      <c r="C2103" s="3" t="s">
        <v>6210</v>
      </c>
      <c r="D2103" s="20">
        <v>2000</v>
      </c>
      <c r="E2103" s="6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9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2102</v>
      </c>
      <c r="C2104" s="3" t="s">
        <v>6211</v>
      </c>
      <c r="D2104" s="20">
        <v>1000</v>
      </c>
      <c r="E2104" s="6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9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2103</v>
      </c>
      <c r="C2105" s="3" t="s">
        <v>6212</v>
      </c>
      <c r="D2105" s="20">
        <v>7777</v>
      </c>
      <c r="E2105" s="6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9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2104</v>
      </c>
      <c r="C2106" s="3" t="s">
        <v>6213</v>
      </c>
      <c r="D2106" s="20">
        <v>800</v>
      </c>
      <c r="E2106" s="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9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2105</v>
      </c>
      <c r="C2107" s="3" t="s">
        <v>6214</v>
      </c>
      <c r="D2107" s="20">
        <v>2000</v>
      </c>
      <c r="E2107" s="6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9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2106</v>
      </c>
      <c r="C2108" s="3" t="s">
        <v>6215</v>
      </c>
      <c r="D2108" s="20">
        <v>2200</v>
      </c>
      <c r="E2108" s="6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9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2107</v>
      </c>
      <c r="C2109" s="3" t="s">
        <v>6216</v>
      </c>
      <c r="D2109" s="20">
        <v>2000</v>
      </c>
      <c r="E2109" s="6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9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2108</v>
      </c>
      <c r="C2110" s="3" t="s">
        <v>6217</v>
      </c>
      <c r="D2110" s="20">
        <v>16000</v>
      </c>
      <c r="E2110" s="6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9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2109</v>
      </c>
      <c r="C2111" s="3" t="s">
        <v>6218</v>
      </c>
      <c r="D2111" s="20">
        <v>4000</v>
      </c>
      <c r="E2111" s="6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9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2110</v>
      </c>
      <c r="C2112" s="3" t="s">
        <v>6219</v>
      </c>
      <c r="D2112" s="20">
        <v>2000</v>
      </c>
      <c r="E2112" s="6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9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2111</v>
      </c>
      <c r="C2113" s="3" t="s">
        <v>6220</v>
      </c>
      <c r="D2113" s="20">
        <v>2000</v>
      </c>
      <c r="E2113" s="6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9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2112</v>
      </c>
      <c r="C2114" s="3" t="s">
        <v>6221</v>
      </c>
      <c r="D2114" s="20">
        <v>300</v>
      </c>
      <c r="E2114" s="6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9" t="s">
        <v>8323</v>
      </c>
      <c r="R2114" t="s">
        <v>8327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ref="U2114:U2177" si="169">YEAR(S2114)</f>
        <v>2013</v>
      </c>
    </row>
    <row r="2115" spans="1:21" ht="29" x14ac:dyDescent="0.35">
      <c r="A2115">
        <v>2113</v>
      </c>
      <c r="B2115" s="3" t="s">
        <v>2113</v>
      </c>
      <c r="C2115" s="3" t="s">
        <v>6222</v>
      </c>
      <c r="D2115" s="20">
        <v>7000</v>
      </c>
      <c r="E2115" s="6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si="166"/>
        <v>68.599999999999994</v>
      </c>
      <c r="Q2115" s="9" t="s">
        <v>8323</v>
      </c>
      <c r="R2115" t="s">
        <v>8327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43.5" x14ac:dyDescent="0.35">
      <c r="A2116">
        <v>2114</v>
      </c>
      <c r="B2116" s="3" t="s">
        <v>2114</v>
      </c>
      <c r="C2116" s="3" t="s">
        <v>6223</v>
      </c>
      <c r="D2116" s="20">
        <v>5000</v>
      </c>
      <c r="E2116" s="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9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2115</v>
      </c>
      <c r="C2117" s="3" t="s">
        <v>6224</v>
      </c>
      <c r="D2117" s="20">
        <v>1500</v>
      </c>
      <c r="E2117" s="6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9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2116</v>
      </c>
      <c r="C2118" s="3" t="s">
        <v>6225</v>
      </c>
      <c r="D2118" s="20">
        <v>48000</v>
      </c>
      <c r="E2118" s="6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9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2117</v>
      </c>
      <c r="C2119" s="3" t="s">
        <v>6226</v>
      </c>
      <c r="D2119" s="20">
        <v>1200</v>
      </c>
      <c r="E2119" s="6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9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2118</v>
      </c>
      <c r="C2120" s="3" t="s">
        <v>6227</v>
      </c>
      <c r="D2120" s="20">
        <v>1000</v>
      </c>
      <c r="E2120" s="6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9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2119</v>
      </c>
      <c r="C2121" s="3" t="s">
        <v>6228</v>
      </c>
      <c r="D2121" s="20">
        <v>2000</v>
      </c>
      <c r="E2121" s="6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9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2120</v>
      </c>
      <c r="C2122" s="3" t="s">
        <v>6229</v>
      </c>
      <c r="D2122" s="20">
        <v>8000</v>
      </c>
      <c r="E2122" s="6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9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2121</v>
      </c>
      <c r="C2123" s="3" t="s">
        <v>6230</v>
      </c>
      <c r="D2123" s="20">
        <v>50000</v>
      </c>
      <c r="E2123" s="6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9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2122</v>
      </c>
      <c r="C2124" s="3" t="s">
        <v>6231</v>
      </c>
      <c r="D2124" s="20">
        <v>80000</v>
      </c>
      <c r="E2124" s="6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9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2123</v>
      </c>
      <c r="C2125" s="3" t="s">
        <v>6232</v>
      </c>
      <c r="D2125" s="20">
        <v>500</v>
      </c>
      <c r="E2125" s="6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9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2124</v>
      </c>
      <c r="C2126" s="3" t="s">
        <v>6233</v>
      </c>
      <c r="D2126" s="20">
        <v>1100</v>
      </c>
      <c r="E2126" s="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9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2125</v>
      </c>
      <c r="C2127" s="3" t="s">
        <v>6234</v>
      </c>
      <c r="D2127" s="20">
        <v>60000</v>
      </c>
      <c r="E2127" s="6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9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2126</v>
      </c>
      <c r="C2128" s="3" t="s">
        <v>6235</v>
      </c>
      <c r="D2128" s="20">
        <v>20000</v>
      </c>
      <c r="E2128" s="6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9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2127</v>
      </c>
      <c r="C2129" s="3" t="s">
        <v>6236</v>
      </c>
      <c r="D2129" s="20">
        <v>28000</v>
      </c>
      <c r="E2129" s="6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9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2128</v>
      </c>
      <c r="C2130" s="3" t="s">
        <v>6237</v>
      </c>
      <c r="D2130" s="20">
        <v>15000</v>
      </c>
      <c r="E2130" s="6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9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2129</v>
      </c>
      <c r="C2131" s="3" t="s">
        <v>6238</v>
      </c>
      <c r="D2131" s="20">
        <v>2000</v>
      </c>
      <c r="E2131" s="6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9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2130</v>
      </c>
      <c r="C2132" s="3" t="s">
        <v>6239</v>
      </c>
      <c r="D2132" s="20">
        <v>42000</v>
      </c>
      <c r="E2132" s="6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9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2131</v>
      </c>
      <c r="C2133" s="3" t="s">
        <v>6240</v>
      </c>
      <c r="D2133" s="20">
        <v>500</v>
      </c>
      <c r="E2133" s="6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9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2132</v>
      </c>
      <c r="C2134" s="3" t="s">
        <v>6241</v>
      </c>
      <c r="D2134" s="20">
        <v>100000</v>
      </c>
      <c r="E2134" s="6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9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2133</v>
      </c>
      <c r="C2135" s="3" t="s">
        <v>6242</v>
      </c>
      <c r="D2135" s="20">
        <v>1000</v>
      </c>
      <c r="E2135" s="6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9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2134</v>
      </c>
      <c r="C2136" s="3" t="s">
        <v>6243</v>
      </c>
      <c r="D2136" s="20">
        <v>6000</v>
      </c>
      <c r="E2136" s="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9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2135</v>
      </c>
      <c r="C2137" s="3" t="s">
        <v>6244</v>
      </c>
      <c r="D2137" s="20">
        <v>5000</v>
      </c>
      <c r="E2137" s="6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9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2136</v>
      </c>
      <c r="C2138" s="3" t="s">
        <v>6245</v>
      </c>
      <c r="D2138" s="20">
        <v>80000</v>
      </c>
      <c r="E2138" s="6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9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2137</v>
      </c>
      <c r="C2139" s="3" t="s">
        <v>6246</v>
      </c>
      <c r="D2139" s="20">
        <v>50000</v>
      </c>
      <c r="E2139" s="6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9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2138</v>
      </c>
      <c r="C2140" s="3" t="s">
        <v>6247</v>
      </c>
      <c r="D2140" s="20">
        <v>1000</v>
      </c>
      <c r="E2140" s="6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9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2139</v>
      </c>
      <c r="C2141" s="3" t="s">
        <v>6248</v>
      </c>
      <c r="D2141" s="20">
        <v>30000</v>
      </c>
      <c r="E2141" s="6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9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2140</v>
      </c>
      <c r="C2142" s="3" t="s">
        <v>6249</v>
      </c>
      <c r="D2142" s="20">
        <v>500000</v>
      </c>
      <c r="E2142" s="6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9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2141</v>
      </c>
      <c r="C2143" s="3" t="s">
        <v>6250</v>
      </c>
      <c r="D2143" s="20">
        <v>15000</v>
      </c>
      <c r="E2143" s="6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2142</v>
      </c>
      <c r="C2144" s="3" t="s">
        <v>6251</v>
      </c>
      <c r="D2144" s="20">
        <v>10500</v>
      </c>
      <c r="E2144" s="6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9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2143</v>
      </c>
      <c r="C2145" s="3" t="s">
        <v>6252</v>
      </c>
      <c r="D2145" s="20">
        <v>2000</v>
      </c>
      <c r="E2145" s="6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9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2144</v>
      </c>
      <c r="C2146" s="3" t="s">
        <v>6253</v>
      </c>
      <c r="D2146" s="20">
        <v>35500</v>
      </c>
      <c r="E2146" s="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9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2145</v>
      </c>
      <c r="C2147" s="3" t="s">
        <v>6254</v>
      </c>
      <c r="D2147" s="20">
        <v>15000</v>
      </c>
      <c r="E2147" s="6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9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2146</v>
      </c>
      <c r="C2148" s="3" t="s">
        <v>6255</v>
      </c>
      <c r="D2148" s="20">
        <v>5000</v>
      </c>
      <c r="E2148" s="6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9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2147</v>
      </c>
      <c r="C2149" s="3" t="s">
        <v>6256</v>
      </c>
      <c r="D2149" s="20">
        <v>390000</v>
      </c>
      <c r="E2149" s="6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9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2148</v>
      </c>
      <c r="C2150" s="3" t="s">
        <v>6257</v>
      </c>
      <c r="D2150" s="20">
        <v>100</v>
      </c>
      <c r="E2150" s="6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9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2149</v>
      </c>
      <c r="C2151" s="3" t="s">
        <v>6258</v>
      </c>
      <c r="D2151" s="20">
        <v>2000</v>
      </c>
      <c r="E2151" s="6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2150</v>
      </c>
      <c r="C2152" s="3" t="s">
        <v>6259</v>
      </c>
      <c r="D2152" s="20">
        <v>50000</v>
      </c>
      <c r="E2152" s="6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9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2151</v>
      </c>
      <c r="C2153" s="3" t="s">
        <v>6260</v>
      </c>
      <c r="D2153" s="20">
        <v>45000</v>
      </c>
      <c r="E2153" s="6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9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2152</v>
      </c>
      <c r="C2154" s="3" t="s">
        <v>6261</v>
      </c>
      <c r="D2154" s="20">
        <v>30000</v>
      </c>
      <c r="E2154" s="6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9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2153</v>
      </c>
      <c r="C2155" s="3" t="s">
        <v>6262</v>
      </c>
      <c r="D2155" s="20">
        <v>372625</v>
      </c>
      <c r="E2155" s="6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9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2154</v>
      </c>
      <c r="C2156" s="3" t="s">
        <v>6263</v>
      </c>
      <c r="D2156" s="20">
        <v>250</v>
      </c>
      <c r="E2156" s="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9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2155</v>
      </c>
      <c r="C2157" s="3" t="s">
        <v>6264</v>
      </c>
      <c r="D2157" s="20">
        <v>5000</v>
      </c>
      <c r="E2157" s="6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9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2156</v>
      </c>
      <c r="C2158" s="3" t="s">
        <v>6265</v>
      </c>
      <c r="D2158" s="20">
        <v>56000</v>
      </c>
      <c r="E2158" s="6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9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2157</v>
      </c>
      <c r="C2159" s="3" t="s">
        <v>6266</v>
      </c>
      <c r="D2159" s="20">
        <v>75000</v>
      </c>
      <c r="E2159" s="6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9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2158</v>
      </c>
      <c r="C2160" s="3" t="s">
        <v>6267</v>
      </c>
      <c r="D2160" s="20">
        <v>300000</v>
      </c>
      <c r="E2160" s="6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9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2159</v>
      </c>
      <c r="C2161" s="3" t="s">
        <v>6268</v>
      </c>
      <c r="D2161" s="20">
        <v>3600</v>
      </c>
      <c r="E2161" s="6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9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2160</v>
      </c>
      <c r="C2162" s="3" t="s">
        <v>6269</v>
      </c>
      <c r="D2162" s="20">
        <v>10000</v>
      </c>
      <c r="E2162" s="6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9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2161</v>
      </c>
      <c r="C2163" s="3" t="s">
        <v>6270</v>
      </c>
      <c r="D2163" s="20">
        <v>400</v>
      </c>
      <c r="E2163" s="6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9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2162</v>
      </c>
      <c r="C2164" s="3" t="s">
        <v>6271</v>
      </c>
      <c r="D2164" s="20">
        <v>4500</v>
      </c>
      <c r="E2164" s="6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9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2163</v>
      </c>
      <c r="C2165" s="3" t="s">
        <v>6272</v>
      </c>
      <c r="D2165" s="20">
        <v>2500</v>
      </c>
      <c r="E2165" s="6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9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2164</v>
      </c>
      <c r="C2166" s="3" t="s">
        <v>6273</v>
      </c>
      <c r="D2166" s="20">
        <v>5500</v>
      </c>
      <c r="E2166" s="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9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2165</v>
      </c>
      <c r="C2167" s="3" t="s">
        <v>6274</v>
      </c>
      <c r="D2167" s="20">
        <v>2500</v>
      </c>
      <c r="E2167" s="6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9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2166</v>
      </c>
      <c r="C2168" s="3" t="s">
        <v>6275</v>
      </c>
      <c r="D2168" s="20">
        <v>2000</v>
      </c>
      <c r="E2168" s="6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9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2167</v>
      </c>
      <c r="C2169" s="3" t="s">
        <v>6276</v>
      </c>
      <c r="D2169" s="20">
        <v>150</v>
      </c>
      <c r="E2169" s="6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9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2168</v>
      </c>
      <c r="C2170" s="3" t="s">
        <v>6277</v>
      </c>
      <c r="D2170" s="20">
        <v>18000</v>
      </c>
      <c r="E2170" s="6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9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2169</v>
      </c>
      <c r="C2171" s="3" t="s">
        <v>6278</v>
      </c>
      <c r="D2171" s="20">
        <v>153</v>
      </c>
      <c r="E2171" s="6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9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2170</v>
      </c>
      <c r="C2172" s="3" t="s">
        <v>6279</v>
      </c>
      <c r="D2172" s="20">
        <v>350</v>
      </c>
      <c r="E2172" s="6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9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2171</v>
      </c>
      <c r="C2173" s="3" t="s">
        <v>6280</v>
      </c>
      <c r="D2173" s="20">
        <v>4000</v>
      </c>
      <c r="E2173" s="6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9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2172</v>
      </c>
      <c r="C2174" s="3" t="s">
        <v>6281</v>
      </c>
      <c r="D2174" s="20">
        <v>1000</v>
      </c>
      <c r="E2174" s="6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9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2173</v>
      </c>
      <c r="C2175" s="3" t="s">
        <v>6282</v>
      </c>
      <c r="D2175" s="20">
        <v>4200</v>
      </c>
      <c r="E2175" s="6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9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2174</v>
      </c>
      <c r="C2176" s="3" t="s">
        <v>6283</v>
      </c>
      <c r="D2176" s="20">
        <v>4000</v>
      </c>
      <c r="E2176" s="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9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2175</v>
      </c>
      <c r="C2177" s="3" t="s">
        <v>6284</v>
      </c>
      <c r="D2177" s="20">
        <v>700</v>
      </c>
      <c r="E2177" s="6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9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2176</v>
      </c>
      <c r="C2178" s="3" t="s">
        <v>6285</v>
      </c>
      <c r="D2178" s="20">
        <v>5000</v>
      </c>
      <c r="E2178" s="6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9" t="s">
        <v>8323</v>
      </c>
      <c r="R2178" t="s">
        <v>8324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ref="U2178:U2241" si="174">YEAR(S2178)</f>
        <v>2015</v>
      </c>
    </row>
    <row r="2179" spans="1:21" ht="72.5" x14ac:dyDescent="0.35">
      <c r="A2179">
        <v>2177</v>
      </c>
      <c r="B2179" s="3" t="s">
        <v>2177</v>
      </c>
      <c r="C2179" s="3" t="s">
        <v>6286</v>
      </c>
      <c r="D2179" s="20">
        <v>2500</v>
      </c>
      <c r="E2179" s="6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si="171"/>
        <v>65.87</v>
      </c>
      <c r="Q2179" s="9" t="s">
        <v>8323</v>
      </c>
      <c r="R2179" t="s">
        <v>8324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3.5" x14ac:dyDescent="0.35">
      <c r="A2180">
        <v>2178</v>
      </c>
      <c r="B2180" s="3" t="s">
        <v>2178</v>
      </c>
      <c r="C2180" s="3" t="s">
        <v>6287</v>
      </c>
      <c r="D2180" s="20">
        <v>25000</v>
      </c>
      <c r="E2180" s="6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9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2179</v>
      </c>
      <c r="C2181" s="3" t="s">
        <v>6288</v>
      </c>
      <c r="D2181" s="20">
        <v>1000</v>
      </c>
      <c r="E2181" s="6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9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2180</v>
      </c>
      <c r="C2182" s="3" t="s">
        <v>6289</v>
      </c>
      <c r="D2182" s="20">
        <v>5000</v>
      </c>
      <c r="E2182" s="6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9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2181</v>
      </c>
      <c r="C2183" s="3" t="s">
        <v>6290</v>
      </c>
      <c r="D2183" s="20">
        <v>2000</v>
      </c>
      <c r="E2183" s="6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9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2182</v>
      </c>
      <c r="C2184" s="3" t="s">
        <v>6291</v>
      </c>
      <c r="D2184" s="20">
        <v>3000</v>
      </c>
      <c r="E2184" s="6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9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2183</v>
      </c>
      <c r="C2185" s="3" t="s">
        <v>6292</v>
      </c>
      <c r="D2185" s="20">
        <v>1800</v>
      </c>
      <c r="E2185" s="6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9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2184</v>
      </c>
      <c r="C2186" s="3" t="s">
        <v>6293</v>
      </c>
      <c r="D2186" s="20">
        <v>10000</v>
      </c>
      <c r="E2186" s="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9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2185</v>
      </c>
      <c r="C2187" s="3" t="s">
        <v>6294</v>
      </c>
      <c r="D2187" s="20">
        <v>5000</v>
      </c>
      <c r="E2187" s="6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9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2186</v>
      </c>
      <c r="C2188" s="3" t="s">
        <v>6295</v>
      </c>
      <c r="D2188" s="20">
        <v>20000</v>
      </c>
      <c r="E2188" s="6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9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2187</v>
      </c>
      <c r="C2189" s="3" t="s">
        <v>6296</v>
      </c>
      <c r="D2189" s="20">
        <v>20000</v>
      </c>
      <c r="E2189" s="6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9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2188</v>
      </c>
      <c r="C2190" s="3" t="s">
        <v>6297</v>
      </c>
      <c r="D2190" s="20">
        <v>5494</v>
      </c>
      <c r="E2190" s="6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9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2189</v>
      </c>
      <c r="C2191" s="3" t="s">
        <v>6298</v>
      </c>
      <c r="D2191" s="20">
        <v>1200</v>
      </c>
      <c r="E2191" s="6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9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2190</v>
      </c>
      <c r="C2192" s="3" t="s">
        <v>6299</v>
      </c>
      <c r="D2192" s="20">
        <v>19000</v>
      </c>
      <c r="E2192" s="6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9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2191</v>
      </c>
      <c r="C2193" s="3" t="s">
        <v>6300</v>
      </c>
      <c r="D2193" s="20">
        <v>750</v>
      </c>
      <c r="E2193" s="6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9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2192</v>
      </c>
      <c r="C2194" s="3" t="s">
        <v>6301</v>
      </c>
      <c r="D2194" s="20">
        <v>12000</v>
      </c>
      <c r="E2194" s="6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9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2193</v>
      </c>
      <c r="C2195" s="3" t="s">
        <v>6302</v>
      </c>
      <c r="D2195" s="20">
        <v>15000</v>
      </c>
      <c r="E2195" s="6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9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2194</v>
      </c>
      <c r="C2196" s="3" t="s">
        <v>6303</v>
      </c>
      <c r="D2196" s="20">
        <v>10000</v>
      </c>
      <c r="E2196" s="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9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2195</v>
      </c>
      <c r="C2197" s="3" t="s">
        <v>6304</v>
      </c>
      <c r="D2197" s="20">
        <v>4600</v>
      </c>
      <c r="E2197" s="6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9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2196</v>
      </c>
      <c r="C2198" s="3" t="s">
        <v>6305</v>
      </c>
      <c r="D2198" s="20">
        <v>14000</v>
      </c>
      <c r="E2198" s="6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9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2197</v>
      </c>
      <c r="C2199" s="3" t="s">
        <v>6306</v>
      </c>
      <c r="D2199" s="20">
        <v>30000</v>
      </c>
      <c r="E2199" s="6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9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2198</v>
      </c>
      <c r="C2200" s="3" t="s">
        <v>6307</v>
      </c>
      <c r="D2200" s="20">
        <v>40000</v>
      </c>
      <c r="E2200" s="6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9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2199</v>
      </c>
      <c r="C2201" s="3" t="s">
        <v>6308</v>
      </c>
      <c r="D2201" s="20">
        <v>9000</v>
      </c>
      <c r="E2201" s="6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9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2200</v>
      </c>
      <c r="C2202" s="3" t="s">
        <v>6309</v>
      </c>
      <c r="D2202" s="20">
        <v>2000</v>
      </c>
      <c r="E2202" s="6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9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2201</v>
      </c>
      <c r="C2203" s="3" t="s">
        <v>6310</v>
      </c>
      <c r="D2203" s="20">
        <v>110</v>
      </c>
      <c r="E2203" s="6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9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2202</v>
      </c>
      <c r="C2204" s="3" t="s">
        <v>6311</v>
      </c>
      <c r="D2204" s="20">
        <v>4000</v>
      </c>
      <c r="E2204" s="6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9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2203</v>
      </c>
      <c r="C2205" s="3" t="s">
        <v>6312</v>
      </c>
      <c r="D2205" s="20">
        <v>2000</v>
      </c>
      <c r="E2205" s="6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9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2204</v>
      </c>
      <c r="C2206" s="3" t="s">
        <v>6313</v>
      </c>
      <c r="D2206" s="20">
        <v>1500</v>
      </c>
      <c r="E2206" s="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9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2205</v>
      </c>
      <c r="C2207" s="3" t="s">
        <v>6314</v>
      </c>
      <c r="D2207" s="20">
        <v>750</v>
      </c>
      <c r="E2207" s="6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9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2206</v>
      </c>
      <c r="C2208" s="3" t="s">
        <v>6315</v>
      </c>
      <c r="D2208" s="20">
        <v>1100</v>
      </c>
      <c r="E2208" s="6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9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2207</v>
      </c>
      <c r="C2209" s="3" t="s">
        <v>6316</v>
      </c>
      <c r="D2209" s="20">
        <v>2000</v>
      </c>
      <c r="E2209" s="6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9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2208</v>
      </c>
      <c r="C2210" s="3" t="s">
        <v>6317</v>
      </c>
      <c r="D2210" s="20">
        <v>1000</v>
      </c>
      <c r="E2210" s="6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9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2209</v>
      </c>
      <c r="C2211" s="3" t="s">
        <v>6318</v>
      </c>
      <c r="D2211" s="20">
        <v>500</v>
      </c>
      <c r="E2211" s="6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9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2210</v>
      </c>
      <c r="C2212" s="3" t="s">
        <v>6319</v>
      </c>
      <c r="D2212" s="20">
        <v>4000</v>
      </c>
      <c r="E2212" s="6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9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2211</v>
      </c>
      <c r="C2213" s="3" t="s">
        <v>6320</v>
      </c>
      <c r="D2213" s="20">
        <v>2500</v>
      </c>
      <c r="E2213" s="6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9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2212</v>
      </c>
      <c r="C2214" s="3" t="s">
        <v>6321</v>
      </c>
      <c r="D2214" s="20">
        <v>6000</v>
      </c>
      <c r="E2214" s="6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9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2213</v>
      </c>
      <c r="C2215" s="3" t="s">
        <v>6322</v>
      </c>
      <c r="D2215" s="20">
        <v>5</v>
      </c>
      <c r="E2215" s="6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9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2214</v>
      </c>
      <c r="C2216" s="3" t="s">
        <v>6323</v>
      </c>
      <c r="D2216" s="20">
        <v>600</v>
      </c>
      <c r="E2216" s="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9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2215</v>
      </c>
      <c r="C2217" s="3" t="s">
        <v>6324</v>
      </c>
      <c r="D2217" s="20">
        <v>550</v>
      </c>
      <c r="E2217" s="6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9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2216</v>
      </c>
      <c r="C2218" s="3" t="s">
        <v>6325</v>
      </c>
      <c r="D2218" s="20">
        <v>300</v>
      </c>
      <c r="E2218" s="6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9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2217</v>
      </c>
      <c r="C2219" s="3" t="s">
        <v>6326</v>
      </c>
      <c r="D2219" s="20">
        <v>420</v>
      </c>
      <c r="E2219" s="6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9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2218</v>
      </c>
      <c r="C2220" s="3" t="s">
        <v>6327</v>
      </c>
      <c r="D2220" s="20">
        <v>2000</v>
      </c>
      <c r="E2220" s="6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9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2219</v>
      </c>
      <c r="C2221" s="3" t="s">
        <v>6328</v>
      </c>
      <c r="D2221" s="20">
        <v>1000</v>
      </c>
      <c r="E2221" s="6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9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2220</v>
      </c>
      <c r="C2222" s="3" t="s">
        <v>6329</v>
      </c>
      <c r="D2222" s="20">
        <v>3500</v>
      </c>
      <c r="E2222" s="6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9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2221</v>
      </c>
      <c r="C2223" s="3" t="s">
        <v>6330</v>
      </c>
      <c r="D2223" s="20">
        <v>7500</v>
      </c>
      <c r="E2223" s="6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9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2222</v>
      </c>
      <c r="C2224" s="3" t="s">
        <v>6331</v>
      </c>
      <c r="D2224" s="20">
        <v>500</v>
      </c>
      <c r="E2224" s="6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9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2223</v>
      </c>
      <c r="C2225" s="3" t="s">
        <v>6332</v>
      </c>
      <c r="D2225" s="20">
        <v>19500</v>
      </c>
      <c r="E2225" s="6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9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2224</v>
      </c>
      <c r="C2226" s="3" t="s">
        <v>6333</v>
      </c>
      <c r="D2226" s="20">
        <v>10000</v>
      </c>
      <c r="E2226" s="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9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2225</v>
      </c>
      <c r="C2227" s="3" t="s">
        <v>6334</v>
      </c>
      <c r="D2227" s="20">
        <v>21000</v>
      </c>
      <c r="E2227" s="6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9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2226</v>
      </c>
      <c r="C2228" s="3" t="s">
        <v>6335</v>
      </c>
      <c r="D2228" s="20">
        <v>18000</v>
      </c>
      <c r="E2228" s="6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9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2227</v>
      </c>
      <c r="C2229" s="3" t="s">
        <v>6336</v>
      </c>
      <c r="D2229" s="20">
        <v>13000</v>
      </c>
      <c r="E2229" s="6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9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2228</v>
      </c>
      <c r="C2230" s="3" t="s">
        <v>6337</v>
      </c>
      <c r="D2230" s="20">
        <v>1000</v>
      </c>
      <c r="E2230" s="6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9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2229</v>
      </c>
      <c r="C2231" s="3" t="s">
        <v>6338</v>
      </c>
      <c r="D2231" s="20">
        <v>8012</v>
      </c>
      <c r="E2231" s="6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9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2230</v>
      </c>
      <c r="C2232" s="3" t="s">
        <v>6339</v>
      </c>
      <c r="D2232" s="20">
        <v>8500</v>
      </c>
      <c r="E2232" s="6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9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2231</v>
      </c>
      <c r="C2233" s="3" t="s">
        <v>6340</v>
      </c>
      <c r="D2233" s="20">
        <v>2500</v>
      </c>
      <c r="E2233" s="6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9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2232</v>
      </c>
      <c r="C2234" s="3" t="s">
        <v>6341</v>
      </c>
      <c r="D2234" s="20">
        <v>5000</v>
      </c>
      <c r="E2234" s="6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9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2233</v>
      </c>
      <c r="C2235" s="3" t="s">
        <v>6342</v>
      </c>
      <c r="D2235" s="20">
        <v>2500</v>
      </c>
      <c r="E2235" s="6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9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2234</v>
      </c>
      <c r="C2236" s="3" t="s">
        <v>6343</v>
      </c>
      <c r="D2236" s="20">
        <v>100</v>
      </c>
      <c r="E2236" s="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9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2235</v>
      </c>
      <c r="C2237" s="3" t="s">
        <v>6344</v>
      </c>
      <c r="D2237" s="20">
        <v>13000</v>
      </c>
      <c r="E2237" s="6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9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2236</v>
      </c>
      <c r="C2238" s="3" t="s">
        <v>6345</v>
      </c>
      <c r="D2238" s="20">
        <v>2800</v>
      </c>
      <c r="E2238" s="6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9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2237</v>
      </c>
      <c r="C2239" s="3" t="s">
        <v>6346</v>
      </c>
      <c r="D2239" s="20">
        <v>18000</v>
      </c>
      <c r="E2239" s="6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9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2238</v>
      </c>
      <c r="C2240" s="3" t="s">
        <v>6347</v>
      </c>
      <c r="D2240" s="20">
        <v>4000</v>
      </c>
      <c r="E2240" s="6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9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2239</v>
      </c>
      <c r="C2241" s="3" t="s">
        <v>6348</v>
      </c>
      <c r="D2241" s="20">
        <v>25000</v>
      </c>
      <c r="E2241" s="6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9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2240</v>
      </c>
      <c r="C2242" s="3" t="s">
        <v>6349</v>
      </c>
      <c r="D2242" s="20">
        <v>5000</v>
      </c>
      <c r="E2242" s="6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9" t="s">
        <v>8331</v>
      </c>
      <c r="R2242" t="s">
        <v>8349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ref="U2242:U2305" si="179">YEAR(S2242)</f>
        <v>2016</v>
      </c>
    </row>
    <row r="2243" spans="1:21" ht="43.5" x14ac:dyDescent="0.35">
      <c r="A2243">
        <v>2241</v>
      </c>
      <c r="B2243" s="3" t="s">
        <v>2241</v>
      </c>
      <c r="C2243" s="3" t="s">
        <v>6350</v>
      </c>
      <c r="D2243" s="20">
        <v>1000</v>
      </c>
      <c r="E2243" s="6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si="176"/>
        <v>49.47</v>
      </c>
      <c r="Q2243" s="9" t="s">
        <v>8331</v>
      </c>
      <c r="R2243" t="s">
        <v>8349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29" x14ac:dyDescent="0.35">
      <c r="A2244">
        <v>2242</v>
      </c>
      <c r="B2244" s="3" t="s">
        <v>2242</v>
      </c>
      <c r="C2244" s="3" t="s">
        <v>6351</v>
      </c>
      <c r="D2244" s="20">
        <v>10000</v>
      </c>
      <c r="E2244" s="6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9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2243</v>
      </c>
      <c r="C2245" s="3" t="s">
        <v>6352</v>
      </c>
      <c r="D2245" s="20">
        <v>1</v>
      </c>
      <c r="E2245" s="6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9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2244</v>
      </c>
      <c r="C2246" s="3" t="s">
        <v>6353</v>
      </c>
      <c r="D2246" s="20">
        <v>5000</v>
      </c>
      <c r="E2246" s="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9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2245</v>
      </c>
      <c r="C2247" s="3" t="s">
        <v>6354</v>
      </c>
      <c r="D2247" s="20">
        <v>4000</v>
      </c>
      <c r="E2247" s="6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9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2246</v>
      </c>
      <c r="C2248" s="3" t="s">
        <v>6355</v>
      </c>
      <c r="D2248" s="20">
        <v>2500</v>
      </c>
      <c r="E2248" s="6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9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2247</v>
      </c>
      <c r="C2249" s="3" t="s">
        <v>6356</v>
      </c>
      <c r="D2249" s="20">
        <v>18500</v>
      </c>
      <c r="E2249" s="6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9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2248</v>
      </c>
      <c r="C2250" s="3" t="s">
        <v>6357</v>
      </c>
      <c r="D2250" s="20">
        <v>7000</v>
      </c>
      <c r="E2250" s="6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9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2249</v>
      </c>
      <c r="C2251" s="3" t="s">
        <v>6358</v>
      </c>
      <c r="D2251" s="20">
        <v>3500</v>
      </c>
      <c r="E2251" s="6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9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2250</v>
      </c>
      <c r="C2252" s="3" t="s">
        <v>6359</v>
      </c>
      <c r="D2252" s="20">
        <v>25000</v>
      </c>
      <c r="E2252" s="6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9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2251</v>
      </c>
      <c r="C2253" s="3" t="s">
        <v>6360</v>
      </c>
      <c r="D2253" s="20">
        <v>8500</v>
      </c>
      <c r="E2253" s="6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9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2252</v>
      </c>
      <c r="C2254" s="3" t="s">
        <v>6361</v>
      </c>
      <c r="D2254" s="20">
        <v>9000</v>
      </c>
      <c r="E2254" s="6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9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2253</v>
      </c>
      <c r="C2255" s="3" t="s">
        <v>6362</v>
      </c>
      <c r="D2255" s="20">
        <v>8000</v>
      </c>
      <c r="E2255" s="6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9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2254</v>
      </c>
      <c r="C2256" s="3" t="s">
        <v>6363</v>
      </c>
      <c r="D2256" s="20">
        <v>500</v>
      </c>
      <c r="E2256" s="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9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2255</v>
      </c>
      <c r="C2257" s="3" t="s">
        <v>6364</v>
      </c>
      <c r="D2257" s="20">
        <v>3950</v>
      </c>
      <c r="E2257" s="6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9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2256</v>
      </c>
      <c r="C2258" s="3" t="s">
        <v>6365</v>
      </c>
      <c r="D2258" s="20">
        <v>480</v>
      </c>
      <c r="E2258" s="6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9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2257</v>
      </c>
      <c r="C2259" s="3" t="s">
        <v>6366</v>
      </c>
      <c r="D2259" s="20">
        <v>2500</v>
      </c>
      <c r="E2259" s="6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9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2258</v>
      </c>
      <c r="C2260" s="3" t="s">
        <v>6367</v>
      </c>
      <c r="D2260" s="20">
        <v>2200</v>
      </c>
      <c r="E2260" s="6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9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2259</v>
      </c>
      <c r="C2261" s="3" t="s">
        <v>6368</v>
      </c>
      <c r="D2261" s="20">
        <v>1000</v>
      </c>
      <c r="E2261" s="6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9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2260</v>
      </c>
      <c r="C2262" s="3" t="s">
        <v>6369</v>
      </c>
      <c r="D2262" s="20">
        <v>2500</v>
      </c>
      <c r="E2262" s="6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9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2261</v>
      </c>
      <c r="C2263" s="3" t="s">
        <v>6370</v>
      </c>
      <c r="D2263" s="20">
        <v>1000</v>
      </c>
      <c r="E2263" s="6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9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2262</v>
      </c>
      <c r="C2264" s="3" t="s">
        <v>6371</v>
      </c>
      <c r="D2264" s="20">
        <v>3300</v>
      </c>
      <c r="E2264" s="6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9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2263</v>
      </c>
      <c r="C2265" s="3" t="s">
        <v>6372</v>
      </c>
      <c r="D2265" s="20">
        <v>7500</v>
      </c>
      <c r="E2265" s="6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9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2264</v>
      </c>
      <c r="C2266" s="3" t="s">
        <v>6373</v>
      </c>
      <c r="D2266" s="20">
        <v>6000</v>
      </c>
      <c r="E2266" s="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9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2265</v>
      </c>
      <c r="C2267" s="3" t="s">
        <v>6374</v>
      </c>
      <c r="D2267" s="20">
        <v>200</v>
      </c>
      <c r="E2267" s="6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9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2266</v>
      </c>
      <c r="C2268" s="3" t="s">
        <v>6375</v>
      </c>
      <c r="D2268" s="20">
        <v>1500</v>
      </c>
      <c r="E2268" s="6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9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2267</v>
      </c>
      <c r="C2269" s="3" t="s">
        <v>6376</v>
      </c>
      <c r="D2269" s="20">
        <v>20000</v>
      </c>
      <c r="E2269" s="6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9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2268</v>
      </c>
      <c r="C2270" s="3" t="s">
        <v>6377</v>
      </c>
      <c r="D2270" s="20">
        <v>28000</v>
      </c>
      <c r="E2270" s="6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9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2269</v>
      </c>
      <c r="C2271" s="3" t="s">
        <v>6378</v>
      </c>
      <c r="D2271" s="20">
        <v>2500</v>
      </c>
      <c r="E2271" s="6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9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2270</v>
      </c>
      <c r="C2272" s="3" t="s">
        <v>6379</v>
      </c>
      <c r="D2272" s="20">
        <v>25000</v>
      </c>
      <c r="E2272" s="6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9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2271</v>
      </c>
      <c r="C2273" s="3" t="s">
        <v>6380</v>
      </c>
      <c r="D2273" s="20">
        <v>20000</v>
      </c>
      <c r="E2273" s="6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9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2272</v>
      </c>
      <c r="C2274" s="3" t="s">
        <v>6381</v>
      </c>
      <c r="D2274" s="20">
        <v>1000</v>
      </c>
      <c r="E2274" s="6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9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2273</v>
      </c>
      <c r="C2275" s="3" t="s">
        <v>6382</v>
      </c>
      <c r="D2275" s="20">
        <v>2500</v>
      </c>
      <c r="E2275" s="6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9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2274</v>
      </c>
      <c r="C2276" s="3" t="s">
        <v>6383</v>
      </c>
      <c r="D2276" s="20">
        <v>2500</v>
      </c>
      <c r="E2276" s="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9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2275</v>
      </c>
      <c r="C2277" s="3" t="s">
        <v>6384</v>
      </c>
      <c r="D2277" s="20">
        <v>650</v>
      </c>
      <c r="E2277" s="6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9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2276</v>
      </c>
      <c r="C2278" s="3" t="s">
        <v>6385</v>
      </c>
      <c r="D2278" s="20">
        <v>4589</v>
      </c>
      <c r="E2278" s="6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9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2277</v>
      </c>
      <c r="C2279" s="3" t="s">
        <v>6386</v>
      </c>
      <c r="D2279" s="20">
        <v>8500</v>
      </c>
      <c r="E2279" s="6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9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2278</v>
      </c>
      <c r="C2280" s="3" t="s">
        <v>6387</v>
      </c>
      <c r="D2280" s="20">
        <v>2000</v>
      </c>
      <c r="E2280" s="6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9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2279</v>
      </c>
      <c r="C2281" s="3" t="s">
        <v>6388</v>
      </c>
      <c r="D2281" s="20">
        <v>1000</v>
      </c>
      <c r="E2281" s="6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9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2280</v>
      </c>
      <c r="C2282" s="3" t="s">
        <v>6389</v>
      </c>
      <c r="D2282" s="20">
        <v>9800</v>
      </c>
      <c r="E2282" s="6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9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2281</v>
      </c>
      <c r="C2283" s="3" t="s">
        <v>6390</v>
      </c>
      <c r="D2283" s="20">
        <v>300</v>
      </c>
      <c r="E2283" s="6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9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2282</v>
      </c>
      <c r="C2284" s="3" t="s">
        <v>6391</v>
      </c>
      <c r="D2284" s="20">
        <v>750</v>
      </c>
      <c r="E2284" s="6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9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2283</v>
      </c>
      <c r="C2285" s="3" t="s">
        <v>6392</v>
      </c>
      <c r="D2285" s="20">
        <v>3000</v>
      </c>
      <c r="E2285" s="6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9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2284</v>
      </c>
      <c r="C2286" s="3" t="s">
        <v>6393</v>
      </c>
      <c r="D2286" s="20">
        <v>6000</v>
      </c>
      <c r="E2286" s="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9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2285</v>
      </c>
      <c r="C2287" s="3" t="s">
        <v>6394</v>
      </c>
      <c r="D2287" s="20">
        <v>3000</v>
      </c>
      <c r="E2287" s="6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9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2286</v>
      </c>
      <c r="C2288" s="3" t="s">
        <v>6395</v>
      </c>
      <c r="D2288" s="20">
        <v>1500</v>
      </c>
      <c r="E2288" s="6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9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2287</v>
      </c>
      <c r="C2289" s="3" t="s">
        <v>6396</v>
      </c>
      <c r="D2289" s="20">
        <v>4500</v>
      </c>
      <c r="E2289" s="6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9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2288</v>
      </c>
      <c r="C2290" s="3" t="s">
        <v>6397</v>
      </c>
      <c r="D2290" s="20">
        <v>1000</v>
      </c>
      <c r="E2290" s="6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9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2289</v>
      </c>
      <c r="C2291" s="3" t="s">
        <v>6398</v>
      </c>
      <c r="D2291" s="20">
        <v>1500</v>
      </c>
      <c r="E2291" s="6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9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2290</v>
      </c>
      <c r="C2292" s="3" t="s">
        <v>6399</v>
      </c>
      <c r="D2292" s="20">
        <v>1500</v>
      </c>
      <c r="E2292" s="6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9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2291</v>
      </c>
      <c r="C2293" s="3" t="s">
        <v>6400</v>
      </c>
      <c r="D2293" s="20">
        <v>2500</v>
      </c>
      <c r="E2293" s="6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9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2292</v>
      </c>
      <c r="C2294" s="3" t="s">
        <v>6401</v>
      </c>
      <c r="D2294" s="20">
        <v>2000</v>
      </c>
      <c r="E2294" s="6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9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2293</v>
      </c>
      <c r="C2295" s="3" t="s">
        <v>6402</v>
      </c>
      <c r="D2295" s="20">
        <v>850</v>
      </c>
      <c r="E2295" s="6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9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2294</v>
      </c>
      <c r="C2296" s="3" t="s">
        <v>6403</v>
      </c>
      <c r="D2296" s="20">
        <v>5000</v>
      </c>
      <c r="E2296" s="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9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2295</v>
      </c>
      <c r="C2297" s="3" t="s">
        <v>6404</v>
      </c>
      <c r="D2297" s="20">
        <v>1200</v>
      </c>
      <c r="E2297" s="6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9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2296</v>
      </c>
      <c r="C2298" s="3" t="s">
        <v>6405</v>
      </c>
      <c r="D2298" s="20">
        <v>7000</v>
      </c>
      <c r="E2298" s="6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9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2297</v>
      </c>
      <c r="C2299" s="3" t="s">
        <v>6406</v>
      </c>
      <c r="D2299" s="20">
        <v>1000</v>
      </c>
      <c r="E2299" s="6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9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2298</v>
      </c>
      <c r="C2300" s="3" t="s">
        <v>6407</v>
      </c>
      <c r="D2300" s="20">
        <v>30000</v>
      </c>
      <c r="E2300" s="6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9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2299</v>
      </c>
      <c r="C2301" s="3" t="s">
        <v>6408</v>
      </c>
      <c r="D2301" s="20">
        <v>300</v>
      </c>
      <c r="E2301" s="6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9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2300</v>
      </c>
      <c r="C2302" s="3" t="s">
        <v>6409</v>
      </c>
      <c r="D2302" s="20">
        <v>800</v>
      </c>
      <c r="E2302" s="6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9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2301</v>
      </c>
      <c r="C2303" s="3" t="s">
        <v>6410</v>
      </c>
      <c r="D2303" s="20">
        <v>5000</v>
      </c>
      <c r="E2303" s="6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9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2302</v>
      </c>
      <c r="C2304" s="3" t="s">
        <v>6411</v>
      </c>
      <c r="D2304" s="20">
        <v>2300</v>
      </c>
      <c r="E2304" s="6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9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2303</v>
      </c>
      <c r="C2305" s="3" t="s">
        <v>6412</v>
      </c>
      <c r="D2305" s="20">
        <v>6450</v>
      </c>
      <c r="E2305" s="6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9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2304</v>
      </c>
      <c r="C2306" s="3" t="s">
        <v>6413</v>
      </c>
      <c r="D2306" s="20">
        <v>6000</v>
      </c>
      <c r="E2306" s="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9" t="s">
        <v>8323</v>
      </c>
      <c r="R2306" t="s">
        <v>8327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ref="U2306:U2369" si="184">YEAR(S2306)</f>
        <v>2010</v>
      </c>
    </row>
    <row r="2307" spans="1:21" ht="43.5" x14ac:dyDescent="0.35">
      <c r="A2307">
        <v>2305</v>
      </c>
      <c r="B2307" s="3" t="s">
        <v>2305</v>
      </c>
      <c r="C2307" s="3" t="s">
        <v>6414</v>
      </c>
      <c r="D2307" s="20">
        <v>18000</v>
      </c>
      <c r="E2307" s="6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si="181"/>
        <v>109.11</v>
      </c>
      <c r="Q2307" s="9" t="s">
        <v>8323</v>
      </c>
      <c r="R2307" t="s">
        <v>8327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3.5" x14ac:dyDescent="0.35">
      <c r="A2308">
        <v>2306</v>
      </c>
      <c r="B2308" s="3" t="s">
        <v>2306</v>
      </c>
      <c r="C2308" s="3" t="s">
        <v>6415</v>
      </c>
      <c r="D2308" s="20">
        <v>3500</v>
      </c>
      <c r="E2308" s="6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9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2307</v>
      </c>
      <c r="C2309" s="3" t="s">
        <v>6416</v>
      </c>
      <c r="D2309" s="20">
        <v>1964.47</v>
      </c>
      <c r="E2309" s="6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9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2308</v>
      </c>
      <c r="C2310" s="3" t="s">
        <v>6417</v>
      </c>
      <c r="D2310" s="20">
        <v>50000</v>
      </c>
      <c r="E2310" s="6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9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2309</v>
      </c>
      <c r="C2311" s="3" t="s">
        <v>6418</v>
      </c>
      <c r="D2311" s="20">
        <v>6000</v>
      </c>
      <c r="E2311" s="6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9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2310</v>
      </c>
      <c r="C2312" s="3" t="s">
        <v>6419</v>
      </c>
      <c r="D2312" s="20">
        <v>18500</v>
      </c>
      <c r="E2312" s="6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9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2311</v>
      </c>
      <c r="C2313" s="3" t="s">
        <v>6420</v>
      </c>
      <c r="D2313" s="20">
        <v>9000</v>
      </c>
      <c r="E2313" s="6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9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2312</v>
      </c>
      <c r="C2314" s="3" t="s">
        <v>6421</v>
      </c>
      <c r="D2314" s="20">
        <v>3000</v>
      </c>
      <c r="E2314" s="6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9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2313</v>
      </c>
      <c r="C2315" s="3" t="s">
        <v>6422</v>
      </c>
      <c r="D2315" s="20">
        <v>5000</v>
      </c>
      <c r="E2315" s="6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9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2314</v>
      </c>
      <c r="C2316" s="3" t="s">
        <v>6423</v>
      </c>
      <c r="D2316" s="20">
        <v>1200</v>
      </c>
      <c r="E2316" s="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9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2315</v>
      </c>
      <c r="C2317" s="3" t="s">
        <v>6424</v>
      </c>
      <c r="D2317" s="20">
        <v>2500</v>
      </c>
      <c r="E2317" s="6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9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2316</v>
      </c>
      <c r="C2318" s="3" t="s">
        <v>6425</v>
      </c>
      <c r="D2318" s="20">
        <v>15000</v>
      </c>
      <c r="E2318" s="6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9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2317</v>
      </c>
      <c r="C2319" s="3" t="s">
        <v>6426</v>
      </c>
      <c r="D2319" s="20">
        <v>400</v>
      </c>
      <c r="E2319" s="6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9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2318</v>
      </c>
      <c r="C2320" s="3" t="s">
        <v>6427</v>
      </c>
      <c r="D2320" s="20">
        <v>5000</v>
      </c>
      <c r="E2320" s="6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9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2319</v>
      </c>
      <c r="C2321" s="3" t="s">
        <v>6428</v>
      </c>
      <c r="D2321" s="20">
        <v>3000</v>
      </c>
      <c r="E2321" s="6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9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2320</v>
      </c>
      <c r="C2322" s="3" t="s">
        <v>6429</v>
      </c>
      <c r="D2322" s="20">
        <v>5000</v>
      </c>
      <c r="E2322" s="6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9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2321</v>
      </c>
      <c r="C2323" s="3" t="s">
        <v>6430</v>
      </c>
      <c r="D2323" s="20">
        <v>10557</v>
      </c>
      <c r="E2323" s="6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9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2322</v>
      </c>
      <c r="C2324" s="3" t="s">
        <v>6431</v>
      </c>
      <c r="D2324" s="20">
        <v>2700</v>
      </c>
      <c r="E2324" s="6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9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2323</v>
      </c>
      <c r="C2325" s="3" t="s">
        <v>6432</v>
      </c>
      <c r="D2325" s="20">
        <v>250</v>
      </c>
      <c r="E2325" s="6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9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2324</v>
      </c>
      <c r="C2326" s="3" t="s">
        <v>6433</v>
      </c>
      <c r="D2326" s="20">
        <v>7500</v>
      </c>
      <c r="E2326" s="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9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2325</v>
      </c>
      <c r="C2327" s="3" t="s">
        <v>6434</v>
      </c>
      <c r="D2327" s="20">
        <v>1000</v>
      </c>
      <c r="E2327" s="6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9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2326</v>
      </c>
      <c r="C2328" s="3" t="s">
        <v>6435</v>
      </c>
      <c r="D2328" s="20">
        <v>15000</v>
      </c>
      <c r="E2328" s="6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9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2327</v>
      </c>
      <c r="C2329" s="3" t="s">
        <v>6436</v>
      </c>
      <c r="D2329" s="20">
        <v>35000</v>
      </c>
      <c r="E2329" s="6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9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2328</v>
      </c>
      <c r="C2330" s="3" t="s">
        <v>6437</v>
      </c>
      <c r="D2330" s="20">
        <v>10000</v>
      </c>
      <c r="E2330" s="6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9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2329</v>
      </c>
      <c r="C2331" s="3" t="s">
        <v>6438</v>
      </c>
      <c r="D2331" s="20">
        <v>25000</v>
      </c>
      <c r="E2331" s="6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9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2330</v>
      </c>
      <c r="C2332" s="3" t="s">
        <v>6439</v>
      </c>
      <c r="D2332" s="20">
        <v>35000</v>
      </c>
      <c r="E2332" s="6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9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2331</v>
      </c>
      <c r="C2333" s="3" t="s">
        <v>6440</v>
      </c>
      <c r="D2333" s="20">
        <v>8000</v>
      </c>
      <c r="E2333" s="6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9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2332</v>
      </c>
      <c r="C2334" s="3" t="s">
        <v>6441</v>
      </c>
      <c r="D2334" s="20">
        <v>25000</v>
      </c>
      <c r="E2334" s="6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9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2333</v>
      </c>
      <c r="C2335" s="3" t="s">
        <v>6442</v>
      </c>
      <c r="D2335" s="20">
        <v>600</v>
      </c>
      <c r="E2335" s="6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9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2334</v>
      </c>
      <c r="C2336" s="3" t="s">
        <v>6443</v>
      </c>
      <c r="D2336" s="20">
        <v>4000</v>
      </c>
      <c r="E2336" s="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9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2335</v>
      </c>
      <c r="C2337" s="3" t="s">
        <v>6444</v>
      </c>
      <c r="D2337" s="20">
        <v>25000</v>
      </c>
      <c r="E2337" s="6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9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2336</v>
      </c>
      <c r="C2338" s="3" t="s">
        <v>6445</v>
      </c>
      <c r="D2338" s="20">
        <v>20000</v>
      </c>
      <c r="E2338" s="6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9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2337</v>
      </c>
      <c r="C2339" s="3" t="s">
        <v>6446</v>
      </c>
      <c r="D2339" s="20">
        <v>12000</v>
      </c>
      <c r="E2339" s="6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9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2338</v>
      </c>
      <c r="C2340" s="3" t="s">
        <v>6447</v>
      </c>
      <c r="D2340" s="20">
        <v>15000</v>
      </c>
      <c r="E2340" s="6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9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2339</v>
      </c>
      <c r="C2341" s="3" t="s">
        <v>6448</v>
      </c>
      <c r="D2341" s="20">
        <v>25000</v>
      </c>
      <c r="E2341" s="6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9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2340</v>
      </c>
      <c r="C2342" s="3" t="s">
        <v>6449</v>
      </c>
      <c r="D2342" s="20">
        <v>40000</v>
      </c>
      <c r="E2342" s="6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9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2341</v>
      </c>
      <c r="C2343" s="3" t="s">
        <v>6450</v>
      </c>
      <c r="D2343" s="20">
        <v>5000</v>
      </c>
      <c r="E2343" s="6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2342</v>
      </c>
      <c r="C2344" s="3" t="s">
        <v>6451</v>
      </c>
      <c r="D2344" s="20">
        <v>5500</v>
      </c>
      <c r="E2344" s="6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2343</v>
      </c>
      <c r="C2345" s="3" t="s">
        <v>6452</v>
      </c>
      <c r="D2345" s="20">
        <v>10000</v>
      </c>
      <c r="E2345" s="6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9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2344</v>
      </c>
      <c r="C2346" s="3" t="s">
        <v>6453</v>
      </c>
      <c r="D2346" s="20">
        <v>1000</v>
      </c>
      <c r="E2346" s="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9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2345</v>
      </c>
      <c r="C2347" s="3" t="s">
        <v>6454</v>
      </c>
      <c r="D2347" s="20">
        <v>3000</v>
      </c>
      <c r="E2347" s="6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2346</v>
      </c>
      <c r="C2348" s="3" t="s">
        <v>6455</v>
      </c>
      <c r="D2348" s="20">
        <v>60000</v>
      </c>
      <c r="E2348" s="6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9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2347</v>
      </c>
      <c r="C2349" s="3" t="s">
        <v>6456</v>
      </c>
      <c r="D2349" s="20">
        <v>1000</v>
      </c>
      <c r="E2349" s="6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9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2348</v>
      </c>
      <c r="C2350" s="3" t="s">
        <v>6457</v>
      </c>
      <c r="D2350" s="20">
        <v>70000</v>
      </c>
      <c r="E2350" s="6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9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2349</v>
      </c>
      <c r="C2351" s="3" t="s">
        <v>6458</v>
      </c>
      <c r="D2351" s="20">
        <v>474900</v>
      </c>
      <c r="E2351" s="6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2350</v>
      </c>
      <c r="C2352" s="3" t="s">
        <v>6459</v>
      </c>
      <c r="D2352" s="20">
        <v>50000</v>
      </c>
      <c r="E2352" s="6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2351</v>
      </c>
      <c r="C2353" s="3" t="s">
        <v>6460</v>
      </c>
      <c r="D2353" s="20">
        <v>18900</v>
      </c>
      <c r="E2353" s="6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9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2352</v>
      </c>
      <c r="C2354" s="3" t="s">
        <v>6461</v>
      </c>
      <c r="D2354" s="20">
        <v>2000</v>
      </c>
      <c r="E2354" s="6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2353</v>
      </c>
      <c r="C2355" s="3" t="s">
        <v>6462</v>
      </c>
      <c r="D2355" s="20">
        <v>1000</v>
      </c>
      <c r="E2355" s="6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2354</v>
      </c>
      <c r="C2356" s="3" t="s">
        <v>6463</v>
      </c>
      <c r="D2356" s="20">
        <v>35000</v>
      </c>
      <c r="E2356" s="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9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2355</v>
      </c>
      <c r="C2357" s="3" t="s">
        <v>6464</v>
      </c>
      <c r="D2357" s="20">
        <v>8000</v>
      </c>
      <c r="E2357" s="6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9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2356</v>
      </c>
      <c r="C2358" s="3" t="s">
        <v>6465</v>
      </c>
      <c r="D2358" s="20">
        <v>10000</v>
      </c>
      <c r="E2358" s="6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2357</v>
      </c>
      <c r="C2359" s="3" t="s">
        <v>6466</v>
      </c>
      <c r="D2359" s="20">
        <v>27000</v>
      </c>
      <c r="E2359" s="6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2358</v>
      </c>
      <c r="C2360" s="3" t="s">
        <v>6467</v>
      </c>
      <c r="D2360" s="20">
        <v>1500</v>
      </c>
      <c r="E2360" s="6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2359</v>
      </c>
      <c r="C2361" s="3" t="s">
        <v>6468</v>
      </c>
      <c r="D2361" s="20">
        <v>7500</v>
      </c>
      <c r="E2361" s="6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9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2360</v>
      </c>
      <c r="C2362" s="3" t="s">
        <v>6469</v>
      </c>
      <c r="D2362" s="20">
        <v>5000</v>
      </c>
      <c r="E2362" s="6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9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2361</v>
      </c>
      <c r="C2363" s="3" t="s">
        <v>6470</v>
      </c>
      <c r="D2363" s="20">
        <v>200</v>
      </c>
      <c r="E2363" s="6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2362</v>
      </c>
      <c r="C2364" s="3" t="s">
        <v>6471</v>
      </c>
      <c r="D2364" s="20">
        <v>420</v>
      </c>
      <c r="E2364" s="6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9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2363</v>
      </c>
      <c r="C2365" s="3" t="s">
        <v>6472</v>
      </c>
      <c r="D2365" s="20">
        <v>175000</v>
      </c>
      <c r="E2365" s="6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2364</v>
      </c>
      <c r="C2366" s="3" t="s">
        <v>6473</v>
      </c>
      <c r="D2366" s="20">
        <v>128</v>
      </c>
      <c r="E2366" s="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2365</v>
      </c>
      <c r="C2367" s="3" t="s">
        <v>6474</v>
      </c>
      <c r="D2367" s="20">
        <v>1000</v>
      </c>
      <c r="E2367" s="6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2366</v>
      </c>
      <c r="C2368" s="3" t="s">
        <v>6475</v>
      </c>
      <c r="D2368" s="20">
        <v>25000</v>
      </c>
      <c r="E2368" s="6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9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2367</v>
      </c>
      <c r="C2369" s="3" t="s">
        <v>6476</v>
      </c>
      <c r="D2369" s="20">
        <v>50000</v>
      </c>
      <c r="E2369" s="6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9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2368</v>
      </c>
      <c r="C2370" s="3" t="s">
        <v>6477</v>
      </c>
      <c r="D2370" s="20">
        <v>40000</v>
      </c>
      <c r="E2370" s="6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9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5" x14ac:dyDescent="0.35">
      <c r="A2371">
        <v>2369</v>
      </c>
      <c r="B2371" s="3" t="s">
        <v>2369</v>
      </c>
      <c r="C2371" s="3" t="s">
        <v>6478</v>
      </c>
      <c r="D2371" s="20">
        <v>25000</v>
      </c>
      <c r="E2371" s="6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si="186"/>
        <v>0</v>
      </c>
      <c r="Q2371" s="9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3.5" x14ac:dyDescent="0.35">
      <c r="A2372">
        <v>2370</v>
      </c>
      <c r="B2372" s="3" t="s">
        <v>2370</v>
      </c>
      <c r="C2372" s="3" t="s">
        <v>6479</v>
      </c>
      <c r="D2372" s="20">
        <v>25000</v>
      </c>
      <c r="E2372" s="6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9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2371</v>
      </c>
      <c r="C2373" s="3" t="s">
        <v>6480</v>
      </c>
      <c r="D2373" s="20">
        <v>2000</v>
      </c>
      <c r="E2373" s="6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2372</v>
      </c>
      <c r="C2374" s="3" t="s">
        <v>6481</v>
      </c>
      <c r="D2374" s="20">
        <v>5500</v>
      </c>
      <c r="E2374" s="6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9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2373</v>
      </c>
      <c r="C2375" s="3" t="s">
        <v>6482</v>
      </c>
      <c r="D2375" s="20">
        <v>850000</v>
      </c>
      <c r="E2375" s="6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9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2374</v>
      </c>
      <c r="C2376" s="3" t="s">
        <v>6483</v>
      </c>
      <c r="D2376" s="20">
        <v>22000</v>
      </c>
      <c r="E2376" s="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9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2375</v>
      </c>
      <c r="C2377" s="3" t="s">
        <v>6484</v>
      </c>
      <c r="D2377" s="20">
        <v>10000</v>
      </c>
      <c r="E2377" s="6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2376</v>
      </c>
      <c r="C2378" s="3" t="s">
        <v>6485</v>
      </c>
      <c r="D2378" s="20">
        <v>3000</v>
      </c>
      <c r="E2378" s="6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9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2377</v>
      </c>
      <c r="C2379" s="3" t="s">
        <v>6486</v>
      </c>
      <c r="D2379" s="20">
        <v>2500</v>
      </c>
      <c r="E2379" s="6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2378</v>
      </c>
      <c r="C2380" s="3" t="s">
        <v>6487</v>
      </c>
      <c r="D2380" s="20">
        <v>110000</v>
      </c>
      <c r="E2380" s="6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2379</v>
      </c>
      <c r="C2381" s="3" t="s">
        <v>6488</v>
      </c>
      <c r="D2381" s="20">
        <v>30000</v>
      </c>
      <c r="E2381" s="6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2380</v>
      </c>
      <c r="C2382" s="3" t="s">
        <v>6489</v>
      </c>
      <c r="D2382" s="20">
        <v>15000</v>
      </c>
      <c r="E2382" s="6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9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2381</v>
      </c>
      <c r="C2383" s="3" t="s">
        <v>6490</v>
      </c>
      <c r="D2383" s="20">
        <v>86350</v>
      </c>
      <c r="E2383" s="6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9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2382</v>
      </c>
      <c r="C2384" s="3" t="s">
        <v>6491</v>
      </c>
      <c r="D2384" s="20">
        <v>3000</v>
      </c>
      <c r="E2384" s="6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9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2383</v>
      </c>
      <c r="C2385" s="3" t="s">
        <v>6492</v>
      </c>
      <c r="D2385" s="20">
        <v>10000</v>
      </c>
      <c r="E2385" s="6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9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2384</v>
      </c>
      <c r="C2386" s="3" t="s">
        <v>6493</v>
      </c>
      <c r="D2386" s="20">
        <v>1000</v>
      </c>
      <c r="E2386" s="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9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2385</v>
      </c>
      <c r="C2387" s="3" t="s">
        <v>6494</v>
      </c>
      <c r="D2387" s="20">
        <v>65000</v>
      </c>
      <c r="E2387" s="6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9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2386</v>
      </c>
      <c r="C2388" s="3" t="s">
        <v>6495</v>
      </c>
      <c r="D2388" s="20">
        <v>30000</v>
      </c>
      <c r="E2388" s="6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2387</v>
      </c>
      <c r="C2389" s="3" t="s">
        <v>6496</v>
      </c>
      <c r="D2389" s="20">
        <v>150000</v>
      </c>
      <c r="E2389" s="6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9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2388</v>
      </c>
      <c r="C2390" s="3" t="s">
        <v>6497</v>
      </c>
      <c r="D2390" s="20">
        <v>37000</v>
      </c>
      <c r="E2390" s="6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9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2389</v>
      </c>
      <c r="C2391" s="3" t="s">
        <v>6498</v>
      </c>
      <c r="D2391" s="20">
        <v>16000</v>
      </c>
      <c r="E2391" s="6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9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2390</v>
      </c>
      <c r="C2392" s="3" t="s">
        <v>6499</v>
      </c>
      <c r="D2392" s="20">
        <v>510000</v>
      </c>
      <c r="E2392" s="6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2391</v>
      </c>
      <c r="C2393" s="3" t="s">
        <v>6500</v>
      </c>
      <c r="D2393" s="20">
        <v>20000</v>
      </c>
      <c r="E2393" s="6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9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2392</v>
      </c>
      <c r="C2394" s="3" t="s">
        <v>6501</v>
      </c>
      <c r="D2394" s="20">
        <v>4200</v>
      </c>
      <c r="E2394" s="6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2393</v>
      </c>
      <c r="C2395" s="3" t="s">
        <v>6502</v>
      </c>
      <c r="D2395" s="20">
        <v>100000</v>
      </c>
      <c r="E2395" s="6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9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2394</v>
      </c>
      <c r="C2396" s="3" t="s">
        <v>6503</v>
      </c>
      <c r="D2396" s="20">
        <v>5000</v>
      </c>
      <c r="E2396" s="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9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2395</v>
      </c>
      <c r="C2397" s="3" t="s">
        <v>6504</v>
      </c>
      <c r="D2397" s="20">
        <v>33000</v>
      </c>
      <c r="E2397" s="6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2396</v>
      </c>
      <c r="C2398" s="3" t="s">
        <v>6505</v>
      </c>
      <c r="D2398" s="20">
        <v>5000</v>
      </c>
      <c r="E2398" s="6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9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2397</v>
      </c>
      <c r="C2399" s="3" t="s">
        <v>6506</v>
      </c>
      <c r="D2399" s="20">
        <v>124000</v>
      </c>
      <c r="E2399" s="6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2398</v>
      </c>
      <c r="C2400" s="3" t="s">
        <v>6507</v>
      </c>
      <c r="D2400" s="20">
        <v>4000</v>
      </c>
      <c r="E2400" s="6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2399</v>
      </c>
      <c r="C2401" s="3" t="s">
        <v>6508</v>
      </c>
      <c r="D2401" s="20">
        <v>13000</v>
      </c>
      <c r="E2401" s="6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2400</v>
      </c>
      <c r="C2402" s="3" t="s">
        <v>6509</v>
      </c>
      <c r="D2402" s="20">
        <v>50000</v>
      </c>
      <c r="E2402" s="6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2401</v>
      </c>
      <c r="C2403" s="3" t="s">
        <v>6510</v>
      </c>
      <c r="D2403" s="20">
        <v>28000</v>
      </c>
      <c r="E2403" s="6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9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2402</v>
      </c>
      <c r="C2404" s="3" t="s">
        <v>6511</v>
      </c>
      <c r="D2404" s="20">
        <v>12000</v>
      </c>
      <c r="E2404" s="6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9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2403</v>
      </c>
      <c r="C2405" s="3" t="s">
        <v>6512</v>
      </c>
      <c r="D2405" s="20">
        <v>1200</v>
      </c>
      <c r="E2405" s="6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9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2404</v>
      </c>
      <c r="C2406" s="3" t="s">
        <v>6513</v>
      </c>
      <c r="D2406" s="20">
        <v>15000</v>
      </c>
      <c r="E2406" s="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2405</v>
      </c>
      <c r="C2407" s="3" t="s">
        <v>6514</v>
      </c>
      <c r="D2407" s="20">
        <v>5000</v>
      </c>
      <c r="E2407" s="6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9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2406</v>
      </c>
      <c r="C2408" s="3" t="s">
        <v>6515</v>
      </c>
      <c r="D2408" s="20">
        <v>3250</v>
      </c>
      <c r="E2408" s="6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9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2407</v>
      </c>
      <c r="C2409" s="3" t="s">
        <v>6516</v>
      </c>
      <c r="D2409" s="20">
        <v>22000</v>
      </c>
      <c r="E2409" s="6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9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2408</v>
      </c>
      <c r="C2410" s="3" t="s">
        <v>6517</v>
      </c>
      <c r="D2410" s="20">
        <v>15000</v>
      </c>
      <c r="E2410" s="6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9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2409</v>
      </c>
      <c r="C2411" s="3" t="s">
        <v>6518</v>
      </c>
      <c r="D2411" s="20">
        <v>25000</v>
      </c>
      <c r="E2411" s="6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9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2410</v>
      </c>
      <c r="C2412" s="3" t="s">
        <v>6519</v>
      </c>
      <c r="D2412" s="20">
        <v>15000</v>
      </c>
      <c r="E2412" s="6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2411</v>
      </c>
      <c r="C2413" s="3" t="s">
        <v>6520</v>
      </c>
      <c r="D2413" s="20">
        <v>25000</v>
      </c>
      <c r="E2413" s="6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9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2412</v>
      </c>
      <c r="C2414" s="3" t="s">
        <v>6521</v>
      </c>
      <c r="D2414" s="20">
        <v>8000</v>
      </c>
      <c r="E2414" s="6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2413</v>
      </c>
      <c r="C2415" s="3" t="s">
        <v>6522</v>
      </c>
      <c r="D2415" s="20">
        <v>3000</v>
      </c>
      <c r="E2415" s="6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9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2414</v>
      </c>
      <c r="C2416" s="3" t="s">
        <v>6523</v>
      </c>
      <c r="D2416" s="20">
        <v>15000</v>
      </c>
      <c r="E2416" s="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9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2415</v>
      </c>
      <c r="C2417" s="3" t="s">
        <v>6524</v>
      </c>
      <c r="D2417" s="20">
        <v>60000</v>
      </c>
      <c r="E2417" s="6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9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2416</v>
      </c>
      <c r="C2418" s="3" t="s">
        <v>6525</v>
      </c>
      <c r="D2418" s="20">
        <v>20000</v>
      </c>
      <c r="E2418" s="6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9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2417</v>
      </c>
      <c r="C2419" s="3" t="s">
        <v>6526</v>
      </c>
      <c r="D2419" s="20">
        <v>1000</v>
      </c>
      <c r="E2419" s="6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2418</v>
      </c>
      <c r="C2420" s="3" t="s">
        <v>6527</v>
      </c>
      <c r="D2420" s="20">
        <v>25000</v>
      </c>
      <c r="E2420" s="6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9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2419</v>
      </c>
      <c r="C2421" s="3" t="s">
        <v>6528</v>
      </c>
      <c r="D2421" s="20">
        <v>3000</v>
      </c>
      <c r="E2421" s="6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2420</v>
      </c>
      <c r="C2422" s="3" t="s">
        <v>6529</v>
      </c>
      <c r="D2422" s="20">
        <v>16870</v>
      </c>
      <c r="E2422" s="6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9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2421</v>
      </c>
      <c r="C2423" s="3" t="s">
        <v>6530</v>
      </c>
      <c r="D2423" s="20">
        <v>6000</v>
      </c>
      <c r="E2423" s="6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9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2422</v>
      </c>
      <c r="C2424" s="3" t="s">
        <v>6531</v>
      </c>
      <c r="D2424" s="20">
        <v>500</v>
      </c>
      <c r="E2424" s="6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9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2423</v>
      </c>
      <c r="C2425" s="3" t="s">
        <v>6532</v>
      </c>
      <c r="D2425" s="20">
        <v>60000</v>
      </c>
      <c r="E2425" s="6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9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2424</v>
      </c>
      <c r="C2426" s="3" t="s">
        <v>6533</v>
      </c>
      <c r="D2426" s="20">
        <v>25000</v>
      </c>
      <c r="E2426" s="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9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2425</v>
      </c>
      <c r="C2427" s="3" t="s">
        <v>6534</v>
      </c>
      <c r="D2427" s="20">
        <v>3500</v>
      </c>
      <c r="E2427" s="6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9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2426</v>
      </c>
      <c r="C2428" s="3" t="s">
        <v>6535</v>
      </c>
      <c r="D2428" s="20">
        <v>20000</v>
      </c>
      <c r="E2428" s="6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2427</v>
      </c>
      <c r="C2429" s="3" t="s">
        <v>6536</v>
      </c>
      <c r="D2429" s="20">
        <v>50000</v>
      </c>
      <c r="E2429" s="6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9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2428</v>
      </c>
      <c r="C2430" s="3" t="s">
        <v>6537</v>
      </c>
      <c r="D2430" s="20">
        <v>35000</v>
      </c>
      <c r="E2430" s="6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9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2429</v>
      </c>
      <c r="C2431" s="3" t="s">
        <v>6538</v>
      </c>
      <c r="D2431" s="20">
        <v>140000</v>
      </c>
      <c r="E2431" s="6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9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2430</v>
      </c>
      <c r="C2432" s="3" t="s">
        <v>6539</v>
      </c>
      <c r="D2432" s="20">
        <v>3000</v>
      </c>
      <c r="E2432" s="6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9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2431</v>
      </c>
      <c r="C2433" s="3" t="s">
        <v>6540</v>
      </c>
      <c r="D2433" s="20">
        <v>100000</v>
      </c>
      <c r="E2433" s="6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9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2432</v>
      </c>
      <c r="C2434" s="3" t="s">
        <v>6541</v>
      </c>
      <c r="D2434" s="20">
        <v>14000</v>
      </c>
      <c r="E2434" s="6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9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58" x14ac:dyDescent="0.35">
      <c r="A2435">
        <v>2433</v>
      </c>
      <c r="B2435" s="3" t="s">
        <v>2433</v>
      </c>
      <c r="C2435" s="3" t="s">
        <v>6542</v>
      </c>
      <c r="D2435" s="20">
        <v>10000</v>
      </c>
      <c r="E2435" s="6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si="191"/>
        <v>0</v>
      </c>
      <c r="Q2435" s="9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3.5" x14ac:dyDescent="0.35">
      <c r="A2436">
        <v>2434</v>
      </c>
      <c r="B2436" s="3" t="s">
        <v>2434</v>
      </c>
      <c r="C2436" s="3" t="s">
        <v>6543</v>
      </c>
      <c r="D2436" s="20">
        <v>20000</v>
      </c>
      <c r="E2436" s="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9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2435</v>
      </c>
      <c r="C2437" s="3" t="s">
        <v>6544</v>
      </c>
      <c r="D2437" s="20">
        <v>250000</v>
      </c>
      <c r="E2437" s="6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9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2436</v>
      </c>
      <c r="C2438" s="3" t="s">
        <v>6545</v>
      </c>
      <c r="D2438" s="20">
        <v>117000</v>
      </c>
      <c r="E2438" s="6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9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2437</v>
      </c>
      <c r="C2439" s="3" t="s">
        <v>6546</v>
      </c>
      <c r="D2439" s="20">
        <v>8000</v>
      </c>
      <c r="E2439" s="6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2438</v>
      </c>
      <c r="C2440" s="3" t="s">
        <v>6547</v>
      </c>
      <c r="D2440" s="20">
        <v>15000</v>
      </c>
      <c r="E2440" s="6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9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2439</v>
      </c>
      <c r="C2441" s="3" t="s">
        <v>6548</v>
      </c>
      <c r="D2441" s="20">
        <v>10000</v>
      </c>
      <c r="E2441" s="6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2440</v>
      </c>
      <c r="C2442" s="3" t="s">
        <v>6549</v>
      </c>
      <c r="D2442" s="20">
        <v>5000</v>
      </c>
      <c r="E2442" s="6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9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2441</v>
      </c>
      <c r="C2443" s="3" t="s">
        <v>6550</v>
      </c>
      <c r="D2443" s="20">
        <v>7500</v>
      </c>
      <c r="E2443" s="6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9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2442</v>
      </c>
      <c r="C2444" s="3" t="s">
        <v>6551</v>
      </c>
      <c r="D2444" s="20">
        <v>24000</v>
      </c>
      <c r="E2444" s="6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9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2443</v>
      </c>
      <c r="C2445" s="3" t="s">
        <v>6552</v>
      </c>
      <c r="D2445" s="20">
        <v>20000</v>
      </c>
      <c r="E2445" s="6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9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2444</v>
      </c>
      <c r="C2446" s="3" t="s">
        <v>6553</v>
      </c>
      <c r="D2446" s="20">
        <v>3000</v>
      </c>
      <c r="E2446" s="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9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2445</v>
      </c>
      <c r="C2447" s="3" t="s">
        <v>6554</v>
      </c>
      <c r="D2447" s="20">
        <v>5000</v>
      </c>
      <c r="E2447" s="6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9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2446</v>
      </c>
      <c r="C2448" s="3" t="s">
        <v>6555</v>
      </c>
      <c r="D2448" s="20">
        <v>5000</v>
      </c>
      <c r="E2448" s="6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9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2447</v>
      </c>
      <c r="C2449" s="3" t="s">
        <v>6556</v>
      </c>
      <c r="D2449" s="20">
        <v>2500</v>
      </c>
      <c r="E2449" s="6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9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2448</v>
      </c>
      <c r="C2450" s="3" t="s">
        <v>6557</v>
      </c>
      <c r="D2450" s="20">
        <v>400</v>
      </c>
      <c r="E2450" s="6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9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2449</v>
      </c>
      <c r="C2451" s="3" t="s">
        <v>6558</v>
      </c>
      <c r="D2451" s="20">
        <v>10000</v>
      </c>
      <c r="E2451" s="6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9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2450</v>
      </c>
      <c r="C2452" s="3" t="s">
        <v>6559</v>
      </c>
      <c r="D2452" s="20">
        <v>15000</v>
      </c>
      <c r="E2452" s="6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9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2451</v>
      </c>
      <c r="C2453" s="3" t="s">
        <v>6560</v>
      </c>
      <c r="D2453" s="20">
        <v>10000</v>
      </c>
      <c r="E2453" s="6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9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2452</v>
      </c>
      <c r="C2454" s="3" t="s">
        <v>6561</v>
      </c>
      <c r="D2454" s="20">
        <v>600</v>
      </c>
      <c r="E2454" s="6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9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2453</v>
      </c>
      <c r="C2455" s="3" t="s">
        <v>6562</v>
      </c>
      <c r="D2455" s="20">
        <v>3000</v>
      </c>
      <c r="E2455" s="6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9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2454</v>
      </c>
      <c r="C2456" s="3" t="s">
        <v>6563</v>
      </c>
      <c r="D2456" s="20">
        <v>35000</v>
      </c>
      <c r="E2456" s="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9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2455</v>
      </c>
      <c r="C2457" s="3" t="s">
        <v>6564</v>
      </c>
      <c r="D2457" s="20">
        <v>300</v>
      </c>
      <c r="E2457" s="6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9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2456</v>
      </c>
      <c r="C2458" s="3" t="s">
        <v>6565</v>
      </c>
      <c r="D2458" s="20">
        <v>1500</v>
      </c>
      <c r="E2458" s="6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9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2457</v>
      </c>
      <c r="C2459" s="3" t="s">
        <v>6566</v>
      </c>
      <c r="D2459" s="20">
        <v>23000</v>
      </c>
      <c r="E2459" s="6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9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2458</v>
      </c>
      <c r="C2460" s="3" t="s">
        <v>6567</v>
      </c>
      <c r="D2460" s="20">
        <v>5000</v>
      </c>
      <c r="E2460" s="6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9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2459</v>
      </c>
      <c r="C2461" s="3" t="s">
        <v>6568</v>
      </c>
      <c r="D2461" s="20">
        <v>30000</v>
      </c>
      <c r="E2461" s="6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9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2460</v>
      </c>
      <c r="C2462" s="3" t="s">
        <v>6569</v>
      </c>
      <c r="D2462" s="20">
        <v>8500</v>
      </c>
      <c r="E2462" s="6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9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2461</v>
      </c>
      <c r="C2463" s="3" t="s">
        <v>6570</v>
      </c>
      <c r="D2463" s="20">
        <v>7500</v>
      </c>
      <c r="E2463" s="6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9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2462</v>
      </c>
      <c r="C2464" s="3" t="s">
        <v>6571</v>
      </c>
      <c r="D2464" s="20">
        <v>3000</v>
      </c>
      <c r="E2464" s="6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9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2463</v>
      </c>
      <c r="C2465" s="3" t="s">
        <v>6572</v>
      </c>
      <c r="D2465" s="20">
        <v>2000</v>
      </c>
      <c r="E2465" s="6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9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2464</v>
      </c>
      <c r="C2466" s="3" t="s">
        <v>6573</v>
      </c>
      <c r="D2466" s="20">
        <v>2000</v>
      </c>
      <c r="E2466" s="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9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2465</v>
      </c>
      <c r="C2467" s="3" t="s">
        <v>6574</v>
      </c>
      <c r="D2467" s="20">
        <v>700</v>
      </c>
      <c r="E2467" s="6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9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2466</v>
      </c>
      <c r="C2468" s="3" t="s">
        <v>6575</v>
      </c>
      <c r="D2468" s="20">
        <v>2500</v>
      </c>
      <c r="E2468" s="6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9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2467</v>
      </c>
      <c r="C2469" s="3" t="s">
        <v>6576</v>
      </c>
      <c r="D2469" s="20">
        <v>1000</v>
      </c>
      <c r="E2469" s="6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9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2468</v>
      </c>
      <c r="C2470" s="3" t="s">
        <v>6577</v>
      </c>
      <c r="D2470" s="20">
        <v>2000</v>
      </c>
      <c r="E2470" s="6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9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2469</v>
      </c>
      <c r="C2471" s="3" t="s">
        <v>6578</v>
      </c>
      <c r="D2471" s="20">
        <v>1200</v>
      </c>
      <c r="E2471" s="6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9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2470</v>
      </c>
      <c r="C2472" s="3" t="s">
        <v>6579</v>
      </c>
      <c r="D2472" s="20">
        <v>1000</v>
      </c>
      <c r="E2472" s="6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9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2471</v>
      </c>
      <c r="C2473" s="3" t="s">
        <v>6580</v>
      </c>
      <c r="D2473" s="20">
        <v>500</v>
      </c>
      <c r="E2473" s="6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9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2472</v>
      </c>
      <c r="C2474" s="3" t="s">
        <v>6581</v>
      </c>
      <c r="D2474" s="20">
        <v>7500</v>
      </c>
      <c r="E2474" s="6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9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2473</v>
      </c>
      <c r="C2475" s="3" t="s">
        <v>6582</v>
      </c>
      <c r="D2475" s="20">
        <v>2000</v>
      </c>
      <c r="E2475" s="6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9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2474</v>
      </c>
      <c r="C2476" s="3" t="s">
        <v>6583</v>
      </c>
      <c r="D2476" s="20">
        <v>5000</v>
      </c>
      <c r="E2476" s="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9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2475</v>
      </c>
      <c r="C2477" s="3" t="s">
        <v>6584</v>
      </c>
      <c r="D2477" s="20">
        <v>2500</v>
      </c>
      <c r="E2477" s="6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9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2476</v>
      </c>
      <c r="C2478" s="3" t="s">
        <v>6585</v>
      </c>
      <c r="D2478" s="20">
        <v>3200</v>
      </c>
      <c r="E2478" s="6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9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823</v>
      </c>
      <c r="C2479" s="3" t="s">
        <v>6586</v>
      </c>
      <c r="D2479" s="20">
        <v>750</v>
      </c>
      <c r="E2479" s="6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9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2477</v>
      </c>
      <c r="C2480" s="3" t="s">
        <v>6587</v>
      </c>
      <c r="D2480" s="20">
        <v>8000</v>
      </c>
      <c r="E2480" s="6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9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2478</v>
      </c>
      <c r="C2481" s="3" t="s">
        <v>6588</v>
      </c>
      <c r="D2481" s="20">
        <v>300</v>
      </c>
      <c r="E2481" s="6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9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2479</v>
      </c>
      <c r="C2482" s="3" t="s">
        <v>6589</v>
      </c>
      <c r="D2482" s="20">
        <v>2000</v>
      </c>
      <c r="E2482" s="6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9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2480</v>
      </c>
      <c r="C2483" s="3" t="s">
        <v>6590</v>
      </c>
      <c r="D2483" s="20">
        <v>4000</v>
      </c>
      <c r="E2483" s="6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9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2481</v>
      </c>
      <c r="C2484" s="3" t="s">
        <v>6591</v>
      </c>
      <c r="D2484" s="20">
        <v>1000</v>
      </c>
      <c r="E2484" s="6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9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2482</v>
      </c>
      <c r="C2485" s="3" t="s">
        <v>6592</v>
      </c>
      <c r="D2485" s="20">
        <v>1100</v>
      </c>
      <c r="E2485" s="6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9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2483</v>
      </c>
      <c r="C2486" s="3" t="s">
        <v>6593</v>
      </c>
      <c r="D2486" s="20">
        <v>3500</v>
      </c>
      <c r="E2486" s="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9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2484</v>
      </c>
      <c r="C2487" s="3" t="s">
        <v>6594</v>
      </c>
      <c r="D2487" s="20">
        <v>2000</v>
      </c>
      <c r="E2487" s="6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9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2485</v>
      </c>
      <c r="C2488" s="3" t="s">
        <v>6595</v>
      </c>
      <c r="D2488" s="20">
        <v>300</v>
      </c>
      <c r="E2488" s="6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9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2486</v>
      </c>
      <c r="C2489" s="3" t="s">
        <v>6596</v>
      </c>
      <c r="D2489" s="20">
        <v>1500</v>
      </c>
      <c r="E2489" s="6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9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2487</v>
      </c>
      <c r="C2490" s="3" t="s">
        <v>6597</v>
      </c>
      <c r="D2490" s="20">
        <v>3000</v>
      </c>
      <c r="E2490" s="6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9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2488</v>
      </c>
      <c r="C2491" s="3" t="s">
        <v>6598</v>
      </c>
      <c r="D2491" s="20">
        <v>3500</v>
      </c>
      <c r="E2491" s="6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9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2489</v>
      </c>
      <c r="C2492" s="3" t="s">
        <v>6599</v>
      </c>
      <c r="D2492" s="20">
        <v>500</v>
      </c>
      <c r="E2492" s="6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9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2490</v>
      </c>
      <c r="C2493" s="3" t="s">
        <v>6600</v>
      </c>
      <c r="D2493" s="20">
        <v>500</v>
      </c>
      <c r="E2493" s="6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9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2491</v>
      </c>
      <c r="C2494" s="3" t="s">
        <v>6601</v>
      </c>
      <c r="D2494" s="20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9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2492</v>
      </c>
      <c r="C2495" s="3" t="s">
        <v>6602</v>
      </c>
      <c r="D2495" s="20">
        <v>20000</v>
      </c>
      <c r="E2495" s="6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9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2493</v>
      </c>
      <c r="C2496" s="3" t="s">
        <v>6603</v>
      </c>
      <c r="D2496" s="20">
        <v>1500</v>
      </c>
      <c r="E2496" s="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9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2494</v>
      </c>
      <c r="C2497" s="3" t="s">
        <v>6604</v>
      </c>
      <c r="D2497" s="20">
        <v>1500</v>
      </c>
      <c r="E2497" s="6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9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2495</v>
      </c>
      <c r="C2498" s="3" t="s">
        <v>6605</v>
      </c>
      <c r="D2498" s="20">
        <v>6000</v>
      </c>
      <c r="E2498" s="6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9" t="s">
        <v>8323</v>
      </c>
      <c r="R2498" t="s">
        <v>8327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ref="U2498:U2561" si="199">YEAR(S2498)</f>
        <v>2013</v>
      </c>
    </row>
    <row r="2499" spans="1:21" ht="43.5" x14ac:dyDescent="0.35">
      <c r="A2499">
        <v>2497</v>
      </c>
      <c r="B2499" s="3" t="s">
        <v>2496</v>
      </c>
      <c r="C2499" s="3" t="s">
        <v>6606</v>
      </c>
      <c r="D2499" s="20">
        <v>4000</v>
      </c>
      <c r="E2499" s="6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si="196"/>
        <v>80.55</v>
      </c>
      <c r="Q2499" s="9" t="s">
        <v>8323</v>
      </c>
      <c r="R2499" t="s">
        <v>8327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3.5" x14ac:dyDescent="0.35">
      <c r="A2500">
        <v>2498</v>
      </c>
      <c r="B2500" s="3" t="s">
        <v>2497</v>
      </c>
      <c r="C2500" s="3" t="s">
        <v>6607</v>
      </c>
      <c r="D2500" s="20">
        <v>1000</v>
      </c>
      <c r="E2500" s="6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9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2498</v>
      </c>
      <c r="C2501" s="3" t="s">
        <v>6608</v>
      </c>
      <c r="D2501" s="20">
        <v>4000</v>
      </c>
      <c r="E2501" s="6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9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2499</v>
      </c>
      <c r="C2502" s="3" t="s">
        <v>6609</v>
      </c>
      <c r="D2502" s="20">
        <v>600</v>
      </c>
      <c r="E2502" s="6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9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2500</v>
      </c>
      <c r="C2503" s="3" t="s">
        <v>6610</v>
      </c>
      <c r="D2503" s="20">
        <v>11000</v>
      </c>
      <c r="E2503" s="6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9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2501</v>
      </c>
      <c r="C2504" s="3" t="s">
        <v>6611</v>
      </c>
      <c r="D2504" s="20">
        <v>110000</v>
      </c>
      <c r="E2504" s="6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9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2502</v>
      </c>
      <c r="C2505" s="3" t="s">
        <v>6612</v>
      </c>
      <c r="D2505" s="20">
        <v>10000</v>
      </c>
      <c r="E2505" s="6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2503</v>
      </c>
      <c r="C2506" s="3" t="s">
        <v>6613</v>
      </c>
      <c r="D2506" s="20">
        <v>35000</v>
      </c>
      <c r="E2506" s="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2504</v>
      </c>
      <c r="C2507" s="3" t="s">
        <v>6614</v>
      </c>
      <c r="D2507" s="20">
        <v>7000</v>
      </c>
      <c r="E2507" s="6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2505</v>
      </c>
      <c r="C2508" s="3" t="s">
        <v>6615</v>
      </c>
      <c r="D2508" s="20">
        <v>5000</v>
      </c>
      <c r="E2508" s="6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9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2506</v>
      </c>
      <c r="C2509" s="3" t="s">
        <v>6616</v>
      </c>
      <c r="D2509" s="20">
        <v>42850</v>
      </c>
      <c r="E2509" s="6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2507</v>
      </c>
      <c r="C2510" s="3" t="s">
        <v>6617</v>
      </c>
      <c r="D2510" s="20">
        <v>20000</v>
      </c>
      <c r="E2510" s="6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2508</v>
      </c>
      <c r="C2511" s="3" t="s">
        <v>6618</v>
      </c>
      <c r="D2511" s="20">
        <v>95000</v>
      </c>
      <c r="E2511" s="6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9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2509</v>
      </c>
      <c r="C2512" s="3" t="s">
        <v>6619</v>
      </c>
      <c r="D2512" s="20">
        <v>50000</v>
      </c>
      <c r="E2512" s="6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9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2510</v>
      </c>
      <c r="C2513" s="3" t="s">
        <v>6620</v>
      </c>
      <c r="D2513" s="20">
        <v>100000</v>
      </c>
      <c r="E2513" s="6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2511</v>
      </c>
      <c r="C2514" s="3" t="s">
        <v>6621</v>
      </c>
      <c r="D2514" s="20">
        <v>1150</v>
      </c>
      <c r="E2514" s="6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2512</v>
      </c>
      <c r="C2515" s="3" t="s">
        <v>6622</v>
      </c>
      <c r="D2515" s="20">
        <v>180000</v>
      </c>
      <c r="E2515" s="6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2513</v>
      </c>
      <c r="C2516" s="3" t="s">
        <v>6623</v>
      </c>
      <c r="D2516" s="20">
        <v>12000</v>
      </c>
      <c r="E2516" s="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9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2514</v>
      </c>
      <c r="C2517" s="3" t="s">
        <v>6624</v>
      </c>
      <c r="D2517" s="20">
        <v>5000</v>
      </c>
      <c r="E2517" s="6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9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2515</v>
      </c>
      <c r="C2518" s="3" t="s">
        <v>6625</v>
      </c>
      <c r="D2518" s="20">
        <v>22000</v>
      </c>
      <c r="E2518" s="6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2516</v>
      </c>
      <c r="C2519" s="3" t="s">
        <v>6626</v>
      </c>
      <c r="D2519" s="20">
        <v>18000</v>
      </c>
      <c r="E2519" s="6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9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2517</v>
      </c>
      <c r="C2520" s="3" t="s">
        <v>6627</v>
      </c>
      <c r="D2520" s="20">
        <v>5000</v>
      </c>
      <c r="E2520" s="6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2518</v>
      </c>
      <c r="C2521" s="3" t="s">
        <v>6628</v>
      </c>
      <c r="D2521" s="20">
        <v>150000</v>
      </c>
      <c r="E2521" s="6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9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2519</v>
      </c>
      <c r="C2522" s="3" t="s">
        <v>6629</v>
      </c>
      <c r="D2522" s="20">
        <v>100000</v>
      </c>
      <c r="E2522" s="6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2520</v>
      </c>
      <c r="C2523" s="3" t="s">
        <v>6630</v>
      </c>
      <c r="D2523" s="20">
        <v>12500</v>
      </c>
      <c r="E2523" s="6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9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2521</v>
      </c>
      <c r="C2524" s="3" t="s">
        <v>6631</v>
      </c>
      <c r="D2524" s="20">
        <v>5000</v>
      </c>
      <c r="E2524" s="6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9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2522</v>
      </c>
      <c r="C2525" s="3" t="s">
        <v>6632</v>
      </c>
      <c r="D2525" s="20">
        <v>900</v>
      </c>
      <c r="E2525" s="6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9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2523</v>
      </c>
      <c r="C2526" s="3" t="s">
        <v>6633</v>
      </c>
      <c r="D2526" s="20">
        <v>7500</v>
      </c>
      <c r="E2526" s="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9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2524</v>
      </c>
      <c r="C2527" s="3" t="s">
        <v>6634</v>
      </c>
      <c r="D2527" s="20">
        <v>8000</v>
      </c>
      <c r="E2527" s="6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9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2525</v>
      </c>
      <c r="C2528" s="3" t="s">
        <v>6635</v>
      </c>
      <c r="D2528" s="20">
        <v>4000</v>
      </c>
      <c r="E2528" s="6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9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2526</v>
      </c>
      <c r="C2529" s="3" t="s">
        <v>6636</v>
      </c>
      <c r="D2529" s="20">
        <v>4000</v>
      </c>
      <c r="E2529" s="6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9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2527</v>
      </c>
      <c r="C2530" s="3" t="s">
        <v>6637</v>
      </c>
      <c r="D2530" s="20">
        <v>4000</v>
      </c>
      <c r="E2530" s="6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9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2528</v>
      </c>
      <c r="C2531" s="3" t="s">
        <v>6638</v>
      </c>
      <c r="D2531" s="20">
        <v>6000</v>
      </c>
      <c r="E2531" s="6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9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2529</v>
      </c>
      <c r="C2532" s="3" t="s">
        <v>6639</v>
      </c>
      <c r="D2532" s="20">
        <v>6500</v>
      </c>
      <c r="E2532" s="6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9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2530</v>
      </c>
      <c r="C2533" s="3" t="s">
        <v>6640</v>
      </c>
      <c r="D2533" s="20">
        <v>4500</v>
      </c>
      <c r="E2533" s="6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9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2531</v>
      </c>
      <c r="C2534" s="3" t="s">
        <v>6641</v>
      </c>
      <c r="D2534" s="20">
        <v>4000</v>
      </c>
      <c r="E2534" s="6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9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2532</v>
      </c>
      <c r="C2535" s="3" t="s">
        <v>6642</v>
      </c>
      <c r="D2535" s="20">
        <v>7500</v>
      </c>
      <c r="E2535" s="6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9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2533</v>
      </c>
      <c r="C2536" s="3" t="s">
        <v>6643</v>
      </c>
      <c r="D2536" s="20">
        <v>2000</v>
      </c>
      <c r="E2536" s="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9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2534</v>
      </c>
      <c r="C2537" s="3" t="s">
        <v>6644</v>
      </c>
      <c r="D2537" s="20">
        <v>20000</v>
      </c>
      <c r="E2537" s="6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9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2535</v>
      </c>
      <c r="C2538" s="3" t="s">
        <v>6645</v>
      </c>
      <c r="D2538" s="20">
        <v>25</v>
      </c>
      <c r="E2538" s="6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9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2536</v>
      </c>
      <c r="C2539" s="3" t="s">
        <v>6646</v>
      </c>
      <c r="D2539" s="20">
        <v>1000</v>
      </c>
      <c r="E2539" s="6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9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2537</v>
      </c>
      <c r="C2540" s="3" t="s">
        <v>6647</v>
      </c>
      <c r="D2540" s="20">
        <v>18000</v>
      </c>
      <c r="E2540" s="6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9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2538</v>
      </c>
      <c r="C2541" s="3" t="s">
        <v>6648</v>
      </c>
      <c r="D2541" s="20">
        <v>10000</v>
      </c>
      <c r="E2541" s="6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9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2539</v>
      </c>
      <c r="C2542" s="3" t="s">
        <v>6649</v>
      </c>
      <c r="D2542" s="20">
        <v>2500</v>
      </c>
      <c r="E2542" s="6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9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2540</v>
      </c>
      <c r="C2543" s="3" t="s">
        <v>6650</v>
      </c>
      <c r="D2543" s="20">
        <v>3500</v>
      </c>
      <c r="E2543" s="6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9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2541</v>
      </c>
      <c r="C2544" s="3" t="s">
        <v>6651</v>
      </c>
      <c r="D2544" s="20">
        <v>700</v>
      </c>
      <c r="E2544" s="6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9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2542</v>
      </c>
      <c r="C2545" s="3" t="s">
        <v>6652</v>
      </c>
      <c r="D2545" s="20">
        <v>250</v>
      </c>
      <c r="E2545" s="6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9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2543</v>
      </c>
      <c r="C2546" s="3" t="s">
        <v>6653</v>
      </c>
      <c r="D2546" s="20">
        <v>5000</v>
      </c>
      <c r="E2546" s="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9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2544</v>
      </c>
      <c r="C2547" s="3" t="s">
        <v>6654</v>
      </c>
      <c r="D2547" s="20">
        <v>2000</v>
      </c>
      <c r="E2547" s="6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9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2545</v>
      </c>
      <c r="C2548" s="3" t="s">
        <v>6655</v>
      </c>
      <c r="D2548" s="20">
        <v>3500</v>
      </c>
      <c r="E2548" s="6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9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2546</v>
      </c>
      <c r="C2549" s="3" t="s">
        <v>6656</v>
      </c>
      <c r="D2549" s="20">
        <v>5500</v>
      </c>
      <c r="E2549" s="6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9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2547</v>
      </c>
      <c r="C2550" s="3" t="s">
        <v>6657</v>
      </c>
      <c r="D2550" s="20">
        <v>6000</v>
      </c>
      <c r="E2550" s="6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9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2548</v>
      </c>
      <c r="C2551" s="3" t="s">
        <v>6658</v>
      </c>
      <c r="D2551" s="20">
        <v>1570</v>
      </c>
      <c r="E2551" s="6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9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2549</v>
      </c>
      <c r="C2552" s="3" t="s">
        <v>6659</v>
      </c>
      <c r="D2552" s="20">
        <v>6500</v>
      </c>
      <c r="E2552" s="6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9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2550</v>
      </c>
      <c r="C2553" s="3" t="s">
        <v>6660</v>
      </c>
      <c r="D2553" s="20">
        <v>3675</v>
      </c>
      <c r="E2553" s="6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9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2551</v>
      </c>
      <c r="C2554" s="3" t="s">
        <v>6661</v>
      </c>
      <c r="D2554" s="20">
        <v>3000</v>
      </c>
      <c r="E2554" s="6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9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2552</v>
      </c>
      <c r="C2555" s="3" t="s">
        <v>6662</v>
      </c>
      <c r="D2555" s="20">
        <v>1500</v>
      </c>
      <c r="E2555" s="6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9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2553</v>
      </c>
      <c r="C2556" s="3" t="s">
        <v>6663</v>
      </c>
      <c r="D2556" s="20">
        <v>3000</v>
      </c>
      <c r="E2556" s="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9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2554</v>
      </c>
      <c r="C2557" s="3" t="s">
        <v>6664</v>
      </c>
      <c r="D2557" s="20">
        <v>2000</v>
      </c>
      <c r="E2557" s="6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9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2555</v>
      </c>
      <c r="C2558" s="3" t="s">
        <v>6665</v>
      </c>
      <c r="D2558" s="20">
        <v>745</v>
      </c>
      <c r="E2558" s="6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9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2556</v>
      </c>
      <c r="C2559" s="3" t="s">
        <v>6666</v>
      </c>
      <c r="D2559" s="20">
        <v>900</v>
      </c>
      <c r="E2559" s="6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9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2557</v>
      </c>
      <c r="C2560" s="3" t="s">
        <v>6667</v>
      </c>
      <c r="D2560" s="20">
        <v>1250</v>
      </c>
      <c r="E2560" s="6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9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2558</v>
      </c>
      <c r="C2561" s="3" t="s">
        <v>6668</v>
      </c>
      <c r="D2561" s="20">
        <v>800</v>
      </c>
      <c r="E2561" s="6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9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2559</v>
      </c>
      <c r="C2562" s="3" t="s">
        <v>6669</v>
      </c>
      <c r="D2562" s="20">
        <v>3000</v>
      </c>
      <c r="E2562" s="6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9" t="s">
        <v>8323</v>
      </c>
      <c r="R2562" t="s">
        <v>8352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YEAR(S2562)</f>
        <v>2015</v>
      </c>
    </row>
    <row r="2563" spans="1:21" ht="43.5" x14ac:dyDescent="0.35">
      <c r="A2563">
        <v>2561</v>
      </c>
      <c r="B2563" s="3" t="s">
        <v>2560</v>
      </c>
      <c r="C2563" s="3" t="s">
        <v>6670</v>
      </c>
      <c r="D2563" s="20">
        <v>100000</v>
      </c>
      <c r="E2563" s="6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si="201"/>
        <v>0</v>
      </c>
      <c r="Q2563" s="9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58" x14ac:dyDescent="0.35">
      <c r="A2564">
        <v>2562</v>
      </c>
      <c r="B2564" s="3" t="s">
        <v>2561</v>
      </c>
      <c r="C2564" s="3" t="s">
        <v>6671</v>
      </c>
      <c r="D2564" s="20">
        <v>10000</v>
      </c>
      <c r="E2564" s="6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9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2562</v>
      </c>
      <c r="C2565" s="3" t="s">
        <v>6672</v>
      </c>
      <c r="D2565" s="20">
        <v>20000</v>
      </c>
      <c r="E2565" s="6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2563</v>
      </c>
      <c r="C2566" s="3" t="s">
        <v>6673</v>
      </c>
      <c r="D2566" s="20">
        <v>40000</v>
      </c>
      <c r="E2566" s="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2564</v>
      </c>
      <c r="C2567" s="3" t="s">
        <v>6674</v>
      </c>
      <c r="D2567" s="20">
        <v>10000</v>
      </c>
      <c r="E2567" s="6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9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2565</v>
      </c>
      <c r="C2568" s="3" t="s">
        <v>6675</v>
      </c>
      <c r="D2568" s="20">
        <v>35000</v>
      </c>
      <c r="E2568" s="6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2566</v>
      </c>
      <c r="C2569" s="3" t="s">
        <v>6676</v>
      </c>
      <c r="D2569" s="20">
        <v>45000</v>
      </c>
      <c r="E2569" s="6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9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2567</v>
      </c>
      <c r="C2570" s="3" t="s">
        <v>6677</v>
      </c>
      <c r="D2570" s="20">
        <v>10000</v>
      </c>
      <c r="E2570" s="6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9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2568</v>
      </c>
      <c r="C2571" s="3" t="s">
        <v>6678</v>
      </c>
      <c r="D2571" s="20">
        <v>6500</v>
      </c>
      <c r="E2571" s="6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9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2569</v>
      </c>
      <c r="C2572" s="3" t="s">
        <v>6679</v>
      </c>
      <c r="D2572" s="20">
        <v>7000</v>
      </c>
      <c r="E2572" s="6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9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2570</v>
      </c>
      <c r="C2573" s="3" t="s">
        <v>6680</v>
      </c>
      <c r="D2573" s="20">
        <v>100000</v>
      </c>
      <c r="E2573" s="6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9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2571</v>
      </c>
      <c r="C2574" s="3" t="s">
        <v>6681</v>
      </c>
      <c r="D2574" s="20">
        <v>30000</v>
      </c>
      <c r="E2574" s="6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2572</v>
      </c>
      <c r="C2575" s="3" t="s">
        <v>6682</v>
      </c>
      <c r="D2575" s="20">
        <v>8000</v>
      </c>
      <c r="E2575" s="6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2573</v>
      </c>
      <c r="C2576" s="3" t="s">
        <v>6683</v>
      </c>
      <c r="D2576" s="20">
        <v>10000</v>
      </c>
      <c r="E2576" s="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2574</v>
      </c>
      <c r="C2577" s="3" t="s">
        <v>6684</v>
      </c>
      <c r="D2577" s="20">
        <v>85000</v>
      </c>
      <c r="E2577" s="6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2575</v>
      </c>
      <c r="C2578" s="3" t="s">
        <v>6685</v>
      </c>
      <c r="D2578" s="20">
        <v>10000</v>
      </c>
      <c r="E2578" s="6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2576</v>
      </c>
      <c r="C2579" s="3" t="s">
        <v>6686</v>
      </c>
      <c r="D2579" s="20">
        <v>15000</v>
      </c>
      <c r="E2579" s="6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2577</v>
      </c>
      <c r="C2580" s="3" t="s">
        <v>6687</v>
      </c>
      <c r="D2580" s="20">
        <v>6000</v>
      </c>
      <c r="E2580" s="6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2578</v>
      </c>
      <c r="C2581" s="3" t="s">
        <v>6688</v>
      </c>
      <c r="D2581" s="20">
        <v>200000</v>
      </c>
      <c r="E2581" s="6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9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2579</v>
      </c>
      <c r="C2582" s="3" t="s">
        <v>6689</v>
      </c>
      <c r="D2582" s="20">
        <v>8500</v>
      </c>
      <c r="E2582" s="6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9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2580</v>
      </c>
      <c r="C2583" s="3" t="s">
        <v>6690</v>
      </c>
      <c r="D2583" s="20">
        <v>5000</v>
      </c>
      <c r="E2583" s="6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9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2581</v>
      </c>
      <c r="C2584" s="3" t="s">
        <v>6691</v>
      </c>
      <c r="D2584" s="20">
        <v>90000</v>
      </c>
      <c r="E2584" s="6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9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2582</v>
      </c>
      <c r="C2585" s="3" t="s">
        <v>6692</v>
      </c>
      <c r="D2585" s="20">
        <v>1000</v>
      </c>
      <c r="E2585" s="6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9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2583</v>
      </c>
      <c r="C2586" s="3" t="s">
        <v>6693</v>
      </c>
      <c r="D2586" s="20">
        <v>10000</v>
      </c>
      <c r="E2586" s="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2584</v>
      </c>
      <c r="C2587" s="3" t="s">
        <v>6694</v>
      </c>
      <c r="D2587" s="20">
        <v>30000</v>
      </c>
      <c r="E2587" s="6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9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2585</v>
      </c>
      <c r="C2588" s="3" t="s">
        <v>6695</v>
      </c>
      <c r="D2588" s="20">
        <v>3000</v>
      </c>
      <c r="E2588" s="6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9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2586</v>
      </c>
      <c r="C2589" s="3" t="s">
        <v>6696</v>
      </c>
      <c r="D2589" s="20">
        <v>50000</v>
      </c>
      <c r="E2589" s="6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9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2587</v>
      </c>
      <c r="C2590" s="3" t="s">
        <v>6697</v>
      </c>
      <c r="D2590" s="20">
        <v>6000</v>
      </c>
      <c r="E2590" s="6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9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2588</v>
      </c>
      <c r="C2591" s="3" t="s">
        <v>6698</v>
      </c>
      <c r="D2591" s="20">
        <v>50000</v>
      </c>
      <c r="E2591" s="6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9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2589</v>
      </c>
      <c r="C2592" s="3" t="s">
        <v>6699</v>
      </c>
      <c r="D2592" s="20">
        <v>3000</v>
      </c>
      <c r="E2592" s="6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2590</v>
      </c>
      <c r="C2593" s="3" t="s">
        <v>6700</v>
      </c>
      <c r="D2593" s="20">
        <v>1500</v>
      </c>
      <c r="E2593" s="6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9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2591</v>
      </c>
      <c r="C2594" s="3" t="s">
        <v>6701</v>
      </c>
      <c r="D2594" s="20">
        <v>30000</v>
      </c>
      <c r="E2594" s="6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9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2592</v>
      </c>
      <c r="C2595" s="3" t="s">
        <v>6702</v>
      </c>
      <c r="D2595" s="20">
        <v>10000</v>
      </c>
      <c r="E2595" s="6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2593</v>
      </c>
      <c r="C2596" s="3" t="s">
        <v>6703</v>
      </c>
      <c r="D2596" s="20">
        <v>80000</v>
      </c>
      <c r="E2596" s="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9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2594</v>
      </c>
      <c r="C2597" s="3" t="s">
        <v>6704</v>
      </c>
      <c r="D2597" s="20">
        <v>15000</v>
      </c>
      <c r="E2597" s="6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9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2595</v>
      </c>
      <c r="C2598" s="3" t="s">
        <v>6705</v>
      </c>
      <c r="D2598" s="20">
        <v>35000</v>
      </c>
      <c r="E2598" s="6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9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2596</v>
      </c>
      <c r="C2599" s="3" t="s">
        <v>6706</v>
      </c>
      <c r="D2599" s="20">
        <v>1500</v>
      </c>
      <c r="E2599" s="6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9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2597</v>
      </c>
      <c r="C2600" s="3" t="s">
        <v>6707</v>
      </c>
      <c r="D2600" s="20">
        <v>3000</v>
      </c>
      <c r="E2600" s="6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9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2598</v>
      </c>
      <c r="C2601" s="3" t="s">
        <v>6708</v>
      </c>
      <c r="D2601" s="20">
        <v>9041</v>
      </c>
      <c r="E2601" s="6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9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2599</v>
      </c>
      <c r="C2602" s="3" t="s">
        <v>6709</v>
      </c>
      <c r="D2602" s="20">
        <v>50000</v>
      </c>
      <c r="E2602" s="6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9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2600</v>
      </c>
      <c r="C2603" s="3" t="s">
        <v>6710</v>
      </c>
      <c r="D2603" s="20">
        <v>500</v>
      </c>
      <c r="E2603" s="6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9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2601</v>
      </c>
      <c r="C2604" s="3" t="s">
        <v>6711</v>
      </c>
      <c r="D2604" s="20">
        <v>12000</v>
      </c>
      <c r="E2604" s="6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9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2602</v>
      </c>
      <c r="C2605" s="3" t="s">
        <v>6712</v>
      </c>
      <c r="D2605" s="20">
        <v>1750</v>
      </c>
      <c r="E2605" s="6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9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2603</v>
      </c>
      <c r="C2606" s="3" t="s">
        <v>6713</v>
      </c>
      <c r="D2606" s="20">
        <v>20000</v>
      </c>
      <c r="E2606" s="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9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2604</v>
      </c>
      <c r="C2607" s="3" t="s">
        <v>6714</v>
      </c>
      <c r="D2607" s="20">
        <v>100000</v>
      </c>
      <c r="E2607" s="6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9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2605</v>
      </c>
      <c r="C2608" s="3" t="s">
        <v>6715</v>
      </c>
      <c r="D2608" s="20">
        <v>11000</v>
      </c>
      <c r="E2608" s="6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9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2606</v>
      </c>
      <c r="C2609" s="3" t="s">
        <v>6716</v>
      </c>
      <c r="D2609" s="20">
        <v>8000</v>
      </c>
      <c r="E2609" s="6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9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2607</v>
      </c>
      <c r="C2610" s="3" t="s">
        <v>6717</v>
      </c>
      <c r="D2610" s="20">
        <v>8000</v>
      </c>
      <c r="E2610" s="6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9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2608</v>
      </c>
      <c r="C2611" s="3" t="s">
        <v>6718</v>
      </c>
      <c r="D2611" s="20">
        <v>35000</v>
      </c>
      <c r="E2611" s="6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9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2609</v>
      </c>
      <c r="C2612" s="3" t="s">
        <v>6719</v>
      </c>
      <c r="D2612" s="20">
        <v>22765</v>
      </c>
      <c r="E2612" s="6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9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2610</v>
      </c>
      <c r="C2613" s="3" t="s">
        <v>6720</v>
      </c>
      <c r="D2613" s="20">
        <v>11000</v>
      </c>
      <c r="E2613" s="6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9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2611</v>
      </c>
      <c r="C2614" s="3" t="s">
        <v>6721</v>
      </c>
      <c r="D2614" s="20">
        <v>10000</v>
      </c>
      <c r="E2614" s="6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9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2612</v>
      </c>
      <c r="C2615" s="3" t="s">
        <v>6722</v>
      </c>
      <c r="D2615" s="20">
        <v>7500</v>
      </c>
      <c r="E2615" s="6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9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2613</v>
      </c>
      <c r="C2616" s="3" t="s">
        <v>6723</v>
      </c>
      <c r="D2616" s="20">
        <v>10500</v>
      </c>
      <c r="E2616" s="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9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2614</v>
      </c>
      <c r="C2617" s="3" t="s">
        <v>6724</v>
      </c>
      <c r="D2617" s="20">
        <v>2001</v>
      </c>
      <c r="E2617" s="6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9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2615</v>
      </c>
      <c r="C2618" s="3" t="s">
        <v>6725</v>
      </c>
      <c r="D2618" s="20">
        <v>25000</v>
      </c>
      <c r="E2618" s="6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9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2616</v>
      </c>
      <c r="C2619" s="3" t="s">
        <v>6726</v>
      </c>
      <c r="D2619" s="20">
        <v>500</v>
      </c>
      <c r="E2619" s="6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9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2617</v>
      </c>
      <c r="C2620" s="3" t="s">
        <v>6727</v>
      </c>
      <c r="D2620" s="20">
        <v>15000</v>
      </c>
      <c r="E2620" s="6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9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2618</v>
      </c>
      <c r="C2621" s="3" t="s">
        <v>6728</v>
      </c>
      <c r="D2621" s="20">
        <v>1000</v>
      </c>
      <c r="E2621" s="6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9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2619</v>
      </c>
      <c r="C2622" s="3" t="s">
        <v>6729</v>
      </c>
      <c r="D2622" s="20">
        <v>65000</v>
      </c>
      <c r="E2622" s="6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9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2620</v>
      </c>
      <c r="C2623" s="3" t="s">
        <v>6730</v>
      </c>
      <c r="D2623" s="20">
        <v>15000</v>
      </c>
      <c r="E2623" s="6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9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2621</v>
      </c>
      <c r="C2624" s="3" t="s">
        <v>6731</v>
      </c>
      <c r="D2624" s="20">
        <v>1500</v>
      </c>
      <c r="E2624" s="6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9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2622</v>
      </c>
      <c r="C2625" s="3" t="s">
        <v>6732</v>
      </c>
      <c r="D2625" s="20">
        <v>2000</v>
      </c>
      <c r="E2625" s="6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9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2623</v>
      </c>
      <c r="C2626" s="3" t="s">
        <v>6733</v>
      </c>
      <c r="D2626" s="20">
        <v>8000</v>
      </c>
      <c r="E2626" s="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9" t="s">
        <v>8317</v>
      </c>
      <c r="R2626" t="s">
        <v>8353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ref="U2626:U2689" si="209">YEAR(S2626)</f>
        <v>2012</v>
      </c>
    </row>
    <row r="2627" spans="1:21" ht="58" x14ac:dyDescent="0.35">
      <c r="A2627">
        <v>2625</v>
      </c>
      <c r="B2627" s="3" t="s">
        <v>2624</v>
      </c>
      <c r="C2627" s="3" t="s">
        <v>6734</v>
      </c>
      <c r="D2627" s="20">
        <v>150</v>
      </c>
      <c r="E2627" s="6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si="206"/>
        <v>27.58</v>
      </c>
      <c r="Q2627" s="9" t="s">
        <v>8317</v>
      </c>
      <c r="R2627" t="s">
        <v>8353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3.5" x14ac:dyDescent="0.35">
      <c r="A2628">
        <v>2626</v>
      </c>
      <c r="B2628" s="3" t="s">
        <v>2625</v>
      </c>
      <c r="C2628" s="3" t="s">
        <v>6735</v>
      </c>
      <c r="D2628" s="20">
        <v>2500</v>
      </c>
      <c r="E2628" s="6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9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2626</v>
      </c>
      <c r="C2629" s="3" t="s">
        <v>6736</v>
      </c>
      <c r="D2629" s="20">
        <v>150</v>
      </c>
      <c r="E2629" s="6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9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2627</v>
      </c>
      <c r="C2630" s="3" t="s">
        <v>6737</v>
      </c>
      <c r="D2630" s="20">
        <v>839</v>
      </c>
      <c r="E2630" s="6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9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2628</v>
      </c>
      <c r="C2631" s="3" t="s">
        <v>6738</v>
      </c>
      <c r="D2631" s="20">
        <v>5000</v>
      </c>
      <c r="E2631" s="6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9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2629</v>
      </c>
      <c r="C2632" s="3" t="s">
        <v>6739</v>
      </c>
      <c r="D2632" s="20">
        <v>2000</v>
      </c>
      <c r="E2632" s="6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9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2630</v>
      </c>
      <c r="C2633" s="3" t="s">
        <v>6740</v>
      </c>
      <c r="D2633" s="20">
        <v>20000</v>
      </c>
      <c r="E2633" s="6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9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2631</v>
      </c>
      <c r="C2634" s="3" t="s">
        <v>6741</v>
      </c>
      <c r="D2634" s="20">
        <v>1070</v>
      </c>
      <c r="E2634" s="6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9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2632</v>
      </c>
      <c r="C2635" s="3" t="s">
        <v>6742</v>
      </c>
      <c r="D2635" s="20">
        <v>5000</v>
      </c>
      <c r="E2635" s="6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9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2633</v>
      </c>
      <c r="C2636" s="3" t="s">
        <v>6743</v>
      </c>
      <c r="D2636" s="20">
        <v>930</v>
      </c>
      <c r="E2636" s="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9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2634</v>
      </c>
      <c r="C2637" s="3" t="s">
        <v>6744</v>
      </c>
      <c r="D2637" s="20">
        <v>11500</v>
      </c>
      <c r="E2637" s="6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9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2635</v>
      </c>
      <c r="C2638" s="3" t="s">
        <v>6745</v>
      </c>
      <c r="D2638" s="20">
        <v>1000</v>
      </c>
      <c r="E2638" s="6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9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2636</v>
      </c>
      <c r="C2639" s="3" t="s">
        <v>6746</v>
      </c>
      <c r="D2639" s="20">
        <v>500</v>
      </c>
      <c r="E2639" s="6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9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2637</v>
      </c>
      <c r="C2640" s="3" t="s">
        <v>6747</v>
      </c>
      <c r="D2640" s="20">
        <v>347</v>
      </c>
      <c r="E2640" s="6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9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2638</v>
      </c>
      <c r="C2641" s="3" t="s">
        <v>6748</v>
      </c>
      <c r="D2641" s="20">
        <v>300</v>
      </c>
      <c r="E2641" s="6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9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2639</v>
      </c>
      <c r="C2642" s="3" t="s">
        <v>6749</v>
      </c>
      <c r="D2642" s="20">
        <v>3000</v>
      </c>
      <c r="E2642" s="6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9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2640</v>
      </c>
      <c r="C2643" s="3" t="s">
        <v>6750</v>
      </c>
      <c r="D2643" s="20">
        <v>1500</v>
      </c>
      <c r="E2643" s="6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9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2641</v>
      </c>
      <c r="C2644" s="3" t="s">
        <v>6751</v>
      </c>
      <c r="D2644" s="20">
        <v>500000</v>
      </c>
      <c r="E2644" s="6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2642</v>
      </c>
      <c r="C2645" s="3" t="s">
        <v>6752</v>
      </c>
      <c r="D2645" s="20">
        <v>1000000</v>
      </c>
      <c r="E2645" s="6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9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2643</v>
      </c>
      <c r="C2646" s="3" t="s">
        <v>6753</v>
      </c>
      <c r="D2646" s="20">
        <v>100000</v>
      </c>
      <c r="E2646" s="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9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2644</v>
      </c>
      <c r="C2647" s="3" t="s">
        <v>6754</v>
      </c>
      <c r="D2647" s="20">
        <v>20000</v>
      </c>
      <c r="E2647" s="6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9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2645</v>
      </c>
      <c r="C2648" s="3" t="s">
        <v>6755</v>
      </c>
      <c r="D2648" s="20">
        <v>500000</v>
      </c>
      <c r="E2648" s="6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9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2646</v>
      </c>
      <c r="C2649" s="3" t="s">
        <v>6756</v>
      </c>
      <c r="D2649" s="20">
        <v>2500</v>
      </c>
      <c r="E2649" s="6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9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2647</v>
      </c>
      <c r="C2650" s="3" t="s">
        <v>6757</v>
      </c>
      <c r="D2650" s="20">
        <v>12000</v>
      </c>
      <c r="E2650" s="6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9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2648</v>
      </c>
      <c r="C2651" s="3" t="s">
        <v>6758</v>
      </c>
      <c r="D2651" s="20">
        <v>125000</v>
      </c>
      <c r="E2651" s="6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9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2649</v>
      </c>
      <c r="C2652" s="3" t="s">
        <v>6759</v>
      </c>
      <c r="D2652" s="20">
        <v>60000</v>
      </c>
      <c r="E2652" s="6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9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2650</v>
      </c>
      <c r="C2653" s="3" t="s">
        <v>6760</v>
      </c>
      <c r="D2653" s="20">
        <v>280000</v>
      </c>
      <c r="E2653" s="6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9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2651</v>
      </c>
      <c r="C2654" s="3" t="s">
        <v>6761</v>
      </c>
      <c r="D2654" s="20">
        <v>100000</v>
      </c>
      <c r="E2654" s="6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9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2652</v>
      </c>
      <c r="C2655" s="3" t="s">
        <v>6762</v>
      </c>
      <c r="D2655" s="20">
        <v>51000</v>
      </c>
      <c r="E2655" s="6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9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2653</v>
      </c>
      <c r="C2656" s="3" t="s">
        <v>6763</v>
      </c>
      <c r="D2656" s="20">
        <v>100000</v>
      </c>
      <c r="E2656" s="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9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2654</v>
      </c>
      <c r="C2657" s="3" t="s">
        <v>6764</v>
      </c>
      <c r="D2657" s="20">
        <v>15000</v>
      </c>
      <c r="E2657" s="6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9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2655</v>
      </c>
      <c r="C2658" s="3" t="s">
        <v>6765</v>
      </c>
      <c r="D2658" s="20">
        <v>150000</v>
      </c>
      <c r="E2658" s="6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9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2656</v>
      </c>
      <c r="C2659" s="3" t="s">
        <v>6766</v>
      </c>
      <c r="D2659" s="20">
        <v>30000</v>
      </c>
      <c r="E2659" s="6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9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2657</v>
      </c>
      <c r="C2660" s="3" t="s">
        <v>6767</v>
      </c>
      <c r="D2660" s="20">
        <v>98000</v>
      </c>
      <c r="E2660" s="6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9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2658</v>
      </c>
      <c r="C2661" s="3" t="s">
        <v>6768</v>
      </c>
      <c r="D2661" s="20">
        <v>49000</v>
      </c>
      <c r="E2661" s="6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9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2659</v>
      </c>
      <c r="C2662" s="3" t="s">
        <v>6769</v>
      </c>
      <c r="D2662" s="20">
        <v>20000</v>
      </c>
      <c r="E2662" s="6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9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2660</v>
      </c>
      <c r="C2663" s="3" t="s">
        <v>6770</v>
      </c>
      <c r="D2663" s="20">
        <v>5000</v>
      </c>
      <c r="E2663" s="6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9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2661</v>
      </c>
      <c r="C2664" s="3" t="s">
        <v>6771</v>
      </c>
      <c r="D2664" s="20">
        <v>20000</v>
      </c>
      <c r="E2664" s="6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9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2662</v>
      </c>
      <c r="C2665" s="3" t="s">
        <v>6772</v>
      </c>
      <c r="D2665" s="20">
        <v>20000</v>
      </c>
      <c r="E2665" s="6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9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2663</v>
      </c>
      <c r="C2666" s="3" t="s">
        <v>6773</v>
      </c>
      <c r="D2666" s="20">
        <v>17500</v>
      </c>
      <c r="E2666" s="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9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2664</v>
      </c>
      <c r="C2667" s="3" t="s">
        <v>6774</v>
      </c>
      <c r="D2667" s="20">
        <v>3500</v>
      </c>
      <c r="E2667" s="6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9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2665</v>
      </c>
      <c r="C2668" s="3" t="s">
        <v>6775</v>
      </c>
      <c r="D2668" s="20">
        <v>10000</v>
      </c>
      <c r="E2668" s="6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9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2666</v>
      </c>
      <c r="C2669" s="3" t="s">
        <v>6776</v>
      </c>
      <c r="D2669" s="20">
        <v>1500</v>
      </c>
      <c r="E2669" s="6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9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2667</v>
      </c>
      <c r="C2670" s="3" t="s">
        <v>6777</v>
      </c>
      <c r="D2670" s="20">
        <v>1000</v>
      </c>
      <c r="E2670" s="6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9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2668</v>
      </c>
      <c r="C2671" s="3" t="s">
        <v>6778</v>
      </c>
      <c r="D2671" s="20">
        <v>800</v>
      </c>
      <c r="E2671" s="6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9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2669</v>
      </c>
      <c r="C2672" s="3" t="s">
        <v>6779</v>
      </c>
      <c r="D2672" s="20">
        <v>38888</v>
      </c>
      <c r="E2672" s="6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9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2670</v>
      </c>
      <c r="C2673" s="3" t="s">
        <v>6780</v>
      </c>
      <c r="D2673" s="20">
        <v>25000</v>
      </c>
      <c r="E2673" s="6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9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2671</v>
      </c>
      <c r="C2674" s="3" t="s">
        <v>6781</v>
      </c>
      <c r="D2674" s="20">
        <v>10000</v>
      </c>
      <c r="E2674" s="6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9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2672</v>
      </c>
      <c r="C2675" s="3" t="s">
        <v>6782</v>
      </c>
      <c r="D2675" s="20">
        <v>40000</v>
      </c>
      <c r="E2675" s="6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9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2673</v>
      </c>
      <c r="C2676" s="3" t="s">
        <v>6783</v>
      </c>
      <c r="D2676" s="20">
        <v>35000</v>
      </c>
      <c r="E2676" s="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9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2674</v>
      </c>
      <c r="C2677" s="3" t="s">
        <v>6784</v>
      </c>
      <c r="D2677" s="20">
        <v>25000</v>
      </c>
      <c r="E2677" s="6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9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2675</v>
      </c>
      <c r="C2678" s="3" t="s">
        <v>6785</v>
      </c>
      <c r="D2678" s="20">
        <v>2100</v>
      </c>
      <c r="E2678" s="6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9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2676</v>
      </c>
      <c r="C2679" s="3" t="s">
        <v>6786</v>
      </c>
      <c r="D2679" s="20">
        <v>19500</v>
      </c>
      <c r="E2679" s="6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9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2677</v>
      </c>
      <c r="C2680" s="3" t="s">
        <v>6787</v>
      </c>
      <c r="D2680" s="20">
        <v>8000000</v>
      </c>
      <c r="E2680" s="6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9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2678</v>
      </c>
      <c r="C2681" s="3" t="s">
        <v>6788</v>
      </c>
      <c r="D2681" s="20">
        <v>40000</v>
      </c>
      <c r="E2681" s="6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9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2679</v>
      </c>
      <c r="C2682" s="3" t="s">
        <v>6789</v>
      </c>
      <c r="D2682" s="20">
        <v>32000</v>
      </c>
      <c r="E2682" s="6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9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2680</v>
      </c>
      <c r="C2683" s="3" t="s">
        <v>6790</v>
      </c>
      <c r="D2683" s="20">
        <v>8000</v>
      </c>
      <c r="E2683" s="6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9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2681</v>
      </c>
      <c r="C2684" s="3" t="s">
        <v>6791</v>
      </c>
      <c r="D2684" s="20">
        <v>6000</v>
      </c>
      <c r="E2684" s="6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9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2682</v>
      </c>
      <c r="C2685" s="3" t="s">
        <v>6792</v>
      </c>
      <c r="D2685" s="20">
        <v>15000</v>
      </c>
      <c r="E2685" s="6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9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2683</v>
      </c>
      <c r="C2686" s="3" t="s">
        <v>6793</v>
      </c>
      <c r="D2686" s="20">
        <v>70000</v>
      </c>
      <c r="E2686" s="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9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2684</v>
      </c>
      <c r="C2687" s="3" t="s">
        <v>6794</v>
      </c>
      <c r="D2687" s="20">
        <v>50000</v>
      </c>
      <c r="E2687" s="6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9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2685</v>
      </c>
      <c r="C2688" s="3" t="s">
        <v>6795</v>
      </c>
      <c r="D2688" s="20">
        <v>30000</v>
      </c>
      <c r="E2688" s="6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2686</v>
      </c>
      <c r="C2689" s="3" t="s">
        <v>6796</v>
      </c>
      <c r="D2689" s="20">
        <v>15000</v>
      </c>
      <c r="E2689" s="6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2687</v>
      </c>
      <c r="C2690" s="3" t="s">
        <v>6797</v>
      </c>
      <c r="D2690" s="20">
        <v>50000</v>
      </c>
      <c r="E2690" s="6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9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5" x14ac:dyDescent="0.35">
      <c r="A2691">
        <v>2689</v>
      </c>
      <c r="B2691" s="3" t="s">
        <v>2688</v>
      </c>
      <c r="C2691" s="3" t="s">
        <v>6798</v>
      </c>
      <c r="D2691" s="20">
        <v>35000</v>
      </c>
      <c r="E2691" s="6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si="211"/>
        <v>1</v>
      </c>
      <c r="Q2691" s="9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58" x14ac:dyDescent="0.35">
      <c r="A2692">
        <v>2690</v>
      </c>
      <c r="B2692" s="3" t="s">
        <v>2689</v>
      </c>
      <c r="C2692" s="3" t="s">
        <v>6799</v>
      </c>
      <c r="D2692" s="20">
        <v>80000</v>
      </c>
      <c r="E2692" s="6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9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2690</v>
      </c>
      <c r="C2693" s="3" t="s">
        <v>6800</v>
      </c>
      <c r="D2693" s="20">
        <v>65000</v>
      </c>
      <c r="E2693" s="6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9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2691</v>
      </c>
      <c r="C2694" s="3" t="s">
        <v>6801</v>
      </c>
      <c r="D2694" s="20">
        <v>3500</v>
      </c>
      <c r="E2694" s="6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9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2692</v>
      </c>
      <c r="C2695" s="3" t="s">
        <v>6802</v>
      </c>
      <c r="D2695" s="20">
        <v>5000</v>
      </c>
      <c r="E2695" s="6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9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2693</v>
      </c>
      <c r="C2696" s="3" t="s">
        <v>6803</v>
      </c>
      <c r="D2696" s="20">
        <v>30000</v>
      </c>
      <c r="E2696" s="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9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2694</v>
      </c>
      <c r="C2697" s="3" t="s">
        <v>6804</v>
      </c>
      <c r="D2697" s="20">
        <v>15000</v>
      </c>
      <c r="E2697" s="6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9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2695</v>
      </c>
      <c r="C2698" s="3" t="s">
        <v>6805</v>
      </c>
      <c r="D2698" s="20">
        <v>60000</v>
      </c>
      <c r="E2698" s="6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9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2696</v>
      </c>
      <c r="C2699" s="3" t="s">
        <v>6806</v>
      </c>
      <c r="D2699" s="20">
        <v>23000</v>
      </c>
      <c r="E2699" s="6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9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2697</v>
      </c>
      <c r="C2700" s="3" t="s">
        <v>6807</v>
      </c>
      <c r="D2700" s="20">
        <v>8000</v>
      </c>
      <c r="E2700" s="6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9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2698</v>
      </c>
      <c r="C2701" s="3" t="s">
        <v>6808</v>
      </c>
      <c r="D2701" s="20">
        <v>2</v>
      </c>
      <c r="E2701" s="6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2699</v>
      </c>
      <c r="C2702" s="3" t="s">
        <v>6809</v>
      </c>
      <c r="D2702" s="20">
        <v>9999</v>
      </c>
      <c r="E2702" s="6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9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2700</v>
      </c>
      <c r="C2703" s="3" t="s">
        <v>6810</v>
      </c>
      <c r="D2703" s="20">
        <v>3400</v>
      </c>
      <c r="E2703" s="6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9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2701</v>
      </c>
      <c r="C2704" s="3" t="s">
        <v>6811</v>
      </c>
      <c r="D2704" s="20">
        <v>10000</v>
      </c>
      <c r="E2704" s="6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9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2702</v>
      </c>
      <c r="C2705" s="3" t="s">
        <v>6812</v>
      </c>
      <c r="D2705" s="20">
        <v>40000</v>
      </c>
      <c r="E2705" s="6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9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2703</v>
      </c>
      <c r="C2706" s="3" t="s">
        <v>6813</v>
      </c>
      <c r="D2706" s="20">
        <v>19000</v>
      </c>
      <c r="E2706" s="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9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2704</v>
      </c>
      <c r="C2707" s="3" t="s">
        <v>6814</v>
      </c>
      <c r="D2707" s="20">
        <v>16500</v>
      </c>
      <c r="E2707" s="6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9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2705</v>
      </c>
      <c r="C2708" s="3" t="s">
        <v>6815</v>
      </c>
      <c r="D2708" s="20">
        <v>35000</v>
      </c>
      <c r="E2708" s="6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9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2706</v>
      </c>
      <c r="C2709" s="3" t="s">
        <v>6816</v>
      </c>
      <c r="D2709" s="20">
        <v>8000</v>
      </c>
      <c r="E2709" s="6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9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2707</v>
      </c>
      <c r="C2710" s="3" t="s">
        <v>6817</v>
      </c>
      <c r="D2710" s="20">
        <v>20000</v>
      </c>
      <c r="E2710" s="6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9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2708</v>
      </c>
      <c r="C2711" s="3" t="s">
        <v>6818</v>
      </c>
      <c r="D2711" s="20">
        <v>50000</v>
      </c>
      <c r="E2711" s="6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9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2709</v>
      </c>
      <c r="C2712" s="3" t="s">
        <v>6819</v>
      </c>
      <c r="D2712" s="20">
        <v>60000</v>
      </c>
      <c r="E2712" s="6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9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2710</v>
      </c>
      <c r="C2713" s="3" t="s">
        <v>6820</v>
      </c>
      <c r="D2713" s="20">
        <v>3910</v>
      </c>
      <c r="E2713" s="6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9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2711</v>
      </c>
      <c r="C2714" s="3" t="s">
        <v>6821</v>
      </c>
      <c r="D2714" s="20">
        <v>5500</v>
      </c>
      <c r="E2714" s="6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9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2712</v>
      </c>
      <c r="C2715" s="3" t="s">
        <v>6822</v>
      </c>
      <c r="D2715" s="20">
        <v>150000</v>
      </c>
      <c r="E2715" s="6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9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2713</v>
      </c>
      <c r="C2716" s="3" t="s">
        <v>6823</v>
      </c>
      <c r="D2716" s="20">
        <v>25000</v>
      </c>
      <c r="E2716" s="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9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2714</v>
      </c>
      <c r="C2717" s="3" t="s">
        <v>6824</v>
      </c>
      <c r="D2717" s="20">
        <v>12000</v>
      </c>
      <c r="E2717" s="6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9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2715</v>
      </c>
      <c r="C2718" s="3" t="s">
        <v>6825</v>
      </c>
      <c r="D2718" s="20">
        <v>10000</v>
      </c>
      <c r="E2718" s="6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9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2716</v>
      </c>
      <c r="C2719" s="3" t="s">
        <v>6826</v>
      </c>
      <c r="D2719" s="20">
        <v>25000</v>
      </c>
      <c r="E2719" s="6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9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2717</v>
      </c>
      <c r="C2720" s="3" t="s">
        <v>6827</v>
      </c>
      <c r="D2720" s="20">
        <v>18000</v>
      </c>
      <c r="E2720" s="6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9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2718</v>
      </c>
      <c r="C2721" s="3" t="s">
        <v>6828</v>
      </c>
      <c r="D2721" s="20">
        <v>6000</v>
      </c>
      <c r="E2721" s="6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9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2719</v>
      </c>
      <c r="C2722" s="3" t="s">
        <v>6829</v>
      </c>
      <c r="D2722" s="20">
        <v>25000</v>
      </c>
      <c r="E2722" s="6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9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2720</v>
      </c>
      <c r="C2723" s="3" t="s">
        <v>6830</v>
      </c>
      <c r="D2723" s="20">
        <v>750</v>
      </c>
      <c r="E2723" s="6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9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2721</v>
      </c>
      <c r="C2724" s="3" t="s">
        <v>6831</v>
      </c>
      <c r="D2724" s="20">
        <v>5000</v>
      </c>
      <c r="E2724" s="6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9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2722</v>
      </c>
      <c r="C2725" s="3" t="s">
        <v>6832</v>
      </c>
      <c r="D2725" s="20">
        <v>12000</v>
      </c>
      <c r="E2725" s="6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9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2723</v>
      </c>
      <c r="C2726" s="3" t="s">
        <v>6833</v>
      </c>
      <c r="D2726" s="20">
        <v>2468</v>
      </c>
      <c r="E2726" s="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9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2724</v>
      </c>
      <c r="C2727" s="3" t="s">
        <v>6834</v>
      </c>
      <c r="D2727" s="20">
        <v>40000</v>
      </c>
      <c r="E2727" s="6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9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2725</v>
      </c>
      <c r="C2728" s="3" t="s">
        <v>6835</v>
      </c>
      <c r="D2728" s="20">
        <v>100000</v>
      </c>
      <c r="E2728" s="6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9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2726</v>
      </c>
      <c r="C2729" s="3" t="s">
        <v>6836</v>
      </c>
      <c r="D2729" s="20">
        <v>10000</v>
      </c>
      <c r="E2729" s="6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9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2727</v>
      </c>
      <c r="C2730" s="3" t="s">
        <v>6837</v>
      </c>
      <c r="D2730" s="20">
        <v>15000</v>
      </c>
      <c r="E2730" s="6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9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2728</v>
      </c>
      <c r="C2731" s="3" t="s">
        <v>6838</v>
      </c>
      <c r="D2731" s="20">
        <v>7500</v>
      </c>
      <c r="E2731" s="6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9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2729</v>
      </c>
      <c r="C2732" s="3" t="s">
        <v>6839</v>
      </c>
      <c r="D2732" s="20">
        <v>27000</v>
      </c>
      <c r="E2732" s="6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9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2730</v>
      </c>
      <c r="C2733" s="3" t="s">
        <v>6840</v>
      </c>
      <c r="D2733" s="20">
        <v>30000</v>
      </c>
      <c r="E2733" s="6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9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2731</v>
      </c>
      <c r="C2734" s="3" t="s">
        <v>6841</v>
      </c>
      <c r="D2734" s="20">
        <v>12000</v>
      </c>
      <c r="E2734" s="6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9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2732</v>
      </c>
      <c r="C2735" s="3" t="s">
        <v>6842</v>
      </c>
      <c r="D2735" s="20">
        <v>50000</v>
      </c>
      <c r="E2735" s="6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9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2733</v>
      </c>
      <c r="C2736" s="3" t="s">
        <v>6843</v>
      </c>
      <c r="D2736" s="20">
        <v>1</v>
      </c>
      <c r="E2736" s="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9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2734</v>
      </c>
      <c r="C2737" s="3" t="s">
        <v>6844</v>
      </c>
      <c r="D2737" s="20">
        <v>750</v>
      </c>
      <c r="E2737" s="6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9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2735</v>
      </c>
      <c r="C2738" s="3" t="s">
        <v>6845</v>
      </c>
      <c r="D2738" s="20">
        <v>8000</v>
      </c>
      <c r="E2738" s="6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9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2736</v>
      </c>
      <c r="C2739" s="3" t="s">
        <v>6846</v>
      </c>
      <c r="D2739" s="20">
        <v>30000</v>
      </c>
      <c r="E2739" s="6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9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2737</v>
      </c>
      <c r="C2740" s="3" t="s">
        <v>6847</v>
      </c>
      <c r="D2740" s="20">
        <v>5000</v>
      </c>
      <c r="E2740" s="6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9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2738</v>
      </c>
      <c r="C2741" s="3" t="s">
        <v>6848</v>
      </c>
      <c r="D2741" s="20">
        <v>1100</v>
      </c>
      <c r="E2741" s="6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9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2739</v>
      </c>
      <c r="C2742" s="3" t="s">
        <v>6849</v>
      </c>
      <c r="D2742" s="20">
        <v>300</v>
      </c>
      <c r="E2742" s="6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9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2740</v>
      </c>
      <c r="C2743" s="3" t="s">
        <v>6850</v>
      </c>
      <c r="D2743" s="20">
        <v>8000</v>
      </c>
      <c r="E2743" s="6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9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2741</v>
      </c>
      <c r="C2744" s="3" t="s">
        <v>6851</v>
      </c>
      <c r="D2744" s="20">
        <v>2500</v>
      </c>
      <c r="E2744" s="6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9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2742</v>
      </c>
      <c r="C2745" s="3" t="s">
        <v>6852</v>
      </c>
      <c r="D2745" s="20">
        <v>5999</v>
      </c>
      <c r="E2745" s="6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2743</v>
      </c>
      <c r="C2746" s="3" t="s">
        <v>6853</v>
      </c>
      <c r="D2746" s="20">
        <v>16000</v>
      </c>
      <c r="E2746" s="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9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2744</v>
      </c>
      <c r="C2747" s="3" t="s">
        <v>6854</v>
      </c>
      <c r="D2747" s="20">
        <v>8000</v>
      </c>
      <c r="E2747" s="6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9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2745</v>
      </c>
      <c r="C2748" s="3" t="s">
        <v>6855</v>
      </c>
      <c r="D2748" s="20">
        <v>3000</v>
      </c>
      <c r="E2748" s="6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9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2746</v>
      </c>
      <c r="C2749" s="3" t="s">
        <v>6856</v>
      </c>
      <c r="D2749" s="20">
        <v>500</v>
      </c>
      <c r="E2749" s="6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9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2747</v>
      </c>
      <c r="C2750" s="3" t="s">
        <v>6857</v>
      </c>
      <c r="D2750" s="20">
        <v>5000</v>
      </c>
      <c r="E2750" s="6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9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2748</v>
      </c>
      <c r="C2751" s="3" t="s">
        <v>6858</v>
      </c>
      <c r="D2751" s="20">
        <v>10000</v>
      </c>
      <c r="E2751" s="6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9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2749</v>
      </c>
      <c r="C2752" s="3" t="s">
        <v>6859</v>
      </c>
      <c r="D2752" s="20">
        <v>1999</v>
      </c>
      <c r="E2752" s="6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2750</v>
      </c>
      <c r="C2753" s="3" t="s">
        <v>6860</v>
      </c>
      <c r="D2753" s="20">
        <v>3274</v>
      </c>
      <c r="E2753" s="6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2751</v>
      </c>
      <c r="C2754" s="3" t="s">
        <v>6861</v>
      </c>
      <c r="D2754" s="20">
        <v>4800</v>
      </c>
      <c r="E2754" s="6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9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5" x14ac:dyDescent="0.35">
      <c r="A2755">
        <v>2753</v>
      </c>
      <c r="B2755" s="3" t="s">
        <v>2752</v>
      </c>
      <c r="C2755" s="3" t="s">
        <v>6862</v>
      </c>
      <c r="D2755" s="20">
        <v>2000</v>
      </c>
      <c r="E2755" s="6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si="216"/>
        <v>47.5</v>
      </c>
      <c r="Q2755" s="9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3.5" x14ac:dyDescent="0.35">
      <c r="A2756">
        <v>2754</v>
      </c>
      <c r="B2756" s="3" t="s">
        <v>2753</v>
      </c>
      <c r="C2756" s="3" t="s">
        <v>6863</v>
      </c>
      <c r="D2756" s="20">
        <v>10000</v>
      </c>
      <c r="E2756" s="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2754</v>
      </c>
      <c r="C2757" s="3" t="s">
        <v>6864</v>
      </c>
      <c r="D2757" s="20">
        <v>500</v>
      </c>
      <c r="E2757" s="6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9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2755</v>
      </c>
      <c r="C2758" s="3" t="s">
        <v>6865</v>
      </c>
      <c r="D2758" s="20">
        <v>10000</v>
      </c>
      <c r="E2758" s="6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9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2756</v>
      </c>
      <c r="C2759" s="3" t="s">
        <v>6866</v>
      </c>
      <c r="D2759" s="20">
        <v>1500</v>
      </c>
      <c r="E2759" s="6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9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2757</v>
      </c>
      <c r="C2760" s="3" t="s">
        <v>6867</v>
      </c>
      <c r="D2760" s="20">
        <v>2000</v>
      </c>
      <c r="E2760" s="6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9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2758</v>
      </c>
      <c r="C2761" s="3" t="s">
        <v>6868</v>
      </c>
      <c r="D2761" s="20">
        <v>1000</v>
      </c>
      <c r="E2761" s="6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9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2759</v>
      </c>
      <c r="C2762" s="3" t="s">
        <v>6869</v>
      </c>
      <c r="D2762" s="20">
        <v>5000</v>
      </c>
      <c r="E2762" s="6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2760</v>
      </c>
      <c r="C2763" s="3" t="s">
        <v>6870</v>
      </c>
      <c r="D2763" s="20">
        <v>5000</v>
      </c>
      <c r="E2763" s="6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9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2761</v>
      </c>
      <c r="C2764" s="3" t="s">
        <v>6871</v>
      </c>
      <c r="D2764" s="20">
        <v>3250</v>
      </c>
      <c r="E2764" s="6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9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2762</v>
      </c>
      <c r="C2765" s="3" t="s">
        <v>6872</v>
      </c>
      <c r="D2765" s="20">
        <v>39400</v>
      </c>
      <c r="E2765" s="6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9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2763</v>
      </c>
      <c r="C2766" s="3" t="s">
        <v>6873</v>
      </c>
      <c r="D2766" s="20">
        <v>4000</v>
      </c>
      <c r="E2766" s="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9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2764</v>
      </c>
      <c r="C2767" s="3" t="s">
        <v>6874</v>
      </c>
      <c r="D2767" s="20">
        <v>4000</v>
      </c>
      <c r="E2767" s="6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2765</v>
      </c>
      <c r="C2768" s="3" t="s">
        <v>6875</v>
      </c>
      <c r="D2768" s="20">
        <v>5000</v>
      </c>
      <c r="E2768" s="6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9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2766</v>
      </c>
      <c r="C2769" s="3" t="s">
        <v>6876</v>
      </c>
      <c r="D2769" s="20">
        <v>4000</v>
      </c>
      <c r="E2769" s="6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9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2767</v>
      </c>
      <c r="C2770" s="3" t="s">
        <v>6877</v>
      </c>
      <c r="D2770" s="20">
        <v>7000</v>
      </c>
      <c r="E2770" s="6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9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2768</v>
      </c>
      <c r="C2771" s="3" t="s">
        <v>6878</v>
      </c>
      <c r="D2771" s="20">
        <v>800</v>
      </c>
      <c r="E2771" s="6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9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2769</v>
      </c>
      <c r="C2772" s="3" t="s">
        <v>6879</v>
      </c>
      <c r="D2772" s="20">
        <v>20000</v>
      </c>
      <c r="E2772" s="6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9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2770</v>
      </c>
      <c r="C2773" s="3" t="s">
        <v>6880</v>
      </c>
      <c r="D2773" s="20">
        <v>19980</v>
      </c>
      <c r="E2773" s="6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2771</v>
      </c>
      <c r="C2774" s="3" t="s">
        <v>6881</v>
      </c>
      <c r="D2774" s="20">
        <v>8000</v>
      </c>
      <c r="E2774" s="6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2772</v>
      </c>
      <c r="C2775" s="3" t="s">
        <v>6882</v>
      </c>
      <c r="D2775" s="20">
        <v>530</v>
      </c>
      <c r="E2775" s="6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9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2773</v>
      </c>
      <c r="C2776" s="3" t="s">
        <v>6883</v>
      </c>
      <c r="D2776" s="20">
        <v>4000</v>
      </c>
      <c r="E2776" s="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9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2774</v>
      </c>
      <c r="C2777" s="3" t="s">
        <v>6884</v>
      </c>
      <c r="D2777" s="20">
        <v>5000</v>
      </c>
      <c r="E2777" s="6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9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2775</v>
      </c>
      <c r="C2778" s="3" t="s">
        <v>6885</v>
      </c>
      <c r="D2778" s="20">
        <v>21000</v>
      </c>
      <c r="E2778" s="6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9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2776</v>
      </c>
      <c r="C2779" s="3" t="s">
        <v>6886</v>
      </c>
      <c r="D2779" s="20">
        <v>3000</v>
      </c>
      <c r="E2779" s="6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9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2777</v>
      </c>
      <c r="C2780" s="3" t="s">
        <v>6887</v>
      </c>
      <c r="D2780" s="20">
        <v>5500</v>
      </c>
      <c r="E2780" s="6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9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2778</v>
      </c>
      <c r="C2781" s="3" t="s">
        <v>6888</v>
      </c>
      <c r="D2781" s="20">
        <v>2500</v>
      </c>
      <c r="E2781" s="6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9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2779</v>
      </c>
      <c r="C2782" s="3" t="s">
        <v>6889</v>
      </c>
      <c r="D2782" s="20">
        <v>100000</v>
      </c>
      <c r="E2782" s="6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2780</v>
      </c>
      <c r="C2783" s="3" t="s">
        <v>6890</v>
      </c>
      <c r="D2783" s="20">
        <v>5000</v>
      </c>
      <c r="E2783" s="6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26</v>
      </c>
      <c r="P2783">
        <f t="shared" si="216"/>
        <v>47</v>
      </c>
      <c r="Q2783" s="9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2781</v>
      </c>
      <c r="C2784" s="3" t="s">
        <v>6891</v>
      </c>
      <c r="D2784" s="20">
        <v>5000</v>
      </c>
      <c r="E2784" s="6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24</v>
      </c>
      <c r="P2784">
        <f t="shared" si="216"/>
        <v>66.67</v>
      </c>
      <c r="Q2784" s="9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2782</v>
      </c>
      <c r="C2785" s="3" t="s">
        <v>6892</v>
      </c>
      <c r="D2785" s="20">
        <v>1000</v>
      </c>
      <c r="E2785" s="6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9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2783</v>
      </c>
      <c r="C2786" s="3" t="s">
        <v>6893</v>
      </c>
      <c r="D2786" s="20">
        <v>5000</v>
      </c>
      <c r="E2786" s="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143</v>
      </c>
      <c r="P2786">
        <f t="shared" si="216"/>
        <v>66.11</v>
      </c>
      <c r="Q2786" s="9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2784</v>
      </c>
      <c r="C2787" s="3" t="s">
        <v>6894</v>
      </c>
      <c r="D2787" s="20">
        <v>5000</v>
      </c>
      <c r="E2787" s="6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9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2785</v>
      </c>
      <c r="C2788" s="3" t="s">
        <v>6895</v>
      </c>
      <c r="D2788" s="20">
        <v>2500</v>
      </c>
      <c r="E2788" s="6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9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2786</v>
      </c>
      <c r="C2789" s="3" t="s">
        <v>6896</v>
      </c>
      <c r="D2789" s="20">
        <v>5000</v>
      </c>
      <c r="E2789" s="6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24</v>
      </c>
      <c r="P2789">
        <f t="shared" si="216"/>
        <v>31.5</v>
      </c>
      <c r="Q2789" s="9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2787</v>
      </c>
      <c r="C2790" s="3" t="s">
        <v>6897</v>
      </c>
      <c r="D2790" s="20">
        <v>5000</v>
      </c>
      <c r="E2790" s="6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41</v>
      </c>
      <c r="P2790">
        <f t="shared" si="216"/>
        <v>102.5</v>
      </c>
      <c r="Q2790" s="9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2788</v>
      </c>
      <c r="C2791" s="3" t="s">
        <v>6898</v>
      </c>
      <c r="D2791" s="20">
        <v>5000</v>
      </c>
      <c r="E2791" s="6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61</v>
      </c>
      <c r="P2791">
        <f t="shared" si="216"/>
        <v>126.46</v>
      </c>
      <c r="Q2791" s="9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2789</v>
      </c>
      <c r="C2792" s="3" t="s">
        <v>6899</v>
      </c>
      <c r="D2792" s="20">
        <v>5000</v>
      </c>
      <c r="E2792" s="6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63</v>
      </c>
      <c r="P2792">
        <f t="shared" si="216"/>
        <v>47.88</v>
      </c>
      <c r="Q2792" s="9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2790</v>
      </c>
      <c r="C2793" s="3" t="s">
        <v>6900</v>
      </c>
      <c r="D2793" s="20">
        <v>5000</v>
      </c>
      <c r="E2793" s="6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41</v>
      </c>
      <c r="P2793">
        <f t="shared" si="216"/>
        <v>73.209999999999994</v>
      </c>
      <c r="Q2793" s="9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2791</v>
      </c>
      <c r="C2794" s="3" t="s">
        <v>6901</v>
      </c>
      <c r="D2794" s="20">
        <v>5000</v>
      </c>
      <c r="E2794" s="6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43</v>
      </c>
      <c r="P2794">
        <f t="shared" si="216"/>
        <v>89.67</v>
      </c>
      <c r="Q2794" s="9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2792</v>
      </c>
      <c r="C2795" s="3" t="s">
        <v>6902</v>
      </c>
      <c r="D2795" s="20">
        <v>10000</v>
      </c>
      <c r="E2795" s="6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9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2793</v>
      </c>
      <c r="C2796" s="3" t="s">
        <v>6903</v>
      </c>
      <c r="D2796" s="20">
        <v>50</v>
      </c>
      <c r="E2796" s="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9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2794</v>
      </c>
      <c r="C2797" s="3" t="s">
        <v>6904</v>
      </c>
      <c r="D2797" s="20">
        <v>5000</v>
      </c>
      <c r="E2797" s="6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15</v>
      </c>
      <c r="P2797">
        <f t="shared" si="216"/>
        <v>36.5</v>
      </c>
      <c r="Q2797" s="9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2795</v>
      </c>
      <c r="C2798" s="3" t="s">
        <v>6905</v>
      </c>
      <c r="D2798" s="20">
        <v>800</v>
      </c>
      <c r="E2798" s="6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9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2796</v>
      </c>
      <c r="C2799" s="3" t="s">
        <v>6906</v>
      </c>
      <c r="D2799" s="20">
        <v>8000</v>
      </c>
      <c r="E2799" s="6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9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2797</v>
      </c>
      <c r="C2800" s="3" t="s">
        <v>6907</v>
      </c>
      <c r="D2800" s="20">
        <v>5000</v>
      </c>
      <c r="E2800" s="6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9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2798</v>
      </c>
      <c r="C2801" s="3" t="s">
        <v>6908</v>
      </c>
      <c r="D2801" s="20">
        <v>5000</v>
      </c>
      <c r="E2801" s="6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9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2799</v>
      </c>
      <c r="C2802" s="3" t="s">
        <v>6909</v>
      </c>
      <c r="D2802" s="20">
        <v>1000</v>
      </c>
      <c r="E2802" s="6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9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2800</v>
      </c>
      <c r="C2803" s="3" t="s">
        <v>6910</v>
      </c>
      <c r="D2803" s="20">
        <v>500</v>
      </c>
      <c r="E2803" s="6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9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2801</v>
      </c>
      <c r="C2804" s="3" t="s">
        <v>6911</v>
      </c>
      <c r="D2804" s="20">
        <v>3000</v>
      </c>
      <c r="E2804" s="6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9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2802</v>
      </c>
      <c r="C2805" s="3" t="s">
        <v>6912</v>
      </c>
      <c r="D2805" s="20">
        <v>5000</v>
      </c>
      <c r="E2805" s="6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256</v>
      </c>
      <c r="P2805">
        <f t="shared" si="216"/>
        <v>90.74</v>
      </c>
      <c r="Q2805" s="9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2803</v>
      </c>
      <c r="C2806" s="3" t="s">
        <v>6913</v>
      </c>
      <c r="D2806" s="20">
        <v>1000</v>
      </c>
      <c r="E2806" s="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9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2804</v>
      </c>
      <c r="C2807" s="3" t="s">
        <v>6914</v>
      </c>
      <c r="D2807" s="20">
        <v>400</v>
      </c>
      <c r="E2807" s="6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9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2805</v>
      </c>
      <c r="C2808" s="3" t="s">
        <v>6915</v>
      </c>
      <c r="D2808" s="20">
        <v>3000</v>
      </c>
      <c r="E2808" s="6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9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2806</v>
      </c>
      <c r="C2809" s="3" t="s">
        <v>6916</v>
      </c>
      <c r="D2809" s="20">
        <v>5000</v>
      </c>
      <c r="E2809" s="6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9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2807</v>
      </c>
      <c r="C2810" s="3" t="s">
        <v>6917</v>
      </c>
      <c r="D2810" s="20">
        <v>5000</v>
      </c>
      <c r="E2810" s="6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90</v>
      </c>
      <c r="P2810">
        <f t="shared" si="216"/>
        <v>65.38</v>
      </c>
      <c r="Q2810" s="9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2808</v>
      </c>
      <c r="C2811" s="3" t="s">
        <v>6918</v>
      </c>
      <c r="D2811" s="20">
        <v>5000</v>
      </c>
      <c r="E2811" s="6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51</v>
      </c>
      <c r="P2811">
        <f t="shared" si="216"/>
        <v>121.9</v>
      </c>
      <c r="Q2811" s="9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2809</v>
      </c>
      <c r="C2812" s="3" t="s">
        <v>6919</v>
      </c>
      <c r="D2812" s="20">
        <v>5000</v>
      </c>
      <c r="E2812" s="6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54</v>
      </c>
      <c r="P2812">
        <f t="shared" si="216"/>
        <v>47.46</v>
      </c>
      <c r="Q2812" s="9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2810</v>
      </c>
      <c r="C2813" s="3" t="s">
        <v>6920</v>
      </c>
      <c r="D2813" s="20">
        <v>10000</v>
      </c>
      <c r="E2813" s="6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9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2811</v>
      </c>
      <c r="C2814" s="3" t="s">
        <v>6921</v>
      </c>
      <c r="D2814" s="20">
        <v>5000</v>
      </c>
      <c r="E2814" s="6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9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2812</v>
      </c>
      <c r="C2815" s="3" t="s">
        <v>6922</v>
      </c>
      <c r="D2815" s="20">
        <v>5000</v>
      </c>
      <c r="E2815" s="6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71</v>
      </c>
      <c r="P2815">
        <f t="shared" si="216"/>
        <v>37.21</v>
      </c>
      <c r="Q2815" s="9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2813</v>
      </c>
      <c r="C2816" s="3" t="s">
        <v>6923</v>
      </c>
      <c r="D2816" s="20">
        <v>1500</v>
      </c>
      <c r="E2816" s="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9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2814</v>
      </c>
      <c r="C2817" s="3" t="s">
        <v>6924</v>
      </c>
      <c r="D2817" s="20">
        <v>250</v>
      </c>
      <c r="E2817" s="6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9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2815</v>
      </c>
      <c r="C2818" s="3" t="s">
        <v>6925</v>
      </c>
      <c r="D2818" s="20">
        <v>3000</v>
      </c>
      <c r="E2818" s="6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9" t="s">
        <v>8315</v>
      </c>
      <c r="R2818" t="s">
        <v>8316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ref="U2818:U2881" si="224">YEAR(S2818)</f>
        <v>2015</v>
      </c>
    </row>
    <row r="2819" spans="1:21" ht="58" x14ac:dyDescent="0.35">
      <c r="A2819">
        <v>2817</v>
      </c>
      <c r="B2819" s="3" t="s">
        <v>2816</v>
      </c>
      <c r="C2819" s="3" t="s">
        <v>6926</v>
      </c>
      <c r="D2819" s="20">
        <v>600</v>
      </c>
      <c r="E2819" s="6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si="221"/>
        <v>23.64</v>
      </c>
      <c r="Q2819" s="9" t="s">
        <v>8315</v>
      </c>
      <c r="R2819" t="s">
        <v>8316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3.5" x14ac:dyDescent="0.35">
      <c r="A2820">
        <v>2818</v>
      </c>
      <c r="B2820" s="3" t="s">
        <v>2817</v>
      </c>
      <c r="C2820" s="3" t="s">
        <v>6927</v>
      </c>
      <c r="D2820" s="20">
        <v>5000</v>
      </c>
      <c r="E2820" s="6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212</v>
      </c>
      <c r="P2820">
        <f t="shared" si="221"/>
        <v>103.95</v>
      </c>
      <c r="Q2820" s="9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2818</v>
      </c>
      <c r="C2821" s="3" t="s">
        <v>6928</v>
      </c>
      <c r="D2821" s="20">
        <v>5000</v>
      </c>
      <c r="E2821" s="6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9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2819</v>
      </c>
      <c r="C2822" s="3" t="s">
        <v>6929</v>
      </c>
      <c r="D2822" s="20">
        <v>200</v>
      </c>
      <c r="E2822" s="6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9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2820</v>
      </c>
      <c r="C2823" s="3" t="s">
        <v>6930</v>
      </c>
      <c r="D2823" s="20">
        <v>1000</v>
      </c>
      <c r="E2823" s="6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9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2821</v>
      </c>
      <c r="C2824" s="3" t="s">
        <v>6931</v>
      </c>
      <c r="D2824" s="20">
        <v>5000</v>
      </c>
      <c r="E2824" s="6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120</v>
      </c>
      <c r="P2824">
        <f t="shared" si="221"/>
        <v>63.83</v>
      </c>
      <c r="Q2824" s="9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2822</v>
      </c>
      <c r="C2825" s="3" t="s">
        <v>6932</v>
      </c>
      <c r="D2825" s="20">
        <v>100</v>
      </c>
      <c r="E2825" s="6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9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2823</v>
      </c>
      <c r="C2826" s="3" t="s">
        <v>6933</v>
      </c>
      <c r="D2826" s="20">
        <v>5000</v>
      </c>
      <c r="E2826" s="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15</v>
      </c>
      <c r="P2826">
        <f t="shared" si="221"/>
        <v>50.67</v>
      </c>
      <c r="Q2826" s="9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2824</v>
      </c>
      <c r="C2827" s="3" t="s">
        <v>6934</v>
      </c>
      <c r="D2827" s="20">
        <v>3000</v>
      </c>
      <c r="E2827" s="6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9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2825</v>
      </c>
      <c r="C2828" s="3" t="s">
        <v>6935</v>
      </c>
      <c r="D2828" s="20">
        <v>5000</v>
      </c>
      <c r="E2828" s="6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43</v>
      </c>
      <c r="P2828">
        <f t="shared" si="221"/>
        <v>113.42</v>
      </c>
      <c r="Q2828" s="9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2826</v>
      </c>
      <c r="C2829" s="3" t="s">
        <v>6936</v>
      </c>
      <c r="D2829" s="20">
        <v>5000</v>
      </c>
      <c r="E2829" s="6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48</v>
      </c>
      <c r="P2829">
        <f t="shared" si="221"/>
        <v>104.57</v>
      </c>
      <c r="Q2829" s="9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2827</v>
      </c>
      <c r="C2830" s="3" t="s">
        <v>6937</v>
      </c>
      <c r="D2830" s="20">
        <v>9500</v>
      </c>
      <c r="E2830" s="6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9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2828</v>
      </c>
      <c r="C2831" s="3" t="s">
        <v>6938</v>
      </c>
      <c r="D2831" s="20">
        <v>2500</v>
      </c>
      <c r="E2831" s="6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9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2829</v>
      </c>
      <c r="C2832" s="3" t="s">
        <v>6939</v>
      </c>
      <c r="D2832" s="20">
        <v>5000</v>
      </c>
      <c r="E2832" s="6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60</v>
      </c>
      <c r="P2832">
        <f t="shared" si="221"/>
        <v>272.73</v>
      </c>
      <c r="Q2832" s="9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2830</v>
      </c>
      <c r="C2833" s="3" t="s">
        <v>6940</v>
      </c>
      <c r="D2833" s="20">
        <v>5000</v>
      </c>
      <c r="E2833" s="6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66</v>
      </c>
      <c r="P2833">
        <f t="shared" si="221"/>
        <v>63.85</v>
      </c>
      <c r="Q2833" s="9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2831</v>
      </c>
      <c r="C2834" s="3" t="s">
        <v>6941</v>
      </c>
      <c r="D2834" s="20">
        <v>2500</v>
      </c>
      <c r="E2834" s="6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9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2832</v>
      </c>
      <c r="C2835" s="3" t="s">
        <v>6942</v>
      </c>
      <c r="D2835" s="20">
        <v>5000</v>
      </c>
      <c r="E2835" s="6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58</v>
      </c>
      <c r="P2835">
        <f t="shared" si="221"/>
        <v>83.51</v>
      </c>
      <c r="Q2835" s="9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2833</v>
      </c>
      <c r="C2836" s="3" t="s">
        <v>6943</v>
      </c>
      <c r="D2836" s="20">
        <v>800</v>
      </c>
      <c r="E2836" s="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9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2834</v>
      </c>
      <c r="C2837" s="3" t="s">
        <v>6944</v>
      </c>
      <c r="D2837" s="20">
        <v>1000</v>
      </c>
      <c r="E2837" s="6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9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2835</v>
      </c>
      <c r="C2838" s="3" t="s">
        <v>6945</v>
      </c>
      <c r="D2838" s="20">
        <v>5000</v>
      </c>
      <c r="E2838" s="6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</v>
      </c>
      <c r="P2838">
        <f t="shared" si="221"/>
        <v>44.09</v>
      </c>
      <c r="Q2838" s="9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2836</v>
      </c>
      <c r="C2839" s="3" t="s">
        <v>6946</v>
      </c>
      <c r="D2839" s="20">
        <v>850</v>
      </c>
      <c r="E2839" s="6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9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2837</v>
      </c>
      <c r="C2840" s="3" t="s">
        <v>6947</v>
      </c>
      <c r="D2840" s="20">
        <v>5000</v>
      </c>
      <c r="E2840" s="6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48</v>
      </c>
      <c r="P2840">
        <f t="shared" si="221"/>
        <v>44.54</v>
      </c>
      <c r="Q2840" s="9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2838</v>
      </c>
      <c r="C2841" s="3" t="s">
        <v>6948</v>
      </c>
      <c r="D2841" s="20">
        <v>5000</v>
      </c>
      <c r="E2841" s="6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78</v>
      </c>
      <c r="P2841">
        <f t="shared" si="221"/>
        <v>125.81</v>
      </c>
      <c r="Q2841" s="9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2839</v>
      </c>
      <c r="C2842" s="3" t="s">
        <v>6949</v>
      </c>
      <c r="D2842" s="20">
        <v>2500</v>
      </c>
      <c r="E2842" s="6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9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2840</v>
      </c>
      <c r="C2843" s="3" t="s">
        <v>6950</v>
      </c>
      <c r="D2843" s="20">
        <v>1000</v>
      </c>
      <c r="E2843" s="6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9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2841</v>
      </c>
      <c r="C2844" s="3" t="s">
        <v>6951</v>
      </c>
      <c r="D2844" s="20">
        <v>1500</v>
      </c>
      <c r="E2844" s="6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2842</v>
      </c>
      <c r="C2845" s="3" t="s">
        <v>6952</v>
      </c>
      <c r="D2845" s="20">
        <v>1200</v>
      </c>
      <c r="E2845" s="6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2843</v>
      </c>
      <c r="C2846" s="3" t="s">
        <v>6953</v>
      </c>
      <c r="D2846" s="20">
        <v>550</v>
      </c>
      <c r="E2846" s="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9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2844</v>
      </c>
      <c r="C2847" s="3" t="s">
        <v>6954</v>
      </c>
      <c r="D2847" s="20">
        <v>7500</v>
      </c>
      <c r="E2847" s="6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9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2845</v>
      </c>
      <c r="C2848" s="3" t="s">
        <v>6955</v>
      </c>
      <c r="D2848" s="20">
        <v>8000</v>
      </c>
      <c r="E2848" s="6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2846</v>
      </c>
      <c r="C2849" s="3" t="s">
        <v>6956</v>
      </c>
      <c r="D2849" s="20">
        <v>2000</v>
      </c>
      <c r="E2849" s="6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2847</v>
      </c>
      <c r="C2850" s="3" t="s">
        <v>6957</v>
      </c>
      <c r="D2850" s="20">
        <v>35000</v>
      </c>
      <c r="E2850" s="6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9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2848</v>
      </c>
      <c r="C2851" s="3" t="s">
        <v>6958</v>
      </c>
      <c r="D2851" s="20">
        <v>500</v>
      </c>
      <c r="E2851" s="6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9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2849</v>
      </c>
      <c r="C2852" s="3" t="s">
        <v>6959</v>
      </c>
      <c r="D2852" s="20">
        <v>8000</v>
      </c>
      <c r="E2852" s="6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9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2850</v>
      </c>
      <c r="C2853" s="3" t="s">
        <v>6960</v>
      </c>
      <c r="D2853" s="20">
        <v>4500</v>
      </c>
      <c r="E2853" s="6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2851</v>
      </c>
      <c r="C2854" s="3" t="s">
        <v>6961</v>
      </c>
      <c r="D2854" s="20">
        <v>5000</v>
      </c>
      <c r="E2854" s="6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9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2852</v>
      </c>
      <c r="C2855" s="3" t="s">
        <v>6962</v>
      </c>
      <c r="D2855" s="20">
        <v>9500</v>
      </c>
      <c r="E2855" s="6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2853</v>
      </c>
      <c r="C2856" s="3" t="s">
        <v>6963</v>
      </c>
      <c r="D2856" s="20">
        <v>1000</v>
      </c>
      <c r="E2856" s="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9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2854</v>
      </c>
      <c r="C2857" s="3" t="s">
        <v>6964</v>
      </c>
      <c r="D2857" s="20">
        <v>600</v>
      </c>
      <c r="E2857" s="6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9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2855</v>
      </c>
      <c r="C2858" s="3" t="s">
        <v>6965</v>
      </c>
      <c r="D2858" s="20">
        <v>3000</v>
      </c>
      <c r="E2858" s="6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9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2856</v>
      </c>
      <c r="C2859" s="3" t="s">
        <v>6966</v>
      </c>
      <c r="D2859" s="20">
        <v>38000</v>
      </c>
      <c r="E2859" s="6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9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2857</v>
      </c>
      <c r="C2860" s="3" t="s">
        <v>6967</v>
      </c>
      <c r="D2860" s="20">
        <v>1000</v>
      </c>
      <c r="E2860" s="6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2858</v>
      </c>
      <c r="C2861" s="3" t="s">
        <v>6968</v>
      </c>
      <c r="D2861" s="20">
        <v>2000</v>
      </c>
      <c r="E2861" s="6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9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2859</v>
      </c>
      <c r="C2862" s="3" t="s">
        <v>6969</v>
      </c>
      <c r="D2862" s="20">
        <v>4000</v>
      </c>
      <c r="E2862" s="6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9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2860</v>
      </c>
      <c r="C2863" s="3" t="s">
        <v>6970</v>
      </c>
      <c r="D2863" s="20">
        <v>250</v>
      </c>
      <c r="E2863" s="6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9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2861</v>
      </c>
      <c r="C2864" s="3" t="s">
        <v>6971</v>
      </c>
      <c r="D2864" s="20">
        <v>12700</v>
      </c>
      <c r="E2864" s="6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9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2862</v>
      </c>
      <c r="C2865" s="3" t="s">
        <v>6972</v>
      </c>
      <c r="D2865" s="20">
        <v>50000</v>
      </c>
      <c r="E2865" s="6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9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2863</v>
      </c>
      <c r="C2866" s="3" t="s">
        <v>6973</v>
      </c>
      <c r="D2866" s="20">
        <v>2500</v>
      </c>
      <c r="E2866" s="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9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2864</v>
      </c>
      <c r="C2867" s="3" t="s">
        <v>6974</v>
      </c>
      <c r="D2867" s="20">
        <v>2888</v>
      </c>
      <c r="E2867" s="6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2865</v>
      </c>
      <c r="C2868" s="3" t="s">
        <v>6975</v>
      </c>
      <c r="D2868" s="20">
        <v>5000</v>
      </c>
      <c r="E2868" s="6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9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2866</v>
      </c>
      <c r="C2869" s="3" t="s">
        <v>6976</v>
      </c>
      <c r="D2869" s="20">
        <v>2500</v>
      </c>
      <c r="E2869" s="6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9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2867</v>
      </c>
      <c r="C2870" s="3" t="s">
        <v>6977</v>
      </c>
      <c r="D2870" s="20">
        <v>15000</v>
      </c>
      <c r="E2870" s="6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9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2868</v>
      </c>
      <c r="C2871" s="3" t="s">
        <v>6978</v>
      </c>
      <c r="D2871" s="20">
        <v>20000</v>
      </c>
      <c r="E2871" s="6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9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2869</v>
      </c>
      <c r="C2872" s="3" t="s">
        <v>6979</v>
      </c>
      <c r="D2872" s="20">
        <v>5000</v>
      </c>
      <c r="E2872" s="6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9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2870</v>
      </c>
      <c r="C2873" s="3" t="s">
        <v>6980</v>
      </c>
      <c r="D2873" s="20">
        <v>10000</v>
      </c>
      <c r="E2873" s="6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9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2871</v>
      </c>
      <c r="C2874" s="3" t="s">
        <v>6981</v>
      </c>
      <c r="D2874" s="20">
        <v>3000</v>
      </c>
      <c r="E2874" s="6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2872</v>
      </c>
      <c r="C2875" s="3" t="s">
        <v>6982</v>
      </c>
      <c r="D2875" s="20">
        <v>2500</v>
      </c>
      <c r="E2875" s="6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9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2873</v>
      </c>
      <c r="C2876" s="3" t="s">
        <v>6983</v>
      </c>
      <c r="D2876" s="20">
        <v>5000</v>
      </c>
      <c r="E2876" s="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9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2874</v>
      </c>
      <c r="C2877" s="3" t="s">
        <v>6984</v>
      </c>
      <c r="D2877" s="20">
        <v>20000</v>
      </c>
      <c r="E2877" s="6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9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2875</v>
      </c>
      <c r="C2878" s="3" t="s">
        <v>6985</v>
      </c>
      <c r="D2878" s="20">
        <v>150000</v>
      </c>
      <c r="E2878" s="6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2876</v>
      </c>
      <c r="C2879" s="3" t="s">
        <v>6986</v>
      </c>
      <c r="D2879" s="20">
        <v>6000</v>
      </c>
      <c r="E2879" s="6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9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2877</v>
      </c>
      <c r="C2880" s="3" t="s">
        <v>6987</v>
      </c>
      <c r="D2880" s="20">
        <v>3000</v>
      </c>
      <c r="E2880" s="6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9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2878</v>
      </c>
      <c r="C2881" s="3" t="s">
        <v>6988</v>
      </c>
      <c r="D2881" s="20">
        <v>11200</v>
      </c>
      <c r="E2881" s="6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9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2879</v>
      </c>
      <c r="C2882" s="3" t="s">
        <v>6989</v>
      </c>
      <c r="D2882" s="20">
        <v>12000</v>
      </c>
      <c r="E2882" s="6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9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5" x14ac:dyDescent="0.35">
      <c r="A2883">
        <v>2881</v>
      </c>
      <c r="B2883" s="3" t="s">
        <v>2880</v>
      </c>
      <c r="C2883" s="3" t="s">
        <v>6990</v>
      </c>
      <c r="D2883" s="20">
        <v>5500</v>
      </c>
      <c r="E2883" s="6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si="226"/>
        <v>0</v>
      </c>
      <c r="Q2883" s="9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3.5" x14ac:dyDescent="0.35">
      <c r="A2884">
        <v>2882</v>
      </c>
      <c r="B2884" s="3" t="s">
        <v>2881</v>
      </c>
      <c r="C2884" s="3" t="s">
        <v>6991</v>
      </c>
      <c r="D2884" s="20">
        <v>750</v>
      </c>
      <c r="E2884" s="6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9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2882</v>
      </c>
      <c r="C2885" s="3" t="s">
        <v>6992</v>
      </c>
      <c r="D2885" s="20">
        <v>10000</v>
      </c>
      <c r="E2885" s="6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9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2883</v>
      </c>
      <c r="C2886" s="3" t="s">
        <v>6993</v>
      </c>
      <c r="D2886" s="20">
        <v>45000</v>
      </c>
      <c r="E2886" s="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9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2884</v>
      </c>
      <c r="C2887" s="3" t="s">
        <v>6994</v>
      </c>
      <c r="D2887" s="20">
        <v>400</v>
      </c>
      <c r="E2887" s="6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9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2885</v>
      </c>
      <c r="C2888" s="3" t="s">
        <v>6995</v>
      </c>
      <c r="D2888" s="20">
        <v>200</v>
      </c>
      <c r="E2888" s="6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9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2886</v>
      </c>
      <c r="C2889" s="3" t="s">
        <v>6996</v>
      </c>
      <c r="D2889" s="20">
        <v>3000</v>
      </c>
      <c r="E2889" s="6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9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2887</v>
      </c>
      <c r="C2890" s="3" t="s">
        <v>6997</v>
      </c>
      <c r="D2890" s="20">
        <v>30000</v>
      </c>
      <c r="E2890" s="6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2888</v>
      </c>
      <c r="C2891" s="3" t="s">
        <v>6998</v>
      </c>
      <c r="D2891" s="20">
        <v>3000</v>
      </c>
      <c r="E2891" s="6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9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2889</v>
      </c>
      <c r="C2892" s="3" t="s">
        <v>6999</v>
      </c>
      <c r="D2892" s="20">
        <v>2000</v>
      </c>
      <c r="E2892" s="6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9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2890</v>
      </c>
      <c r="C2893" s="3" t="s">
        <v>7000</v>
      </c>
      <c r="D2893" s="20">
        <v>10000</v>
      </c>
      <c r="E2893" s="6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9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2891</v>
      </c>
      <c r="C2894" s="3" t="s">
        <v>7001</v>
      </c>
      <c r="D2894" s="20">
        <v>5500</v>
      </c>
      <c r="E2894" s="6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9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2892</v>
      </c>
      <c r="C2895" s="3" t="s">
        <v>7002</v>
      </c>
      <c r="D2895" s="20">
        <v>5000</v>
      </c>
      <c r="E2895" s="6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9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2893</v>
      </c>
      <c r="C2896" s="3" t="s">
        <v>7003</v>
      </c>
      <c r="D2896" s="20">
        <v>50000</v>
      </c>
      <c r="E2896" s="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2894</v>
      </c>
      <c r="C2897" s="3" t="s">
        <v>7004</v>
      </c>
      <c r="D2897" s="20">
        <v>500</v>
      </c>
      <c r="E2897" s="6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9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2895</v>
      </c>
      <c r="C2898" s="3" t="s">
        <v>7005</v>
      </c>
      <c r="D2898" s="20">
        <v>3000</v>
      </c>
      <c r="E2898" s="6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9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2896</v>
      </c>
      <c r="C2899" s="3" t="s">
        <v>7006</v>
      </c>
      <c r="D2899" s="20">
        <v>12000</v>
      </c>
      <c r="E2899" s="6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9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2897</v>
      </c>
      <c r="C2900" s="3" t="s">
        <v>7007</v>
      </c>
      <c r="D2900" s="20">
        <v>7500</v>
      </c>
      <c r="E2900" s="6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9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2898</v>
      </c>
      <c r="C2901" s="3" t="s">
        <v>7008</v>
      </c>
      <c r="D2901" s="20">
        <v>10000</v>
      </c>
      <c r="E2901" s="6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2899</v>
      </c>
      <c r="C2902" s="3" t="s">
        <v>7009</v>
      </c>
      <c r="D2902" s="20">
        <v>5500</v>
      </c>
      <c r="E2902" s="6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9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2900</v>
      </c>
      <c r="C2903" s="3" t="s">
        <v>7010</v>
      </c>
      <c r="D2903" s="20">
        <v>750</v>
      </c>
      <c r="E2903" s="6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9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2901</v>
      </c>
      <c r="C2904" s="3" t="s">
        <v>7011</v>
      </c>
      <c r="D2904" s="20">
        <v>150000</v>
      </c>
      <c r="E2904" s="6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9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2902</v>
      </c>
      <c r="C2905" s="3" t="s">
        <v>7012</v>
      </c>
      <c r="D2905" s="20">
        <v>5000</v>
      </c>
      <c r="E2905" s="6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9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2903</v>
      </c>
      <c r="C2906" s="3" t="s">
        <v>7013</v>
      </c>
      <c r="D2906" s="20">
        <v>1500</v>
      </c>
      <c r="E2906" s="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9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2904</v>
      </c>
      <c r="C2907" s="3" t="s">
        <v>7014</v>
      </c>
      <c r="D2907" s="20">
        <v>3500</v>
      </c>
      <c r="E2907" s="6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9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2905</v>
      </c>
      <c r="C2908" s="3" t="s">
        <v>7015</v>
      </c>
      <c r="D2908" s="20">
        <v>6000</v>
      </c>
      <c r="E2908" s="6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9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2906</v>
      </c>
      <c r="C2909" s="3" t="s">
        <v>7016</v>
      </c>
      <c r="D2909" s="20">
        <v>2500</v>
      </c>
      <c r="E2909" s="6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9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2907</v>
      </c>
      <c r="C2910" s="3" t="s">
        <v>7017</v>
      </c>
      <c r="D2910" s="20">
        <v>9600</v>
      </c>
      <c r="E2910" s="6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9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2908</v>
      </c>
      <c r="C2911" s="3" t="s">
        <v>7018</v>
      </c>
      <c r="D2911" s="20">
        <v>180000</v>
      </c>
      <c r="E2911" s="6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9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2909</v>
      </c>
      <c r="C2912" s="3" t="s">
        <v>7019</v>
      </c>
      <c r="D2912" s="20">
        <v>30000</v>
      </c>
      <c r="E2912" s="6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9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2910</v>
      </c>
      <c r="C2913" s="3" t="s">
        <v>7020</v>
      </c>
      <c r="D2913" s="20">
        <v>1800</v>
      </c>
      <c r="E2913" s="6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9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2911</v>
      </c>
      <c r="C2914" s="3" t="s">
        <v>7021</v>
      </c>
      <c r="D2914" s="20">
        <v>14440</v>
      </c>
      <c r="E2914" s="6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9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2912</v>
      </c>
      <c r="C2915" s="3" t="s">
        <v>7022</v>
      </c>
      <c r="D2915" s="20">
        <v>10000</v>
      </c>
      <c r="E2915" s="6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9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2913</v>
      </c>
      <c r="C2916" s="3" t="s">
        <v>7023</v>
      </c>
      <c r="D2916" s="20">
        <v>25000</v>
      </c>
      <c r="E2916" s="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9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2914</v>
      </c>
      <c r="C2917" s="3" t="s">
        <v>7024</v>
      </c>
      <c r="D2917" s="20">
        <v>1000</v>
      </c>
      <c r="E2917" s="6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9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2915</v>
      </c>
      <c r="C2918" s="3" t="s">
        <v>7025</v>
      </c>
      <c r="D2918" s="20">
        <v>1850</v>
      </c>
      <c r="E2918" s="6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9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2916</v>
      </c>
      <c r="C2919" s="3" t="s">
        <v>7026</v>
      </c>
      <c r="D2919" s="20">
        <v>2000</v>
      </c>
      <c r="E2919" s="6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9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2917</v>
      </c>
      <c r="C2920" s="3" t="s">
        <v>7027</v>
      </c>
      <c r="D2920" s="20">
        <v>5000</v>
      </c>
      <c r="E2920" s="6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9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2918</v>
      </c>
      <c r="C2921" s="3" t="s">
        <v>7028</v>
      </c>
      <c r="D2921" s="20">
        <v>600</v>
      </c>
      <c r="E2921" s="6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9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2919</v>
      </c>
      <c r="C2922" s="3" t="s">
        <v>7029</v>
      </c>
      <c r="D2922" s="20">
        <v>2500</v>
      </c>
      <c r="E2922" s="6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9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2920</v>
      </c>
      <c r="C2923" s="3" t="s">
        <v>7030</v>
      </c>
      <c r="D2923" s="20">
        <v>100</v>
      </c>
      <c r="E2923" s="6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9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2921</v>
      </c>
      <c r="C2924" s="3" t="s">
        <v>7031</v>
      </c>
      <c r="D2924" s="20">
        <v>500</v>
      </c>
      <c r="E2924" s="6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9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2922</v>
      </c>
      <c r="C2925" s="3" t="s">
        <v>7032</v>
      </c>
      <c r="D2925" s="20">
        <v>300</v>
      </c>
      <c r="E2925" s="6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9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2923</v>
      </c>
      <c r="C2926" s="3" t="s">
        <v>7033</v>
      </c>
      <c r="D2926" s="20">
        <v>25000</v>
      </c>
      <c r="E2926" s="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9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2924</v>
      </c>
      <c r="C2927" s="3" t="s">
        <v>7034</v>
      </c>
      <c r="D2927" s="20">
        <v>45000</v>
      </c>
      <c r="E2927" s="6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9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2925</v>
      </c>
      <c r="C2928" s="3" t="s">
        <v>7035</v>
      </c>
      <c r="D2928" s="20">
        <v>3000</v>
      </c>
      <c r="E2928" s="6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9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2926</v>
      </c>
      <c r="C2929" s="3" t="s">
        <v>7036</v>
      </c>
      <c r="D2929" s="20">
        <v>1800</v>
      </c>
      <c r="E2929" s="6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9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2927</v>
      </c>
      <c r="C2930" s="3" t="s">
        <v>7037</v>
      </c>
      <c r="D2930" s="20">
        <v>1000</v>
      </c>
      <c r="E2930" s="6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9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2928</v>
      </c>
      <c r="C2931" s="3" t="s">
        <v>7038</v>
      </c>
      <c r="D2931" s="20">
        <v>8000</v>
      </c>
      <c r="E2931" s="6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9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2929</v>
      </c>
      <c r="C2932" s="3" t="s">
        <v>7039</v>
      </c>
      <c r="D2932" s="20">
        <v>10000</v>
      </c>
      <c r="E2932" s="6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9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2930</v>
      </c>
      <c r="C2933" s="3" t="s">
        <v>7040</v>
      </c>
      <c r="D2933" s="20">
        <v>750</v>
      </c>
      <c r="E2933" s="6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9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2931</v>
      </c>
      <c r="C2934" s="3" t="s">
        <v>7041</v>
      </c>
      <c r="D2934" s="20">
        <v>3100</v>
      </c>
      <c r="E2934" s="6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9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2932</v>
      </c>
      <c r="C2935" s="3" t="s">
        <v>7042</v>
      </c>
      <c r="D2935" s="20">
        <v>2500</v>
      </c>
      <c r="E2935" s="6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9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2933</v>
      </c>
      <c r="C2936" s="3" t="s">
        <v>7043</v>
      </c>
      <c r="D2936" s="20">
        <v>2500</v>
      </c>
      <c r="E2936" s="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9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2934</v>
      </c>
      <c r="C2937" s="3" t="s">
        <v>7044</v>
      </c>
      <c r="D2937" s="20">
        <v>3500</v>
      </c>
      <c r="E2937" s="6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9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2935</v>
      </c>
      <c r="C2938" s="3" t="s">
        <v>7045</v>
      </c>
      <c r="D2938" s="20">
        <v>1000</v>
      </c>
      <c r="E2938" s="6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9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2936</v>
      </c>
      <c r="C2939" s="3" t="s">
        <v>7046</v>
      </c>
      <c r="D2939" s="20">
        <v>1500</v>
      </c>
      <c r="E2939" s="6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9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2937</v>
      </c>
      <c r="C2940" s="3" t="s">
        <v>7047</v>
      </c>
      <c r="D2940" s="20">
        <v>4000</v>
      </c>
      <c r="E2940" s="6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9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2938</v>
      </c>
      <c r="C2941" s="3" t="s">
        <v>7048</v>
      </c>
      <c r="D2941" s="20">
        <v>8000</v>
      </c>
      <c r="E2941" s="6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9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2939</v>
      </c>
      <c r="C2942" s="3" t="s">
        <v>7049</v>
      </c>
      <c r="D2942" s="20">
        <v>2500</v>
      </c>
      <c r="E2942" s="6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9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2940</v>
      </c>
      <c r="C2943" s="3" t="s">
        <v>7050</v>
      </c>
      <c r="D2943" s="20">
        <v>25000</v>
      </c>
      <c r="E2943" s="6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9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2941</v>
      </c>
      <c r="C2944" s="3" t="s">
        <v>7051</v>
      </c>
      <c r="D2944" s="20">
        <v>200000</v>
      </c>
      <c r="E2944" s="6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9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2942</v>
      </c>
      <c r="C2945" s="3" t="s">
        <v>7052</v>
      </c>
      <c r="D2945" s="20">
        <v>3000</v>
      </c>
      <c r="E2945" s="6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2943</v>
      </c>
      <c r="C2946" s="3" t="s">
        <v>7053</v>
      </c>
      <c r="D2946" s="20">
        <v>10000</v>
      </c>
      <c r="E2946" s="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9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8" x14ac:dyDescent="0.35">
      <c r="A2947">
        <v>2945</v>
      </c>
      <c r="B2947" s="3" t="s">
        <v>2944</v>
      </c>
      <c r="C2947" s="3" t="s">
        <v>7054</v>
      </c>
      <c r="D2947" s="20">
        <v>50000</v>
      </c>
      <c r="E2947" s="6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si="231"/>
        <v>0</v>
      </c>
      <c r="Q2947" s="9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3.5" x14ac:dyDescent="0.35">
      <c r="A2948">
        <v>2946</v>
      </c>
      <c r="B2948" s="3" t="s">
        <v>2945</v>
      </c>
      <c r="C2948" s="3" t="s">
        <v>7055</v>
      </c>
      <c r="D2948" s="20">
        <v>2000</v>
      </c>
      <c r="E2948" s="6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9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2946</v>
      </c>
      <c r="C2949" s="3" t="s">
        <v>7056</v>
      </c>
      <c r="D2949" s="20">
        <v>25000</v>
      </c>
      <c r="E2949" s="6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9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2947</v>
      </c>
      <c r="C2950" s="3" t="s">
        <v>7057</v>
      </c>
      <c r="D2950" s="20">
        <v>500000</v>
      </c>
      <c r="E2950" s="6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9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2948</v>
      </c>
      <c r="C2951" s="3" t="s">
        <v>7058</v>
      </c>
      <c r="D2951" s="20">
        <v>1000</v>
      </c>
      <c r="E2951" s="6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9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2949</v>
      </c>
      <c r="C2952" s="3" t="s">
        <v>7059</v>
      </c>
      <c r="D2952" s="20">
        <v>5000000</v>
      </c>
      <c r="E2952" s="6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2950</v>
      </c>
      <c r="C2953" s="3" t="s">
        <v>7060</v>
      </c>
      <c r="D2953" s="20">
        <v>50000</v>
      </c>
      <c r="E2953" s="6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9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2951</v>
      </c>
      <c r="C2954" s="3" t="s">
        <v>7061</v>
      </c>
      <c r="D2954" s="20">
        <v>20000</v>
      </c>
      <c r="E2954" s="6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9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2952</v>
      </c>
      <c r="C2955" s="3" t="s">
        <v>7062</v>
      </c>
      <c r="D2955" s="20">
        <v>400000</v>
      </c>
      <c r="E2955" s="6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9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2953</v>
      </c>
      <c r="C2956" s="3" t="s">
        <v>7063</v>
      </c>
      <c r="D2956" s="20">
        <v>15000</v>
      </c>
      <c r="E2956" s="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2954</v>
      </c>
      <c r="C2957" s="3" t="s">
        <v>7064</v>
      </c>
      <c r="D2957" s="20">
        <v>1200</v>
      </c>
      <c r="E2957" s="6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9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2955</v>
      </c>
      <c r="C2958" s="3" t="s">
        <v>7065</v>
      </c>
      <c r="D2958" s="20">
        <v>7900</v>
      </c>
      <c r="E2958" s="6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9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2956</v>
      </c>
      <c r="C2959" s="3" t="s">
        <v>7066</v>
      </c>
      <c r="D2959" s="20">
        <v>15000</v>
      </c>
      <c r="E2959" s="6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9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2957</v>
      </c>
      <c r="C2960" s="3" t="s">
        <v>7067</v>
      </c>
      <c r="D2960" s="20">
        <v>80000</v>
      </c>
      <c r="E2960" s="6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2958</v>
      </c>
      <c r="C2961" s="3" t="s">
        <v>7068</v>
      </c>
      <c r="D2961" s="20">
        <v>10000</v>
      </c>
      <c r="E2961" s="6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2959</v>
      </c>
      <c r="C2962" s="3" t="s">
        <v>7069</v>
      </c>
      <c r="D2962" s="20">
        <v>30000000</v>
      </c>
      <c r="E2962" s="6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2960</v>
      </c>
      <c r="C2963" s="3" t="s">
        <v>7070</v>
      </c>
      <c r="D2963" s="20">
        <v>5000</v>
      </c>
      <c r="E2963" s="6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9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2961</v>
      </c>
      <c r="C2964" s="3" t="s">
        <v>7071</v>
      </c>
      <c r="D2964" s="20">
        <v>5000</v>
      </c>
      <c r="E2964" s="6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24</v>
      </c>
      <c r="P2964">
        <f t="shared" si="231"/>
        <v>60.9</v>
      </c>
      <c r="Q2964" s="9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2962</v>
      </c>
      <c r="C2965" s="3" t="s">
        <v>7072</v>
      </c>
      <c r="D2965" s="20">
        <v>5000</v>
      </c>
      <c r="E2965" s="6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214</v>
      </c>
      <c r="P2965">
        <f t="shared" si="231"/>
        <v>109.03</v>
      </c>
      <c r="Q2965" s="9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2963</v>
      </c>
      <c r="C2966" s="3" t="s">
        <v>7073</v>
      </c>
      <c r="D2966" s="20">
        <v>5000</v>
      </c>
      <c r="E2966" s="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9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2964</v>
      </c>
      <c r="C2967" s="3" t="s">
        <v>7074</v>
      </c>
      <c r="D2967" s="20">
        <v>5000</v>
      </c>
      <c r="E2967" s="6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33</v>
      </c>
      <c r="P2967">
        <f t="shared" si="231"/>
        <v>41.92</v>
      </c>
      <c r="Q2967" s="9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2965</v>
      </c>
      <c r="C2968" s="3" t="s">
        <v>7075</v>
      </c>
      <c r="D2968" s="20">
        <v>5000</v>
      </c>
      <c r="E2968" s="6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227</v>
      </c>
      <c r="P2968">
        <f t="shared" si="231"/>
        <v>88.77</v>
      </c>
      <c r="Q2968" s="9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2966</v>
      </c>
      <c r="C2969" s="3" t="s">
        <v>7076</v>
      </c>
      <c r="D2969" s="20">
        <v>5000</v>
      </c>
      <c r="E2969" s="6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9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2967</v>
      </c>
      <c r="C2970" s="3" t="s">
        <v>7077</v>
      </c>
      <c r="D2970" s="20">
        <v>5000</v>
      </c>
      <c r="E2970" s="6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74</v>
      </c>
      <c r="P2970">
        <f t="shared" si="231"/>
        <v>78.94</v>
      </c>
      <c r="Q2970" s="9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2968</v>
      </c>
      <c r="C2971" s="3" t="s">
        <v>7078</v>
      </c>
      <c r="D2971" s="20">
        <v>1000</v>
      </c>
      <c r="E2971" s="6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9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2969</v>
      </c>
      <c r="C2972" s="3" t="s">
        <v>7079</v>
      </c>
      <c r="D2972" s="20">
        <v>5000</v>
      </c>
      <c r="E2972" s="6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127</v>
      </c>
      <c r="P2972">
        <f t="shared" si="231"/>
        <v>69.89</v>
      </c>
      <c r="Q2972" s="9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2970</v>
      </c>
      <c r="C2973" s="3" t="s">
        <v>7080</v>
      </c>
      <c r="D2973" s="20">
        <v>5000</v>
      </c>
      <c r="E2973" s="6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64</v>
      </c>
      <c r="P2973">
        <f t="shared" si="231"/>
        <v>74.53</v>
      </c>
      <c r="Q2973" s="9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2971</v>
      </c>
      <c r="C2974" s="3" t="s">
        <v>7081</v>
      </c>
      <c r="D2974" s="20">
        <v>5000</v>
      </c>
      <c r="E2974" s="6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42</v>
      </c>
      <c r="P2974">
        <f t="shared" si="231"/>
        <v>123.94</v>
      </c>
      <c r="Q2974" s="9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2972</v>
      </c>
      <c r="C2975" s="3" t="s">
        <v>7082</v>
      </c>
      <c r="D2975" s="20">
        <v>5000</v>
      </c>
      <c r="E2975" s="6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9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2973</v>
      </c>
      <c r="C2976" s="3" t="s">
        <v>7083</v>
      </c>
      <c r="D2976" s="20">
        <v>5000</v>
      </c>
      <c r="E2976" s="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9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2974</v>
      </c>
      <c r="C2977" s="3" t="s">
        <v>7084</v>
      </c>
      <c r="D2977" s="20">
        <v>5000</v>
      </c>
      <c r="E2977" s="6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160</v>
      </c>
      <c r="P2977">
        <f t="shared" si="231"/>
        <v>70.88</v>
      </c>
      <c r="Q2977" s="9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2975</v>
      </c>
      <c r="C2978" s="3" t="s">
        <v>7085</v>
      </c>
      <c r="D2978" s="20">
        <v>70</v>
      </c>
      <c r="E2978" s="6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9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2976</v>
      </c>
      <c r="C2979" s="3" t="s">
        <v>7086</v>
      </c>
      <c r="D2979" s="20">
        <v>5000</v>
      </c>
      <c r="E2979" s="6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68</v>
      </c>
      <c r="P2979">
        <f t="shared" si="231"/>
        <v>113.57</v>
      </c>
      <c r="Q2979" s="9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2977</v>
      </c>
      <c r="C2980" s="3" t="s">
        <v>7087</v>
      </c>
      <c r="D2980" s="20">
        <v>5000</v>
      </c>
      <c r="E2980" s="6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19</v>
      </c>
      <c r="P2980">
        <f t="shared" si="231"/>
        <v>60.69</v>
      </c>
      <c r="Q2980" s="9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2978</v>
      </c>
      <c r="C2981" s="3" t="s">
        <v>7088</v>
      </c>
      <c r="D2981" s="20">
        <v>5000</v>
      </c>
      <c r="E2981" s="6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9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2979</v>
      </c>
      <c r="C2982" s="3" t="s">
        <v>7089</v>
      </c>
      <c r="D2982" s="20">
        <v>5000</v>
      </c>
      <c r="E2982" s="6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66</v>
      </c>
      <c r="P2982">
        <f t="shared" si="231"/>
        <v>136.46</v>
      </c>
      <c r="Q2982" s="9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2980</v>
      </c>
      <c r="C2983" s="3" t="s">
        <v>7090</v>
      </c>
      <c r="D2983" s="20">
        <v>4000</v>
      </c>
      <c r="E2983" s="6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9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2981</v>
      </c>
      <c r="C2984" s="3" t="s">
        <v>7091</v>
      </c>
      <c r="D2984" s="20">
        <v>5000</v>
      </c>
      <c r="E2984" s="6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9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2982</v>
      </c>
      <c r="C2985" s="3" t="s">
        <v>7092</v>
      </c>
      <c r="D2985" s="20">
        <v>116000</v>
      </c>
      <c r="E2985" s="6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9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2983</v>
      </c>
      <c r="C2986" s="3" t="s">
        <v>7093</v>
      </c>
      <c r="D2986" s="20">
        <v>25000</v>
      </c>
      <c r="E2986" s="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9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2984</v>
      </c>
      <c r="C2987" s="3" t="s">
        <v>7094</v>
      </c>
      <c r="D2987" s="20">
        <v>10000</v>
      </c>
      <c r="E2987" s="6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9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2985</v>
      </c>
      <c r="C2988" s="3" t="s">
        <v>7095</v>
      </c>
      <c r="D2988" s="20">
        <v>2400</v>
      </c>
      <c r="E2988" s="6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9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2986</v>
      </c>
      <c r="C2989" s="3" t="s">
        <v>7096</v>
      </c>
      <c r="D2989" s="20">
        <v>25000</v>
      </c>
      <c r="E2989" s="6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9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2987</v>
      </c>
      <c r="C2990" s="3" t="s">
        <v>7097</v>
      </c>
      <c r="D2990" s="20">
        <v>1000</v>
      </c>
      <c r="E2990" s="6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9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2988</v>
      </c>
      <c r="C2991" s="3" t="s">
        <v>7098</v>
      </c>
      <c r="D2991" s="20">
        <v>20000</v>
      </c>
      <c r="E2991" s="6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9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2989</v>
      </c>
      <c r="C2992" s="3" t="s">
        <v>7099</v>
      </c>
      <c r="D2992" s="20">
        <v>10000</v>
      </c>
      <c r="E2992" s="6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9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2990</v>
      </c>
      <c r="C2993" s="3" t="s">
        <v>7100</v>
      </c>
      <c r="D2993" s="20">
        <v>8500</v>
      </c>
      <c r="E2993" s="6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9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2991</v>
      </c>
      <c r="C2994" s="3" t="s">
        <v>7101</v>
      </c>
      <c r="D2994" s="20">
        <v>3000</v>
      </c>
      <c r="E2994" s="6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9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2992</v>
      </c>
      <c r="C2995" s="3" t="s">
        <v>7102</v>
      </c>
      <c r="D2995" s="20">
        <v>1000</v>
      </c>
      <c r="E2995" s="6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9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2993</v>
      </c>
      <c r="C2996" s="3" t="s">
        <v>7103</v>
      </c>
      <c r="D2996" s="20">
        <v>300</v>
      </c>
      <c r="E2996" s="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9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2994</v>
      </c>
      <c r="C2997" s="3" t="s">
        <v>7104</v>
      </c>
      <c r="D2997" s="20">
        <v>15000</v>
      </c>
      <c r="E2997" s="6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9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2995</v>
      </c>
      <c r="C2998" s="3" t="s">
        <v>7105</v>
      </c>
      <c r="D2998" s="20">
        <v>35000</v>
      </c>
      <c r="E2998" s="6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9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2996</v>
      </c>
      <c r="C2999" s="3" t="s">
        <v>7106</v>
      </c>
      <c r="D2999" s="20">
        <v>10000</v>
      </c>
      <c r="E2999" s="6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9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2997</v>
      </c>
      <c r="C3000" s="3" t="s">
        <v>7107</v>
      </c>
      <c r="D3000" s="20">
        <v>50000</v>
      </c>
      <c r="E3000" s="6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9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2998</v>
      </c>
      <c r="C3001" s="3" t="s">
        <v>7108</v>
      </c>
      <c r="D3001" s="20">
        <v>1350</v>
      </c>
      <c r="E3001" s="6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9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2999</v>
      </c>
      <c r="C3002" s="3" t="s">
        <v>7109</v>
      </c>
      <c r="D3002" s="20">
        <v>500</v>
      </c>
      <c r="E3002" s="6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9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3000</v>
      </c>
      <c r="C3003" s="3" t="s">
        <v>7110</v>
      </c>
      <c r="D3003" s="20">
        <v>7214</v>
      </c>
      <c r="E3003" s="6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9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3001</v>
      </c>
      <c r="C3004" s="3" t="s">
        <v>7111</v>
      </c>
      <c r="D3004" s="20">
        <v>7000</v>
      </c>
      <c r="E3004" s="6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9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3002</v>
      </c>
      <c r="C3005" s="3" t="s">
        <v>7112</v>
      </c>
      <c r="D3005" s="20">
        <v>3000</v>
      </c>
      <c r="E3005" s="6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9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3003</v>
      </c>
      <c r="C3006" s="3" t="s">
        <v>7113</v>
      </c>
      <c r="D3006" s="20">
        <v>40000</v>
      </c>
      <c r="E3006" s="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9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3004</v>
      </c>
      <c r="C3007" s="3" t="s">
        <v>7114</v>
      </c>
      <c r="D3007" s="20">
        <v>10600</v>
      </c>
      <c r="E3007" s="6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9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3005</v>
      </c>
      <c r="C3008" s="3" t="s">
        <v>7115</v>
      </c>
      <c r="D3008" s="20">
        <v>8000</v>
      </c>
      <c r="E3008" s="6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9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3006</v>
      </c>
      <c r="C3009" s="3" t="s">
        <v>7116</v>
      </c>
      <c r="D3009" s="20">
        <v>600</v>
      </c>
      <c r="E3009" s="6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9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3007</v>
      </c>
      <c r="C3010" s="3" t="s">
        <v>7117</v>
      </c>
      <c r="D3010" s="20">
        <v>3000</v>
      </c>
      <c r="E3010" s="6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9" t="s">
        <v>8315</v>
      </c>
      <c r="R3010" t="s">
        <v>8355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ref="U3010:U3073" si="239">YEAR(S3010)</f>
        <v>2015</v>
      </c>
    </row>
    <row r="3011" spans="1:21" ht="43.5" x14ac:dyDescent="0.35">
      <c r="A3011">
        <v>3009</v>
      </c>
      <c r="B3011" s="3" t="s">
        <v>3008</v>
      </c>
      <c r="C3011" s="3" t="s">
        <v>7118</v>
      </c>
      <c r="D3011" s="20">
        <v>25000</v>
      </c>
      <c r="E3011" s="6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si="236"/>
        <v>233.9</v>
      </c>
      <c r="Q3011" s="9" t="s">
        <v>8315</v>
      </c>
      <c r="R3011" t="s">
        <v>8355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43.5" x14ac:dyDescent="0.35">
      <c r="A3012">
        <v>3010</v>
      </c>
      <c r="B3012" s="3" t="s">
        <v>3009</v>
      </c>
      <c r="C3012" s="3" t="s">
        <v>7119</v>
      </c>
      <c r="D3012" s="20">
        <v>1500</v>
      </c>
      <c r="E3012" s="6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9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3010</v>
      </c>
      <c r="C3013" s="3" t="s">
        <v>7120</v>
      </c>
      <c r="D3013" s="20">
        <v>300</v>
      </c>
      <c r="E3013" s="6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9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3011</v>
      </c>
      <c r="C3014" s="3" t="s">
        <v>7121</v>
      </c>
      <c r="D3014" s="20">
        <v>4000</v>
      </c>
      <c r="E3014" s="6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9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3012</v>
      </c>
      <c r="C3015" s="3" t="s">
        <v>7122</v>
      </c>
      <c r="D3015" s="20">
        <v>10000</v>
      </c>
      <c r="E3015" s="6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9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3013</v>
      </c>
      <c r="C3016" s="3" t="s">
        <v>7123</v>
      </c>
      <c r="D3016" s="20">
        <v>25000</v>
      </c>
      <c r="E3016" s="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9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3014</v>
      </c>
      <c r="C3017" s="3" t="s">
        <v>7124</v>
      </c>
      <c r="D3017" s="20">
        <v>3400</v>
      </c>
      <c r="E3017" s="6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9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3015</v>
      </c>
      <c r="C3018" s="3" t="s">
        <v>7125</v>
      </c>
      <c r="D3018" s="20">
        <v>8500</v>
      </c>
      <c r="E3018" s="6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9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3016</v>
      </c>
      <c r="C3019" s="3" t="s">
        <v>7126</v>
      </c>
      <c r="D3019" s="20">
        <v>22000</v>
      </c>
      <c r="E3019" s="6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9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3017</v>
      </c>
      <c r="C3020" s="3" t="s">
        <v>7127</v>
      </c>
      <c r="D3020" s="20">
        <v>4200</v>
      </c>
      <c r="E3020" s="6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9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3018</v>
      </c>
      <c r="C3021" s="3" t="s">
        <v>7128</v>
      </c>
      <c r="D3021" s="20">
        <v>15000</v>
      </c>
      <c r="E3021" s="6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9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3019</v>
      </c>
      <c r="C3022" s="3" t="s">
        <v>7129</v>
      </c>
      <c r="D3022" s="20">
        <v>7000</v>
      </c>
      <c r="E3022" s="6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9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3020</v>
      </c>
      <c r="C3023" s="3" t="s">
        <v>7130</v>
      </c>
      <c r="D3023" s="20">
        <v>4500</v>
      </c>
      <c r="E3023" s="6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9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3021</v>
      </c>
      <c r="C3024" s="3" t="s">
        <v>7131</v>
      </c>
      <c r="D3024" s="20">
        <v>10000</v>
      </c>
      <c r="E3024" s="6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9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3022</v>
      </c>
      <c r="C3025" s="3" t="s">
        <v>7132</v>
      </c>
      <c r="D3025" s="20">
        <v>700</v>
      </c>
      <c r="E3025" s="6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9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3023</v>
      </c>
      <c r="C3026" s="3" t="s">
        <v>7133</v>
      </c>
      <c r="D3026" s="20">
        <v>5000</v>
      </c>
      <c r="E3026" s="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9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3024</v>
      </c>
      <c r="C3027" s="3" t="s">
        <v>7134</v>
      </c>
      <c r="D3027" s="20">
        <v>2500</v>
      </c>
      <c r="E3027" s="6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9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3025</v>
      </c>
      <c r="C3028" s="3" t="s">
        <v>7135</v>
      </c>
      <c r="D3028" s="20">
        <v>900</v>
      </c>
      <c r="E3028" s="6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9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3026</v>
      </c>
      <c r="C3029" s="3" t="s">
        <v>7136</v>
      </c>
      <c r="D3029" s="20">
        <v>40000</v>
      </c>
      <c r="E3029" s="6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9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3027</v>
      </c>
      <c r="C3030" s="3" t="s">
        <v>7137</v>
      </c>
      <c r="D3030" s="20">
        <v>5000</v>
      </c>
      <c r="E3030" s="6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9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3028</v>
      </c>
      <c r="C3031" s="3" t="s">
        <v>7138</v>
      </c>
      <c r="D3031" s="20">
        <v>30000</v>
      </c>
      <c r="E3031" s="6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9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3029</v>
      </c>
      <c r="C3032" s="3" t="s">
        <v>7139</v>
      </c>
      <c r="D3032" s="20">
        <v>1750</v>
      </c>
      <c r="E3032" s="6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9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3030</v>
      </c>
      <c r="C3033" s="3" t="s">
        <v>7140</v>
      </c>
      <c r="D3033" s="20">
        <v>1500</v>
      </c>
      <c r="E3033" s="6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9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3031</v>
      </c>
      <c r="C3034" s="3" t="s">
        <v>7141</v>
      </c>
      <c r="D3034" s="20">
        <v>1000</v>
      </c>
      <c r="E3034" s="6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9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3032</v>
      </c>
      <c r="C3035" s="3" t="s">
        <v>7142</v>
      </c>
      <c r="D3035" s="20">
        <v>3000</v>
      </c>
      <c r="E3035" s="6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9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3033</v>
      </c>
      <c r="C3036" s="3" t="s">
        <v>7143</v>
      </c>
      <c r="D3036" s="20">
        <v>100000</v>
      </c>
      <c r="E3036" s="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9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3034</v>
      </c>
      <c r="C3037" s="3" t="s">
        <v>7144</v>
      </c>
      <c r="D3037" s="20">
        <v>25000</v>
      </c>
      <c r="E3037" s="6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9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3035</v>
      </c>
      <c r="C3038" s="3" t="s">
        <v>7145</v>
      </c>
      <c r="D3038" s="20">
        <v>25000</v>
      </c>
      <c r="E3038" s="6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9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3036</v>
      </c>
      <c r="C3039" s="3" t="s">
        <v>7146</v>
      </c>
      <c r="D3039" s="20">
        <v>500</v>
      </c>
      <c r="E3039" s="6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9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3037</v>
      </c>
      <c r="C3040" s="3" t="s">
        <v>7147</v>
      </c>
      <c r="D3040" s="20">
        <v>1000</v>
      </c>
      <c r="E3040" s="6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9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3038</v>
      </c>
      <c r="C3041" s="3" t="s">
        <v>7148</v>
      </c>
      <c r="D3041" s="20">
        <v>20000</v>
      </c>
      <c r="E3041" s="6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9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3039</v>
      </c>
      <c r="C3042" s="3" t="s">
        <v>7149</v>
      </c>
      <c r="D3042" s="20">
        <v>3000</v>
      </c>
      <c r="E3042" s="6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9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3040</v>
      </c>
      <c r="C3043" s="3" t="s">
        <v>7150</v>
      </c>
      <c r="D3043" s="20">
        <v>8300</v>
      </c>
      <c r="E3043" s="6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9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3041</v>
      </c>
      <c r="C3044" s="3" t="s">
        <v>7151</v>
      </c>
      <c r="D3044" s="20">
        <v>1500</v>
      </c>
      <c r="E3044" s="6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9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3042</v>
      </c>
      <c r="C3045" s="3" t="s">
        <v>7152</v>
      </c>
      <c r="D3045" s="20">
        <v>15000</v>
      </c>
      <c r="E3045" s="6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9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3043</v>
      </c>
      <c r="C3046" s="3" t="s">
        <v>7153</v>
      </c>
      <c r="D3046" s="20">
        <v>12000</v>
      </c>
      <c r="E3046" s="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9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3044</v>
      </c>
      <c r="C3047" s="3" t="s">
        <v>7154</v>
      </c>
      <c r="D3047" s="20">
        <v>4000</v>
      </c>
      <c r="E3047" s="6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9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3045</v>
      </c>
      <c r="C3048" s="3" t="s">
        <v>7155</v>
      </c>
      <c r="D3048" s="20">
        <v>7900</v>
      </c>
      <c r="E3048" s="6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9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3046</v>
      </c>
      <c r="C3049" s="3" t="s">
        <v>7156</v>
      </c>
      <c r="D3049" s="20">
        <v>500</v>
      </c>
      <c r="E3049" s="6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9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3047</v>
      </c>
      <c r="C3050" s="3" t="s">
        <v>7157</v>
      </c>
      <c r="D3050" s="20">
        <v>5000</v>
      </c>
      <c r="E3050" s="6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9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3048</v>
      </c>
      <c r="C3051" s="3" t="s">
        <v>7158</v>
      </c>
      <c r="D3051" s="20">
        <v>3750</v>
      </c>
      <c r="E3051" s="6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9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3049</v>
      </c>
      <c r="C3052" s="3" t="s">
        <v>7159</v>
      </c>
      <c r="D3052" s="20">
        <v>600</v>
      </c>
      <c r="E3052" s="6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9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3050</v>
      </c>
      <c r="C3053" s="3" t="s">
        <v>7160</v>
      </c>
      <c r="D3053" s="20">
        <v>3500</v>
      </c>
      <c r="E3053" s="6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9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3051</v>
      </c>
      <c r="C3054" s="3" t="s">
        <v>7161</v>
      </c>
      <c r="D3054" s="20">
        <v>50000</v>
      </c>
      <c r="E3054" s="6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9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3052</v>
      </c>
      <c r="C3055" s="3" t="s">
        <v>7162</v>
      </c>
      <c r="D3055" s="20">
        <v>10000</v>
      </c>
      <c r="E3055" s="6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9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3053</v>
      </c>
      <c r="C3056" s="3" t="s">
        <v>7163</v>
      </c>
      <c r="D3056" s="20">
        <v>300</v>
      </c>
      <c r="E3056" s="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3054</v>
      </c>
      <c r="C3057" s="3" t="s">
        <v>7164</v>
      </c>
      <c r="D3057" s="20">
        <v>20000</v>
      </c>
      <c r="E3057" s="6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9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3055</v>
      </c>
      <c r="C3058" s="3" t="s">
        <v>7165</v>
      </c>
      <c r="D3058" s="20">
        <v>25000</v>
      </c>
      <c r="E3058" s="6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3056</v>
      </c>
      <c r="C3059" s="3" t="s">
        <v>7166</v>
      </c>
      <c r="D3059" s="20">
        <v>50000</v>
      </c>
      <c r="E3059" s="6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3057</v>
      </c>
      <c r="C3060" s="3" t="s">
        <v>7167</v>
      </c>
      <c r="D3060" s="20">
        <v>18000</v>
      </c>
      <c r="E3060" s="6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9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3058</v>
      </c>
      <c r="C3061" s="3" t="s">
        <v>7168</v>
      </c>
      <c r="D3061" s="20">
        <v>15000</v>
      </c>
      <c r="E3061" s="6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9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3059</v>
      </c>
      <c r="C3062" s="3" t="s">
        <v>7169</v>
      </c>
      <c r="D3062" s="20">
        <v>220000</v>
      </c>
      <c r="E3062" s="6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9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3060</v>
      </c>
      <c r="C3063" s="3" t="s">
        <v>7170</v>
      </c>
      <c r="D3063" s="20">
        <v>1000000</v>
      </c>
      <c r="E3063" s="6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3061</v>
      </c>
      <c r="C3064" s="3" t="s">
        <v>7171</v>
      </c>
      <c r="D3064" s="20">
        <v>10000</v>
      </c>
      <c r="E3064" s="6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9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3062</v>
      </c>
      <c r="C3065" s="3" t="s">
        <v>7172</v>
      </c>
      <c r="D3065" s="20">
        <v>3000</v>
      </c>
      <c r="E3065" s="6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9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3063</v>
      </c>
      <c r="C3066" s="3" t="s">
        <v>7173</v>
      </c>
      <c r="D3066" s="20">
        <v>75000</v>
      </c>
      <c r="E3066" s="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9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3064</v>
      </c>
      <c r="C3067" s="3" t="s">
        <v>7174</v>
      </c>
      <c r="D3067" s="20">
        <v>25000</v>
      </c>
      <c r="E3067" s="6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9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3065</v>
      </c>
      <c r="C3068" s="3" t="s">
        <v>7175</v>
      </c>
      <c r="D3068" s="20">
        <v>350000</v>
      </c>
      <c r="E3068" s="6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9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3066</v>
      </c>
      <c r="C3069" s="3" t="s">
        <v>7176</v>
      </c>
      <c r="D3069" s="20">
        <v>8000</v>
      </c>
      <c r="E3069" s="6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9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3067</v>
      </c>
      <c r="C3070" s="3" t="s">
        <v>7177</v>
      </c>
      <c r="D3070" s="20">
        <v>250000</v>
      </c>
      <c r="E3070" s="6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9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3068</v>
      </c>
      <c r="C3071" s="3" t="s">
        <v>7178</v>
      </c>
      <c r="D3071" s="20">
        <v>1000</v>
      </c>
      <c r="E3071" s="6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9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3069</v>
      </c>
      <c r="C3072" s="3" t="s">
        <v>7179</v>
      </c>
      <c r="D3072" s="20">
        <v>10000</v>
      </c>
      <c r="E3072" s="6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9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3070</v>
      </c>
      <c r="C3073" s="3" t="s">
        <v>7180</v>
      </c>
      <c r="D3073" s="20">
        <v>12000</v>
      </c>
      <c r="E3073" s="6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9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3071</v>
      </c>
      <c r="C3074" s="3" t="s">
        <v>7181</v>
      </c>
      <c r="D3074" s="20">
        <v>12000</v>
      </c>
      <c r="E3074" s="6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9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5" x14ac:dyDescent="0.35">
      <c r="A3075">
        <v>3073</v>
      </c>
      <c r="B3075" s="3" t="s">
        <v>3072</v>
      </c>
      <c r="C3075" s="3" t="s">
        <v>7182</v>
      </c>
      <c r="D3075" s="20">
        <v>2800000</v>
      </c>
      <c r="E3075" s="6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si="241"/>
        <v>92.14</v>
      </c>
      <c r="Q3075" s="9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58" x14ac:dyDescent="0.35">
      <c r="A3076">
        <v>3074</v>
      </c>
      <c r="B3076" s="3" t="s">
        <v>3073</v>
      </c>
      <c r="C3076" s="3" t="s">
        <v>7183</v>
      </c>
      <c r="D3076" s="20">
        <v>25000</v>
      </c>
      <c r="E3076" s="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9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3074</v>
      </c>
      <c r="C3077" s="3" t="s">
        <v>7184</v>
      </c>
      <c r="D3077" s="20">
        <v>15000</v>
      </c>
      <c r="E3077" s="6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9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3075</v>
      </c>
      <c r="C3078" s="3" t="s">
        <v>7185</v>
      </c>
      <c r="D3078" s="20">
        <v>10000</v>
      </c>
      <c r="E3078" s="6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9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3076</v>
      </c>
      <c r="C3079" s="3" t="s">
        <v>7186</v>
      </c>
      <c r="D3079" s="20">
        <v>22000</v>
      </c>
      <c r="E3079" s="6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9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3077</v>
      </c>
      <c r="C3080" s="3" t="s">
        <v>7187</v>
      </c>
      <c r="D3080" s="20">
        <v>60000</v>
      </c>
      <c r="E3080" s="6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9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3078</v>
      </c>
      <c r="C3081" s="3" t="s">
        <v>7188</v>
      </c>
      <c r="D3081" s="20">
        <v>1333666</v>
      </c>
      <c r="E3081" s="6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9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3079</v>
      </c>
      <c r="C3082" s="3" t="s">
        <v>7189</v>
      </c>
      <c r="D3082" s="20">
        <v>2000000</v>
      </c>
      <c r="E3082" s="6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9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3080</v>
      </c>
      <c r="C3083" s="3" t="s">
        <v>7190</v>
      </c>
      <c r="D3083" s="20">
        <v>1000000</v>
      </c>
      <c r="E3083" s="6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9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3081</v>
      </c>
      <c r="C3084" s="3" t="s">
        <v>7191</v>
      </c>
      <c r="D3084" s="20">
        <v>9000</v>
      </c>
      <c r="E3084" s="6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3082</v>
      </c>
      <c r="C3085" s="3" t="s">
        <v>7192</v>
      </c>
      <c r="D3085" s="20">
        <v>20000</v>
      </c>
      <c r="E3085" s="6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9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3083</v>
      </c>
      <c r="C3086" s="3" t="s">
        <v>7193</v>
      </c>
      <c r="D3086" s="20">
        <v>4059</v>
      </c>
      <c r="E3086" s="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9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3084</v>
      </c>
      <c r="C3087" s="3" t="s">
        <v>7194</v>
      </c>
      <c r="D3087" s="20">
        <v>25000</v>
      </c>
      <c r="E3087" s="6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9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3085</v>
      </c>
      <c r="C3088" s="3" t="s">
        <v>7195</v>
      </c>
      <c r="D3088" s="20">
        <v>20000</v>
      </c>
      <c r="E3088" s="6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9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3086</v>
      </c>
      <c r="C3089" s="3" t="s">
        <v>7196</v>
      </c>
      <c r="D3089" s="20">
        <v>20000</v>
      </c>
      <c r="E3089" s="6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9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3087</v>
      </c>
      <c r="C3090" s="3" t="s">
        <v>7197</v>
      </c>
      <c r="D3090" s="20">
        <v>65000</v>
      </c>
      <c r="E3090" s="6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9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3088</v>
      </c>
      <c r="C3091" s="3" t="s">
        <v>7198</v>
      </c>
      <c r="D3091" s="20">
        <v>25000</v>
      </c>
      <c r="E3091" s="6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9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3089</v>
      </c>
      <c r="C3092" s="3" t="s">
        <v>7199</v>
      </c>
      <c r="D3092" s="20">
        <v>225000</v>
      </c>
      <c r="E3092" s="6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9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3090</v>
      </c>
      <c r="C3093" s="3" t="s">
        <v>7200</v>
      </c>
      <c r="D3093" s="20">
        <v>5000</v>
      </c>
      <c r="E3093" s="6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9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3091</v>
      </c>
      <c r="C3094" s="3" t="s">
        <v>7201</v>
      </c>
      <c r="D3094" s="20">
        <v>100000</v>
      </c>
      <c r="E3094" s="6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9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3092</v>
      </c>
      <c r="C3095" s="3" t="s">
        <v>7202</v>
      </c>
      <c r="D3095" s="20">
        <v>4000</v>
      </c>
      <c r="E3095" s="6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9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3093</v>
      </c>
      <c r="C3096" s="3" t="s">
        <v>7203</v>
      </c>
      <c r="D3096" s="20">
        <v>100000</v>
      </c>
      <c r="E3096" s="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9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3094</v>
      </c>
      <c r="C3097" s="3" t="s">
        <v>7204</v>
      </c>
      <c r="D3097" s="20">
        <v>14920</v>
      </c>
      <c r="E3097" s="6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9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3095</v>
      </c>
      <c r="C3098" s="3" t="s">
        <v>7205</v>
      </c>
      <c r="D3098" s="20">
        <v>20000</v>
      </c>
      <c r="E3098" s="6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9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3096</v>
      </c>
      <c r="C3099" s="3" t="s">
        <v>7206</v>
      </c>
      <c r="D3099" s="20">
        <v>10000</v>
      </c>
      <c r="E3099" s="6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9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3097</v>
      </c>
      <c r="C3100" s="3" t="s">
        <v>7207</v>
      </c>
      <c r="D3100" s="20">
        <v>48725</v>
      </c>
      <c r="E3100" s="6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9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3098</v>
      </c>
      <c r="C3101" s="3" t="s">
        <v>7208</v>
      </c>
      <c r="D3101" s="20">
        <v>2000</v>
      </c>
      <c r="E3101" s="6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9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3099</v>
      </c>
      <c r="C3102" s="3" t="s">
        <v>7209</v>
      </c>
      <c r="D3102" s="20">
        <v>12000</v>
      </c>
      <c r="E3102" s="6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9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3100</v>
      </c>
      <c r="C3103" s="3" t="s">
        <v>7210</v>
      </c>
      <c r="D3103" s="20">
        <v>2500</v>
      </c>
      <c r="E3103" s="6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9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3101</v>
      </c>
      <c r="C3104" s="3" t="s">
        <v>7211</v>
      </c>
      <c r="D3104" s="20">
        <v>16000</v>
      </c>
      <c r="E3104" s="6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9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3102</v>
      </c>
      <c r="C3105" s="3" t="s">
        <v>7212</v>
      </c>
      <c r="D3105" s="20">
        <v>4100</v>
      </c>
      <c r="E3105" s="6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9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3103</v>
      </c>
      <c r="C3106" s="3" t="s">
        <v>7213</v>
      </c>
      <c r="D3106" s="20">
        <v>4000</v>
      </c>
      <c r="E3106" s="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9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3104</v>
      </c>
      <c r="C3107" s="3" t="s">
        <v>7214</v>
      </c>
      <c r="D3107" s="20">
        <v>5845</v>
      </c>
      <c r="E3107" s="6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9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3105</v>
      </c>
      <c r="C3108" s="3" t="s">
        <v>7215</v>
      </c>
      <c r="D3108" s="20">
        <v>1000</v>
      </c>
      <c r="E3108" s="6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9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3106</v>
      </c>
      <c r="C3109" s="3" t="s">
        <v>7216</v>
      </c>
      <c r="D3109" s="20">
        <v>40000</v>
      </c>
      <c r="E3109" s="6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9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3107</v>
      </c>
      <c r="C3110" s="3" t="s">
        <v>7217</v>
      </c>
      <c r="D3110" s="20">
        <v>50000</v>
      </c>
      <c r="E3110" s="6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9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3108</v>
      </c>
      <c r="C3111" s="3" t="s">
        <v>7218</v>
      </c>
      <c r="D3111" s="20">
        <v>26500</v>
      </c>
      <c r="E3111" s="6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9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3109</v>
      </c>
      <c r="C3112" s="3" t="s">
        <v>7219</v>
      </c>
      <c r="D3112" s="20">
        <v>25000</v>
      </c>
      <c r="E3112" s="6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9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3110</v>
      </c>
      <c r="C3113" s="3" t="s">
        <v>7220</v>
      </c>
      <c r="D3113" s="20">
        <v>20000</v>
      </c>
      <c r="E3113" s="6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9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3111</v>
      </c>
      <c r="C3114" s="3" t="s">
        <v>7221</v>
      </c>
      <c r="D3114" s="20">
        <v>11000</v>
      </c>
      <c r="E3114" s="6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9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3112</v>
      </c>
      <c r="C3115" s="3" t="s">
        <v>7222</v>
      </c>
      <c r="D3115" s="20">
        <v>109225</v>
      </c>
      <c r="E3115" s="6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9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3113</v>
      </c>
      <c r="C3116" s="3" t="s">
        <v>7223</v>
      </c>
      <c r="D3116" s="20">
        <v>75000</v>
      </c>
      <c r="E3116" s="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3114</v>
      </c>
      <c r="C3117" s="3" t="s">
        <v>7224</v>
      </c>
      <c r="D3117" s="20">
        <v>10000</v>
      </c>
      <c r="E3117" s="6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9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3115</v>
      </c>
      <c r="C3118" s="3" t="s">
        <v>7225</v>
      </c>
      <c r="D3118" s="20">
        <v>750</v>
      </c>
      <c r="E3118" s="6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9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3116</v>
      </c>
      <c r="C3119" s="3" t="s">
        <v>7226</v>
      </c>
      <c r="D3119" s="20">
        <v>1000</v>
      </c>
      <c r="E3119" s="6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9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3117</v>
      </c>
      <c r="C3120" s="3" t="s">
        <v>7227</v>
      </c>
      <c r="D3120" s="20">
        <v>500000</v>
      </c>
      <c r="E3120" s="6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9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3118</v>
      </c>
      <c r="C3121" s="3" t="s">
        <v>7228</v>
      </c>
      <c r="D3121" s="20">
        <v>10000</v>
      </c>
      <c r="E3121" s="6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9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3119</v>
      </c>
      <c r="C3122" s="3" t="s">
        <v>7229</v>
      </c>
      <c r="D3122" s="20">
        <v>1300000</v>
      </c>
      <c r="E3122" s="6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9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3120</v>
      </c>
      <c r="C3123" s="3" t="s">
        <v>7230</v>
      </c>
      <c r="D3123" s="20">
        <v>1500</v>
      </c>
      <c r="E3123" s="6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9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3121</v>
      </c>
      <c r="C3124" s="3" t="s">
        <v>7231</v>
      </c>
      <c r="D3124" s="20">
        <v>199</v>
      </c>
      <c r="E3124" s="6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9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3122</v>
      </c>
      <c r="C3125" s="3" t="s">
        <v>7232</v>
      </c>
      <c r="D3125" s="20">
        <v>125000</v>
      </c>
      <c r="E3125" s="6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9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3123</v>
      </c>
      <c r="C3126" s="3" t="s">
        <v>7233</v>
      </c>
      <c r="D3126" s="20">
        <v>800000</v>
      </c>
      <c r="E3126" s="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9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3124</v>
      </c>
      <c r="C3127" s="3" t="s">
        <v>7234</v>
      </c>
      <c r="D3127" s="20">
        <v>1500000</v>
      </c>
      <c r="E3127" s="6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3125</v>
      </c>
      <c r="C3128" s="3" t="s">
        <v>7235</v>
      </c>
      <c r="D3128" s="20">
        <v>25000</v>
      </c>
      <c r="E3128" s="6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9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3126</v>
      </c>
      <c r="C3129" s="3" t="s">
        <v>7236</v>
      </c>
      <c r="D3129" s="20">
        <v>100000</v>
      </c>
      <c r="E3129" s="6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3127</v>
      </c>
      <c r="C3130" s="3" t="s">
        <v>7237</v>
      </c>
      <c r="D3130" s="20">
        <v>15000</v>
      </c>
      <c r="E3130" s="6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9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3128</v>
      </c>
      <c r="C3131" s="3" t="s">
        <v>7238</v>
      </c>
      <c r="D3131" s="20">
        <v>1250</v>
      </c>
      <c r="E3131" s="6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9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3129</v>
      </c>
      <c r="C3132" s="3" t="s">
        <v>7239</v>
      </c>
      <c r="D3132" s="20">
        <v>10000</v>
      </c>
      <c r="E3132" s="6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9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3130</v>
      </c>
      <c r="C3133" s="3" t="s">
        <v>7240</v>
      </c>
      <c r="D3133" s="20">
        <v>4100</v>
      </c>
      <c r="E3133" s="6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9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3131</v>
      </c>
      <c r="C3134" s="3" t="s">
        <v>7241</v>
      </c>
      <c r="D3134" s="20">
        <v>30000</v>
      </c>
      <c r="E3134" s="6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9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3132</v>
      </c>
      <c r="C3135" s="3" t="s">
        <v>7242</v>
      </c>
      <c r="D3135" s="20">
        <v>500</v>
      </c>
      <c r="E3135" s="6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9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3133</v>
      </c>
      <c r="C3136" s="3" t="s">
        <v>7243</v>
      </c>
      <c r="D3136" s="20">
        <v>1000</v>
      </c>
      <c r="E3136" s="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9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3134</v>
      </c>
      <c r="C3137" s="3" t="s">
        <v>7244</v>
      </c>
      <c r="D3137" s="20">
        <v>777</v>
      </c>
      <c r="E3137" s="6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9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3135</v>
      </c>
      <c r="C3138" s="3" t="s">
        <v>7245</v>
      </c>
      <c r="D3138" s="20">
        <v>500</v>
      </c>
      <c r="E3138" s="6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9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9" x14ac:dyDescent="0.35">
      <c r="A3139">
        <v>3137</v>
      </c>
      <c r="B3139" s="3" t="s">
        <v>3136</v>
      </c>
      <c r="C3139" s="3" t="s">
        <v>7246</v>
      </c>
      <c r="D3139" s="20">
        <v>1500</v>
      </c>
      <c r="E3139" s="6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si="246"/>
        <v>50</v>
      </c>
      <c r="Q3139" s="9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58" x14ac:dyDescent="0.35">
      <c r="A3140">
        <v>3138</v>
      </c>
      <c r="B3140" s="3" t="s">
        <v>3137</v>
      </c>
      <c r="C3140" s="3" t="s">
        <v>7247</v>
      </c>
      <c r="D3140" s="20">
        <v>200</v>
      </c>
      <c r="E3140" s="6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3138</v>
      </c>
      <c r="C3141" s="3" t="s">
        <v>7248</v>
      </c>
      <c r="D3141" s="20">
        <v>50000</v>
      </c>
      <c r="E3141" s="6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9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3139</v>
      </c>
      <c r="C3142" s="3" t="s">
        <v>7249</v>
      </c>
      <c r="D3142" s="20">
        <v>10000</v>
      </c>
      <c r="E3142" s="6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9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3140</v>
      </c>
      <c r="C3143" s="3" t="s">
        <v>7250</v>
      </c>
      <c r="D3143" s="20">
        <v>500</v>
      </c>
      <c r="E3143" s="6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9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3141</v>
      </c>
      <c r="C3144" s="3" t="s">
        <v>7251</v>
      </c>
      <c r="D3144" s="20">
        <v>2750</v>
      </c>
      <c r="E3144" s="6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9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3142</v>
      </c>
      <c r="C3145" s="3" t="s">
        <v>7252</v>
      </c>
      <c r="D3145" s="20">
        <v>700</v>
      </c>
      <c r="E3145" s="6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3143</v>
      </c>
      <c r="C3146" s="3" t="s">
        <v>7253</v>
      </c>
      <c r="D3146" s="20">
        <v>10000</v>
      </c>
      <c r="E3146" s="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9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3144</v>
      </c>
      <c r="C3147" s="3" t="s">
        <v>7254</v>
      </c>
      <c r="D3147" s="20">
        <v>25000</v>
      </c>
      <c r="E3147" s="6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3145</v>
      </c>
      <c r="C3148" s="3" t="s">
        <v>7255</v>
      </c>
      <c r="D3148" s="20">
        <v>50000</v>
      </c>
      <c r="E3148" s="6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9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3146</v>
      </c>
      <c r="C3149" s="3" t="s">
        <v>7256</v>
      </c>
      <c r="D3149" s="20">
        <v>5000</v>
      </c>
      <c r="E3149" s="6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470</v>
      </c>
      <c r="P3149">
        <f t="shared" si="246"/>
        <v>110.35</v>
      </c>
      <c r="Q3149" s="9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3147</v>
      </c>
      <c r="C3150" s="3" t="s">
        <v>7257</v>
      </c>
      <c r="D3150" s="20">
        <v>5000</v>
      </c>
      <c r="E3150" s="6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47</v>
      </c>
      <c r="P3150">
        <f t="shared" si="246"/>
        <v>41.42</v>
      </c>
      <c r="Q3150" s="9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3148</v>
      </c>
      <c r="C3151" s="3" t="s">
        <v>7258</v>
      </c>
      <c r="D3151" s="20">
        <v>5000</v>
      </c>
      <c r="E3151" s="6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26</v>
      </c>
      <c r="P3151">
        <f t="shared" si="246"/>
        <v>52</v>
      </c>
      <c r="Q3151" s="9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3149</v>
      </c>
      <c r="C3152" s="3" t="s">
        <v>7259</v>
      </c>
      <c r="D3152" s="20">
        <v>5000</v>
      </c>
      <c r="E3152" s="6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71</v>
      </c>
      <c r="P3152">
        <f t="shared" si="246"/>
        <v>33.99</v>
      </c>
      <c r="Q3152" s="9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3150</v>
      </c>
      <c r="C3153" s="3" t="s">
        <v>7260</v>
      </c>
      <c r="D3153" s="20">
        <v>5000</v>
      </c>
      <c r="E3153" s="6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70</v>
      </c>
      <c r="P3153">
        <f t="shared" si="246"/>
        <v>103.35</v>
      </c>
      <c r="Q3153" s="9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3151</v>
      </c>
      <c r="C3154" s="3" t="s">
        <v>7261</v>
      </c>
      <c r="D3154" s="20">
        <v>2200</v>
      </c>
      <c r="E3154" s="6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9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3152</v>
      </c>
      <c r="C3155" s="3" t="s">
        <v>7262</v>
      </c>
      <c r="D3155" s="20">
        <v>5000</v>
      </c>
      <c r="E3155" s="6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201</v>
      </c>
      <c r="P3155">
        <f t="shared" si="246"/>
        <v>41.77</v>
      </c>
      <c r="Q3155" s="9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3153</v>
      </c>
      <c r="C3156" s="3" t="s">
        <v>7263</v>
      </c>
      <c r="D3156" s="20">
        <v>5000</v>
      </c>
      <c r="E3156" s="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158</v>
      </c>
      <c r="P3156">
        <f t="shared" si="246"/>
        <v>64.27</v>
      </c>
      <c r="Q3156" s="9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3154</v>
      </c>
      <c r="C3157" s="3" t="s">
        <v>7264</v>
      </c>
      <c r="D3157" s="20">
        <v>5000</v>
      </c>
      <c r="E3157" s="6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9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3155</v>
      </c>
      <c r="C3158" s="3" t="s">
        <v>7265</v>
      </c>
      <c r="D3158" s="20">
        <v>5000</v>
      </c>
      <c r="E3158" s="6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112</v>
      </c>
      <c r="P3158">
        <f t="shared" si="246"/>
        <v>62.92</v>
      </c>
      <c r="Q3158" s="9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3156</v>
      </c>
      <c r="C3159" s="3" t="s">
        <v>7266</v>
      </c>
      <c r="D3159" s="20">
        <v>5000</v>
      </c>
      <c r="E3159" s="6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81</v>
      </c>
      <c r="P3159">
        <f t="shared" si="246"/>
        <v>98.54</v>
      </c>
      <c r="Q3159" s="9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3157</v>
      </c>
      <c r="C3160" s="3" t="s">
        <v>7267</v>
      </c>
      <c r="D3160" s="20">
        <v>5000</v>
      </c>
      <c r="E3160" s="6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9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3158</v>
      </c>
      <c r="C3161" s="3" t="s">
        <v>7268</v>
      </c>
      <c r="D3161" s="20">
        <v>5000</v>
      </c>
      <c r="E3161" s="6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40</v>
      </c>
      <c r="P3161">
        <f t="shared" si="246"/>
        <v>38.5</v>
      </c>
      <c r="Q3161" s="9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3159</v>
      </c>
      <c r="C3162" s="3" t="s">
        <v>7269</v>
      </c>
      <c r="D3162" s="20">
        <v>5000</v>
      </c>
      <c r="E3162" s="6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91</v>
      </c>
      <c r="P3162">
        <f t="shared" si="246"/>
        <v>80.16</v>
      </c>
      <c r="Q3162" s="9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3160</v>
      </c>
      <c r="C3163" s="3" t="s">
        <v>7270</v>
      </c>
      <c r="D3163" s="20">
        <v>2000</v>
      </c>
      <c r="E3163" s="6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9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3161</v>
      </c>
      <c r="C3164" s="3" t="s">
        <v>7271</v>
      </c>
      <c r="D3164" s="20">
        <v>5000</v>
      </c>
      <c r="E3164" s="6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102</v>
      </c>
      <c r="P3164">
        <f t="shared" si="246"/>
        <v>80.73</v>
      </c>
      <c r="Q3164" s="9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3162</v>
      </c>
      <c r="C3165" s="3" t="s">
        <v>7272</v>
      </c>
      <c r="D3165" s="20">
        <v>5000</v>
      </c>
      <c r="E3165" s="6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289</v>
      </c>
      <c r="P3165">
        <f t="shared" si="246"/>
        <v>200.69</v>
      </c>
      <c r="Q3165" s="9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3163</v>
      </c>
      <c r="C3166" s="3" t="s">
        <v>7273</v>
      </c>
      <c r="D3166" s="20">
        <v>5000</v>
      </c>
      <c r="E3166" s="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53</v>
      </c>
      <c r="P3166">
        <f t="shared" si="246"/>
        <v>37.590000000000003</v>
      </c>
      <c r="Q3166" s="9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3164</v>
      </c>
      <c r="C3167" s="3" t="s">
        <v>7274</v>
      </c>
      <c r="D3167" s="20">
        <v>5000</v>
      </c>
      <c r="E3167" s="6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24</v>
      </c>
      <c r="P3167">
        <f t="shared" si="246"/>
        <v>58.1</v>
      </c>
      <c r="Q3167" s="9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3165</v>
      </c>
      <c r="C3168" s="3" t="s">
        <v>7275</v>
      </c>
      <c r="D3168" s="20">
        <v>5000</v>
      </c>
      <c r="E3168" s="6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1122</v>
      </c>
      <c r="P3168">
        <f t="shared" si="246"/>
        <v>60.3</v>
      </c>
      <c r="Q3168" s="9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3166</v>
      </c>
      <c r="C3169" s="3" t="s">
        <v>7276</v>
      </c>
      <c r="D3169" s="20">
        <v>5000</v>
      </c>
      <c r="E3169" s="6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70</v>
      </c>
      <c r="P3169">
        <f t="shared" si="246"/>
        <v>63.36</v>
      </c>
      <c r="Q3169" s="9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3167</v>
      </c>
      <c r="C3170" s="3" t="s">
        <v>7277</v>
      </c>
      <c r="D3170" s="20">
        <v>5000</v>
      </c>
      <c r="E3170" s="6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62</v>
      </c>
      <c r="P3170">
        <f t="shared" si="246"/>
        <v>50.9</v>
      </c>
      <c r="Q3170" s="9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3168</v>
      </c>
      <c r="C3171" s="3" t="s">
        <v>7278</v>
      </c>
      <c r="D3171" s="20">
        <v>5000</v>
      </c>
      <c r="E3171" s="6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165</v>
      </c>
      <c r="P3171">
        <f t="shared" si="246"/>
        <v>100.5</v>
      </c>
      <c r="Q3171" s="9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3169</v>
      </c>
      <c r="C3172" s="3" t="s">
        <v>7279</v>
      </c>
      <c r="D3172" s="20">
        <v>5000</v>
      </c>
      <c r="E3172" s="6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45</v>
      </c>
      <c r="P3172">
        <f t="shared" si="246"/>
        <v>31.62</v>
      </c>
      <c r="Q3172" s="9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3170</v>
      </c>
      <c r="C3173" s="3" t="s">
        <v>7280</v>
      </c>
      <c r="D3173" s="20">
        <v>7000</v>
      </c>
      <c r="E3173" s="6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9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3171</v>
      </c>
      <c r="C3174" s="3" t="s">
        <v>7281</v>
      </c>
      <c r="D3174" s="20">
        <v>5000</v>
      </c>
      <c r="E3174" s="6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46</v>
      </c>
      <c r="P3174">
        <f t="shared" si="246"/>
        <v>79.31</v>
      </c>
      <c r="Q3174" s="9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3172</v>
      </c>
      <c r="C3175" s="3" t="s">
        <v>7282</v>
      </c>
      <c r="D3175" s="20">
        <v>5000</v>
      </c>
      <c r="E3175" s="6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206</v>
      </c>
      <c r="P3175">
        <f t="shared" si="246"/>
        <v>139.19</v>
      </c>
      <c r="Q3175" s="9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3173</v>
      </c>
      <c r="C3176" s="3" t="s">
        <v>7283</v>
      </c>
      <c r="D3176" s="20">
        <v>5000</v>
      </c>
      <c r="E3176" s="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61</v>
      </c>
      <c r="P3176">
        <f t="shared" si="246"/>
        <v>131.91</v>
      </c>
      <c r="Q3176" s="9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3174</v>
      </c>
      <c r="C3177" s="3" t="s">
        <v>7284</v>
      </c>
      <c r="D3177" s="20">
        <v>5000</v>
      </c>
      <c r="E3177" s="6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9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3175</v>
      </c>
      <c r="C3178" s="3" t="s">
        <v>7285</v>
      </c>
      <c r="D3178" s="20">
        <v>5000</v>
      </c>
      <c r="E3178" s="6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44</v>
      </c>
      <c r="P3178">
        <f t="shared" si="246"/>
        <v>39.67</v>
      </c>
      <c r="Q3178" s="9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3176</v>
      </c>
      <c r="C3179" s="3" t="s">
        <v>7286</v>
      </c>
      <c r="D3179" s="20">
        <v>5000</v>
      </c>
      <c r="E3179" s="6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59</v>
      </c>
      <c r="P3179">
        <f t="shared" si="246"/>
        <v>57.55</v>
      </c>
      <c r="Q3179" s="9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3177</v>
      </c>
      <c r="C3180" s="3" t="s">
        <v>7287</v>
      </c>
      <c r="D3180" s="20">
        <v>1500</v>
      </c>
      <c r="E3180" s="6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9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3178</v>
      </c>
      <c r="C3181" s="3" t="s">
        <v>7288</v>
      </c>
      <c r="D3181" s="20">
        <v>5000</v>
      </c>
      <c r="E3181" s="6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96</v>
      </c>
      <c r="P3181">
        <f t="shared" si="246"/>
        <v>77.34</v>
      </c>
      <c r="Q3181" s="9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3179</v>
      </c>
      <c r="C3182" s="3" t="s">
        <v>7289</v>
      </c>
      <c r="D3182" s="20">
        <v>1200</v>
      </c>
      <c r="E3182" s="6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9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3180</v>
      </c>
      <c r="C3183" s="3" t="s">
        <v>7290</v>
      </c>
      <c r="D3183" s="20">
        <v>500</v>
      </c>
      <c r="E3183" s="6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9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3181</v>
      </c>
      <c r="C3184" s="3" t="s">
        <v>7291</v>
      </c>
      <c r="D3184" s="20">
        <v>5000</v>
      </c>
      <c r="E3184" s="6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141</v>
      </c>
      <c r="P3184">
        <f t="shared" si="246"/>
        <v>46.77</v>
      </c>
      <c r="Q3184" s="9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3182</v>
      </c>
      <c r="C3185" s="3" t="s">
        <v>7292</v>
      </c>
      <c r="D3185" s="20">
        <v>5000</v>
      </c>
      <c r="E3185" s="6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55</v>
      </c>
      <c r="P3185">
        <f t="shared" si="246"/>
        <v>40.07</v>
      </c>
      <c r="Q3185" s="9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3183</v>
      </c>
      <c r="C3186" s="3" t="s">
        <v>7293</v>
      </c>
      <c r="D3186" s="20">
        <v>5000</v>
      </c>
      <c r="E3186" s="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92</v>
      </c>
      <c r="P3186">
        <f t="shared" si="246"/>
        <v>100.22</v>
      </c>
      <c r="Q3186" s="9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3184</v>
      </c>
      <c r="C3187" s="3" t="s">
        <v>7294</v>
      </c>
      <c r="D3187" s="20">
        <v>1000</v>
      </c>
      <c r="E3187" s="6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9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3185</v>
      </c>
      <c r="C3188" s="3" t="s">
        <v>7295</v>
      </c>
      <c r="D3188" s="20">
        <v>3200</v>
      </c>
      <c r="E3188" s="6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9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3186</v>
      </c>
      <c r="C3189" s="3" t="s">
        <v>7296</v>
      </c>
      <c r="D3189" s="20">
        <v>5000</v>
      </c>
      <c r="E3189" s="6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349</v>
      </c>
      <c r="P3189">
        <f t="shared" si="246"/>
        <v>71.489999999999995</v>
      </c>
      <c r="Q3189" s="9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3187</v>
      </c>
      <c r="C3190" s="3" t="s">
        <v>7297</v>
      </c>
      <c r="D3190" s="20">
        <v>200</v>
      </c>
      <c r="E3190" s="6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9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3188</v>
      </c>
      <c r="C3191" s="3" t="s">
        <v>7298</v>
      </c>
      <c r="D3191" s="20">
        <v>55000</v>
      </c>
      <c r="E3191" s="6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9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3189</v>
      </c>
      <c r="C3192" s="3" t="s">
        <v>7299</v>
      </c>
      <c r="D3192" s="20">
        <v>4000</v>
      </c>
      <c r="E3192" s="6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3190</v>
      </c>
      <c r="C3193" s="3" t="s">
        <v>7300</v>
      </c>
      <c r="D3193" s="20">
        <v>3750</v>
      </c>
      <c r="E3193" s="6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9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3191</v>
      </c>
      <c r="C3194" s="3" t="s">
        <v>7301</v>
      </c>
      <c r="D3194" s="20">
        <v>10000</v>
      </c>
      <c r="E3194" s="6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9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3192</v>
      </c>
      <c r="C3195" s="3" t="s">
        <v>7302</v>
      </c>
      <c r="D3195" s="20">
        <v>5000</v>
      </c>
      <c r="E3195" s="6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9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3193</v>
      </c>
      <c r="C3196" s="3" t="s">
        <v>7303</v>
      </c>
      <c r="D3196" s="20">
        <v>11000</v>
      </c>
      <c r="E3196" s="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3194</v>
      </c>
      <c r="C3197" s="3" t="s">
        <v>7304</v>
      </c>
      <c r="D3197" s="20">
        <v>3500</v>
      </c>
      <c r="E3197" s="6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9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3195</v>
      </c>
      <c r="C3198" s="3" t="s">
        <v>7305</v>
      </c>
      <c r="D3198" s="20">
        <v>3000000</v>
      </c>
      <c r="E3198" s="6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9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3196</v>
      </c>
      <c r="C3199" s="3" t="s">
        <v>7306</v>
      </c>
      <c r="D3199" s="20">
        <v>10000</v>
      </c>
      <c r="E3199" s="6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9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3197</v>
      </c>
      <c r="C3200" s="3" t="s">
        <v>7307</v>
      </c>
      <c r="D3200" s="20">
        <v>30000</v>
      </c>
      <c r="E3200" s="6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9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3198</v>
      </c>
      <c r="C3201" s="3" t="s">
        <v>7308</v>
      </c>
      <c r="D3201" s="20">
        <v>5000</v>
      </c>
      <c r="E3201" s="6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9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3199</v>
      </c>
      <c r="C3202" s="3" t="s">
        <v>7309</v>
      </c>
      <c r="D3202" s="20">
        <v>50000</v>
      </c>
      <c r="E3202" s="6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9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5" x14ac:dyDescent="0.35">
      <c r="A3203">
        <v>3201</v>
      </c>
      <c r="B3203" s="3" t="s">
        <v>3200</v>
      </c>
      <c r="C3203" s="3" t="s">
        <v>7310</v>
      </c>
      <c r="D3203" s="20">
        <v>2000</v>
      </c>
      <c r="E3203" s="6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si="251"/>
        <v>12.5</v>
      </c>
      <c r="Q3203" s="9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3.5" x14ac:dyDescent="0.35">
      <c r="A3204">
        <v>3202</v>
      </c>
      <c r="B3204" s="3" t="s">
        <v>3201</v>
      </c>
      <c r="C3204" s="3" t="s">
        <v>7311</v>
      </c>
      <c r="D3204" s="20">
        <v>5000</v>
      </c>
      <c r="E3204" s="6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9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3202</v>
      </c>
      <c r="C3205" s="3" t="s">
        <v>7312</v>
      </c>
      <c r="D3205" s="20">
        <v>1000</v>
      </c>
      <c r="E3205" s="6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9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3203</v>
      </c>
      <c r="C3206" s="3" t="s">
        <v>7313</v>
      </c>
      <c r="D3206" s="20">
        <v>500</v>
      </c>
      <c r="E3206" s="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3204</v>
      </c>
      <c r="C3207" s="3" t="s">
        <v>7314</v>
      </c>
      <c r="D3207" s="20">
        <v>8000</v>
      </c>
      <c r="E3207" s="6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9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3205</v>
      </c>
      <c r="C3208" s="3" t="s">
        <v>7315</v>
      </c>
      <c r="D3208" s="20">
        <v>5000</v>
      </c>
      <c r="E3208" s="6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3206</v>
      </c>
      <c r="C3209" s="3" t="s">
        <v>7316</v>
      </c>
      <c r="D3209" s="20">
        <v>5500</v>
      </c>
      <c r="E3209" s="6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9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3207</v>
      </c>
      <c r="C3210" s="3" t="s">
        <v>7317</v>
      </c>
      <c r="D3210" s="20">
        <v>5000</v>
      </c>
      <c r="E3210" s="6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9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3208</v>
      </c>
      <c r="C3211" s="3" t="s">
        <v>7318</v>
      </c>
      <c r="D3211" s="20">
        <v>5000</v>
      </c>
      <c r="E3211" s="6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227</v>
      </c>
      <c r="P3211">
        <f t="shared" si="251"/>
        <v>50.16</v>
      </c>
      <c r="Q3211" s="9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3209</v>
      </c>
      <c r="C3212" s="3" t="s">
        <v>7319</v>
      </c>
      <c r="D3212" s="20">
        <v>5000</v>
      </c>
      <c r="E3212" s="6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75</v>
      </c>
      <c r="P3212">
        <f t="shared" si="251"/>
        <v>62.88</v>
      </c>
      <c r="Q3212" s="9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3210</v>
      </c>
      <c r="C3213" s="3" t="s">
        <v>7320</v>
      </c>
      <c r="D3213" s="20">
        <v>5000</v>
      </c>
      <c r="E3213" s="6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551</v>
      </c>
      <c r="P3213">
        <f t="shared" si="251"/>
        <v>85.53</v>
      </c>
      <c r="Q3213" s="9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3211</v>
      </c>
      <c r="C3214" s="3" t="s">
        <v>7321</v>
      </c>
      <c r="D3214" s="20">
        <v>5000</v>
      </c>
      <c r="E3214" s="6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101</v>
      </c>
      <c r="P3214">
        <f t="shared" si="251"/>
        <v>53.72</v>
      </c>
      <c r="Q3214" s="9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3212</v>
      </c>
      <c r="C3215" s="3" t="s">
        <v>7322</v>
      </c>
      <c r="D3215" s="20">
        <v>6000</v>
      </c>
      <c r="E3215" s="6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9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3213</v>
      </c>
      <c r="C3216" s="3" t="s">
        <v>7323</v>
      </c>
      <c r="D3216" s="20">
        <v>12000</v>
      </c>
      <c r="E3216" s="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9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3214</v>
      </c>
      <c r="C3217" s="3" t="s">
        <v>7324</v>
      </c>
      <c r="D3217" s="20">
        <v>5000</v>
      </c>
      <c r="E3217" s="6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702</v>
      </c>
      <c r="P3217">
        <f t="shared" si="251"/>
        <v>262.11</v>
      </c>
      <c r="Q3217" s="9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3215</v>
      </c>
      <c r="C3218" s="3" t="s">
        <v>7325</v>
      </c>
      <c r="D3218" s="20">
        <v>2000</v>
      </c>
      <c r="E3218" s="6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9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3216</v>
      </c>
      <c r="C3219" s="3" t="s">
        <v>7326</v>
      </c>
      <c r="D3219" s="20">
        <v>5000</v>
      </c>
      <c r="E3219" s="6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104</v>
      </c>
      <c r="P3219">
        <f t="shared" si="251"/>
        <v>50.2</v>
      </c>
      <c r="Q3219" s="9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3217</v>
      </c>
      <c r="C3220" s="3" t="s">
        <v>7327</v>
      </c>
      <c r="D3220" s="20">
        <v>12000</v>
      </c>
      <c r="E3220" s="6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9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3218</v>
      </c>
      <c r="C3221" s="3" t="s">
        <v>7328</v>
      </c>
      <c r="D3221" s="20">
        <v>5000</v>
      </c>
      <c r="E3221" s="6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400</v>
      </c>
      <c r="P3221">
        <f t="shared" si="251"/>
        <v>168.25</v>
      </c>
      <c r="Q3221" s="9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3219</v>
      </c>
      <c r="C3222" s="3" t="s">
        <v>7329</v>
      </c>
      <c r="D3222" s="20">
        <v>5000</v>
      </c>
      <c r="E3222" s="6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303</v>
      </c>
      <c r="P3222">
        <f t="shared" si="251"/>
        <v>256.37</v>
      </c>
      <c r="Q3222" s="9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3220</v>
      </c>
      <c r="C3223" s="3" t="s">
        <v>7330</v>
      </c>
      <c r="D3223" s="20">
        <v>4000</v>
      </c>
      <c r="E3223" s="6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9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3221</v>
      </c>
      <c r="C3224" s="3" t="s">
        <v>7331</v>
      </c>
      <c r="D3224" s="20">
        <v>5000</v>
      </c>
      <c r="E3224" s="6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62</v>
      </c>
      <c r="P3224">
        <f t="shared" si="251"/>
        <v>37.14</v>
      </c>
      <c r="Q3224" s="9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3222</v>
      </c>
      <c r="C3225" s="3" t="s">
        <v>7332</v>
      </c>
      <c r="D3225" s="20">
        <v>5000</v>
      </c>
      <c r="E3225" s="6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68</v>
      </c>
      <c r="P3225">
        <f t="shared" si="251"/>
        <v>45.88</v>
      </c>
      <c r="Q3225" s="9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3223</v>
      </c>
      <c r="C3226" s="3" t="s">
        <v>7333</v>
      </c>
      <c r="D3226" s="20">
        <v>5000</v>
      </c>
      <c r="E3226" s="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612</v>
      </c>
      <c r="P3226">
        <f t="shared" si="251"/>
        <v>141.71</v>
      </c>
      <c r="Q3226" s="9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3224</v>
      </c>
      <c r="C3227" s="3" t="s">
        <v>7334</v>
      </c>
      <c r="D3227" s="20">
        <v>5000</v>
      </c>
      <c r="E3227" s="6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41</v>
      </c>
      <c r="P3227">
        <f t="shared" si="251"/>
        <v>52.49</v>
      </c>
      <c r="Q3227" s="9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3225</v>
      </c>
      <c r="C3228" s="3" t="s">
        <v>7335</v>
      </c>
      <c r="D3228" s="20">
        <v>1200</v>
      </c>
      <c r="E3228" s="6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9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3226</v>
      </c>
      <c r="C3229" s="3" t="s">
        <v>7336</v>
      </c>
      <c r="D3229" s="20">
        <v>1200</v>
      </c>
      <c r="E3229" s="6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9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3227</v>
      </c>
      <c r="C3230" s="3" t="s">
        <v>7337</v>
      </c>
      <c r="D3230" s="20">
        <v>5000</v>
      </c>
      <c r="E3230" s="6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143</v>
      </c>
      <c r="P3230">
        <f t="shared" si="251"/>
        <v>193.62</v>
      </c>
      <c r="Q3230" s="9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3228</v>
      </c>
      <c r="C3231" s="3" t="s">
        <v>7338</v>
      </c>
      <c r="D3231" s="20">
        <v>5000</v>
      </c>
      <c r="E3231" s="6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431</v>
      </c>
      <c r="P3231">
        <f t="shared" si="251"/>
        <v>106.8</v>
      </c>
      <c r="Q3231" s="9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3229</v>
      </c>
      <c r="C3232" s="3" t="s">
        <v>7339</v>
      </c>
      <c r="D3232" s="20">
        <v>5000</v>
      </c>
      <c r="E3232" s="6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57</v>
      </c>
      <c r="P3232">
        <f t="shared" si="251"/>
        <v>77.22</v>
      </c>
      <c r="Q3232" s="9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3230</v>
      </c>
      <c r="C3233" s="3" t="s">
        <v>7340</v>
      </c>
      <c r="D3233" s="20">
        <v>5000</v>
      </c>
      <c r="E3233" s="6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32</v>
      </c>
      <c r="P3233">
        <f t="shared" si="251"/>
        <v>57.5</v>
      </c>
      <c r="Q3233" s="9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3231</v>
      </c>
      <c r="C3234" s="3" t="s">
        <v>7341</v>
      </c>
      <c r="D3234" s="20">
        <v>5000</v>
      </c>
      <c r="E3234" s="6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26</v>
      </c>
      <c r="P3234">
        <f t="shared" si="251"/>
        <v>50.46</v>
      </c>
      <c r="Q3234" s="9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3232</v>
      </c>
      <c r="C3235" s="3" t="s">
        <v>7342</v>
      </c>
      <c r="D3235" s="20">
        <v>5000</v>
      </c>
      <c r="E3235" s="6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9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3233</v>
      </c>
      <c r="C3236" s="3" t="s">
        <v>7343</v>
      </c>
      <c r="D3236" s="20">
        <v>4000</v>
      </c>
      <c r="E3236" s="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9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3234</v>
      </c>
      <c r="C3237" s="3" t="s">
        <v>7344</v>
      </c>
      <c r="D3237" s="20">
        <v>5000</v>
      </c>
      <c r="E3237" s="6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310</v>
      </c>
      <c r="P3237">
        <f t="shared" si="251"/>
        <v>85.53</v>
      </c>
      <c r="Q3237" s="9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3235</v>
      </c>
      <c r="C3238" s="3" t="s">
        <v>7345</v>
      </c>
      <c r="D3238" s="20">
        <v>5000</v>
      </c>
      <c r="E3238" s="6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402</v>
      </c>
      <c r="P3238">
        <f t="shared" si="251"/>
        <v>182.91</v>
      </c>
      <c r="Q3238" s="9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3236</v>
      </c>
      <c r="C3239" s="3" t="s">
        <v>7346</v>
      </c>
      <c r="D3239" s="20">
        <v>5000</v>
      </c>
      <c r="E3239" s="6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706</v>
      </c>
      <c r="P3239">
        <f t="shared" si="251"/>
        <v>131.13999999999999</v>
      </c>
      <c r="Q3239" s="9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3237</v>
      </c>
      <c r="C3240" s="3" t="s">
        <v>7347</v>
      </c>
      <c r="D3240" s="20">
        <v>2800</v>
      </c>
      <c r="E3240" s="6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9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3238</v>
      </c>
      <c r="C3241" s="3" t="s">
        <v>7348</v>
      </c>
      <c r="D3241" s="20">
        <v>5862</v>
      </c>
      <c r="E3241" s="6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9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3239</v>
      </c>
      <c r="C3242" s="3" t="s">
        <v>7349</v>
      </c>
      <c r="D3242" s="20">
        <v>3000</v>
      </c>
      <c r="E3242" s="6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9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3240</v>
      </c>
      <c r="C3243" s="3" t="s">
        <v>7350</v>
      </c>
      <c r="D3243" s="20">
        <v>5000</v>
      </c>
      <c r="E3243" s="6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196</v>
      </c>
      <c r="P3243">
        <f t="shared" si="251"/>
        <v>58.69</v>
      </c>
      <c r="Q3243" s="9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3241</v>
      </c>
      <c r="C3244" s="3" t="s">
        <v>7351</v>
      </c>
      <c r="D3244" s="20">
        <v>5000</v>
      </c>
      <c r="E3244" s="6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255</v>
      </c>
      <c r="P3244">
        <f t="shared" si="251"/>
        <v>69.569999999999993</v>
      </c>
      <c r="Q3244" s="9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3242</v>
      </c>
      <c r="C3245" s="3" t="s">
        <v>7352</v>
      </c>
      <c r="D3245" s="20">
        <v>5000</v>
      </c>
      <c r="E3245" s="6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165</v>
      </c>
      <c r="P3245">
        <f t="shared" si="251"/>
        <v>115.87</v>
      </c>
      <c r="Q3245" s="9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3243</v>
      </c>
      <c r="C3246" s="3" t="s">
        <v>7353</v>
      </c>
      <c r="D3246" s="20">
        <v>1600</v>
      </c>
      <c r="E3246" s="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9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3244</v>
      </c>
      <c r="C3247" s="3" t="s">
        <v>7354</v>
      </c>
      <c r="D3247" s="20">
        <v>5000</v>
      </c>
      <c r="E3247" s="6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438</v>
      </c>
      <c r="P3247">
        <f t="shared" si="251"/>
        <v>81.13</v>
      </c>
      <c r="Q3247" s="9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3245</v>
      </c>
      <c r="C3248" s="3" t="s">
        <v>7355</v>
      </c>
      <c r="D3248" s="20">
        <v>5000</v>
      </c>
      <c r="E3248" s="6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222</v>
      </c>
      <c r="P3248">
        <f t="shared" si="251"/>
        <v>57.63</v>
      </c>
      <c r="Q3248" s="9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3246</v>
      </c>
      <c r="C3249" s="3" t="s">
        <v>7356</v>
      </c>
      <c r="D3249" s="20">
        <v>2500</v>
      </c>
      <c r="E3249" s="6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9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3247</v>
      </c>
      <c r="C3250" s="3" t="s">
        <v>7357</v>
      </c>
      <c r="D3250" s="20">
        <v>5000</v>
      </c>
      <c r="E3250" s="6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242</v>
      </c>
      <c r="P3250">
        <f t="shared" si="251"/>
        <v>60.48</v>
      </c>
      <c r="Q3250" s="9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3248</v>
      </c>
      <c r="C3251" s="3" t="s">
        <v>7358</v>
      </c>
      <c r="D3251" s="20">
        <v>5000</v>
      </c>
      <c r="E3251" s="6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115</v>
      </c>
      <c r="P3251">
        <f t="shared" si="251"/>
        <v>65.58</v>
      </c>
      <c r="Q3251" s="9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3249</v>
      </c>
      <c r="C3252" s="3" t="s">
        <v>7359</v>
      </c>
      <c r="D3252" s="20">
        <v>5000</v>
      </c>
      <c r="E3252" s="6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508</v>
      </c>
      <c r="P3252">
        <f t="shared" si="251"/>
        <v>119.19</v>
      </c>
      <c r="Q3252" s="9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3250</v>
      </c>
      <c r="C3253" s="3" t="s">
        <v>7360</v>
      </c>
      <c r="D3253" s="20">
        <v>5000</v>
      </c>
      <c r="E3253" s="6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33</v>
      </c>
      <c r="P3253">
        <f t="shared" si="251"/>
        <v>83.05</v>
      </c>
      <c r="Q3253" s="9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3251</v>
      </c>
      <c r="C3254" s="3" t="s">
        <v>7361</v>
      </c>
      <c r="D3254" s="20">
        <v>2250</v>
      </c>
      <c r="E3254" s="6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9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3252</v>
      </c>
      <c r="C3255" s="3" t="s">
        <v>7362</v>
      </c>
      <c r="D3255" s="20">
        <v>5000</v>
      </c>
      <c r="E3255" s="6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407</v>
      </c>
      <c r="P3255">
        <f t="shared" si="251"/>
        <v>177.09</v>
      </c>
      <c r="Q3255" s="9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3253</v>
      </c>
      <c r="C3256" s="3" t="s">
        <v>7363</v>
      </c>
      <c r="D3256" s="20">
        <v>13000</v>
      </c>
      <c r="E3256" s="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9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3254</v>
      </c>
      <c r="C3257" s="3" t="s">
        <v>7364</v>
      </c>
      <c r="D3257" s="20">
        <v>300</v>
      </c>
      <c r="E3257" s="6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9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3255</v>
      </c>
      <c r="C3258" s="3" t="s">
        <v>7365</v>
      </c>
      <c r="D3258" s="20">
        <v>5000</v>
      </c>
      <c r="E3258" s="6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256</v>
      </c>
      <c r="P3258">
        <f t="shared" si="251"/>
        <v>72.760000000000005</v>
      </c>
      <c r="Q3258" s="9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3256</v>
      </c>
      <c r="C3259" s="3" t="s">
        <v>7366</v>
      </c>
      <c r="D3259" s="20">
        <v>2000</v>
      </c>
      <c r="E3259" s="6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9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3257</v>
      </c>
      <c r="C3260" s="3" t="s">
        <v>7367</v>
      </c>
      <c r="D3260" s="20">
        <v>5000</v>
      </c>
      <c r="E3260" s="6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147</v>
      </c>
      <c r="P3260">
        <f t="shared" si="251"/>
        <v>98.2</v>
      </c>
      <c r="Q3260" s="9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3258</v>
      </c>
      <c r="C3261" s="3" t="s">
        <v>7368</v>
      </c>
      <c r="D3261" s="20">
        <v>5000</v>
      </c>
      <c r="E3261" s="6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488</v>
      </c>
      <c r="P3261">
        <f t="shared" si="251"/>
        <v>251.74</v>
      </c>
      <c r="Q3261" s="9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3259</v>
      </c>
      <c r="C3262" s="3" t="s">
        <v>7369</v>
      </c>
      <c r="D3262" s="20">
        <v>5000</v>
      </c>
      <c r="E3262" s="6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9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3260</v>
      </c>
      <c r="C3263" s="3" t="s">
        <v>7370</v>
      </c>
      <c r="D3263" s="20">
        <v>5000</v>
      </c>
      <c r="E3263" s="6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66</v>
      </c>
      <c r="P3263">
        <f t="shared" si="251"/>
        <v>67.650000000000006</v>
      </c>
      <c r="Q3263" s="9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3261</v>
      </c>
      <c r="C3264" s="3" t="s">
        <v>7371</v>
      </c>
      <c r="D3264" s="20">
        <v>5000</v>
      </c>
      <c r="E3264" s="6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251</v>
      </c>
      <c r="P3264">
        <f t="shared" si="251"/>
        <v>93.81</v>
      </c>
      <c r="Q3264" s="9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3262</v>
      </c>
      <c r="C3265" s="3" t="s">
        <v>7372</v>
      </c>
      <c r="D3265" s="20">
        <v>5000</v>
      </c>
      <c r="E3265" s="6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56</v>
      </c>
      <c r="P3265">
        <f t="shared" si="251"/>
        <v>41.24</v>
      </c>
      <c r="Q3265" s="9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3263</v>
      </c>
      <c r="C3266" s="3" t="s">
        <v>7373</v>
      </c>
      <c r="D3266" s="20">
        <v>5000</v>
      </c>
      <c r="E3266" s="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52</v>
      </c>
      <c r="P3266">
        <f t="shared" ref="P3266:P3329" si="256">IFERROR(ROUND(E3266/L3266,2),0)</f>
        <v>52.55</v>
      </c>
      <c r="Q3266" s="9" t="s">
        <v>8315</v>
      </c>
      <c r="R3266" t="s">
        <v>8316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ref="U3266:U3329" si="259">YEAR(S3266)</f>
        <v>2015</v>
      </c>
    </row>
    <row r="3267" spans="1:21" ht="43.5" x14ac:dyDescent="0.35">
      <c r="A3267">
        <v>3265</v>
      </c>
      <c r="B3267" s="3" t="s">
        <v>3264</v>
      </c>
      <c r="C3267" s="3" t="s">
        <v>7374</v>
      </c>
      <c r="D3267" s="20">
        <v>2700</v>
      </c>
      <c r="E3267" s="6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si="256"/>
        <v>70.290000000000006</v>
      </c>
      <c r="Q3267" s="9" t="s">
        <v>8315</v>
      </c>
      <c r="R3267" t="s">
        <v>8316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3.5" x14ac:dyDescent="0.35">
      <c r="A3268">
        <v>3266</v>
      </c>
      <c r="B3268" s="3" t="s">
        <v>3265</v>
      </c>
      <c r="C3268" s="3" t="s">
        <v>7375</v>
      </c>
      <c r="D3268" s="20">
        <v>5000</v>
      </c>
      <c r="E3268" s="6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158</v>
      </c>
      <c r="P3268">
        <f t="shared" si="256"/>
        <v>48.33</v>
      </c>
      <c r="Q3268" s="9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3266</v>
      </c>
      <c r="C3269" s="3" t="s">
        <v>7376</v>
      </c>
      <c r="D3269" s="20">
        <v>5000</v>
      </c>
      <c r="E3269" s="6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306</v>
      </c>
      <c r="P3269">
        <f t="shared" si="256"/>
        <v>53.18</v>
      </c>
      <c r="Q3269" s="9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3267</v>
      </c>
      <c r="C3270" s="3" t="s">
        <v>7377</v>
      </c>
      <c r="D3270" s="20">
        <v>5000</v>
      </c>
      <c r="E3270" s="6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51</v>
      </c>
      <c r="P3270">
        <f t="shared" si="256"/>
        <v>60.95</v>
      </c>
      <c r="Q3270" s="9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3268</v>
      </c>
      <c r="C3271" s="3" t="s">
        <v>7378</v>
      </c>
      <c r="D3271" s="20">
        <v>8000</v>
      </c>
      <c r="E3271" s="6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9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3269</v>
      </c>
      <c r="C3272" s="3" t="s">
        <v>7379</v>
      </c>
      <c r="D3272" s="20">
        <v>1800</v>
      </c>
      <c r="E3272" s="6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9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3270</v>
      </c>
      <c r="C3273" s="3" t="s">
        <v>7380</v>
      </c>
      <c r="D3273" s="20">
        <v>1500</v>
      </c>
      <c r="E3273" s="6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9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3271</v>
      </c>
      <c r="C3274" s="3" t="s">
        <v>7381</v>
      </c>
      <c r="D3274" s="20">
        <v>5000</v>
      </c>
      <c r="E3274" s="6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309</v>
      </c>
      <c r="P3274">
        <f t="shared" si="256"/>
        <v>106.5</v>
      </c>
      <c r="Q3274" s="9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3272</v>
      </c>
      <c r="C3275" s="3" t="s">
        <v>7382</v>
      </c>
      <c r="D3275" s="20">
        <v>5000</v>
      </c>
      <c r="E3275" s="6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86</v>
      </c>
      <c r="P3275">
        <f t="shared" si="256"/>
        <v>204.57</v>
      </c>
      <c r="Q3275" s="9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3273</v>
      </c>
      <c r="C3276" s="3" t="s">
        <v>7383</v>
      </c>
      <c r="D3276" s="20">
        <v>5000</v>
      </c>
      <c r="E3276" s="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314</v>
      </c>
      <c r="P3276">
        <f t="shared" si="256"/>
        <v>54.91</v>
      </c>
      <c r="Q3276" s="9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3274</v>
      </c>
      <c r="C3277" s="3" t="s">
        <v>7384</v>
      </c>
      <c r="D3277" s="20">
        <v>5000</v>
      </c>
      <c r="E3277" s="6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36</v>
      </c>
      <c r="P3277">
        <f t="shared" si="256"/>
        <v>150.41999999999999</v>
      </c>
      <c r="Q3277" s="9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3275</v>
      </c>
      <c r="C3278" s="3" t="s">
        <v>7385</v>
      </c>
      <c r="D3278" s="20">
        <v>4500</v>
      </c>
      <c r="E3278" s="6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9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3276</v>
      </c>
      <c r="C3279" s="3" t="s">
        <v>7386</v>
      </c>
      <c r="D3279" s="20">
        <v>5000</v>
      </c>
      <c r="E3279" s="6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9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3277</v>
      </c>
      <c r="C3280" s="3" t="s">
        <v>7387</v>
      </c>
      <c r="D3280" s="20">
        <v>2500</v>
      </c>
      <c r="E3280" s="6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9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3278</v>
      </c>
      <c r="C3281" s="3" t="s">
        <v>7388</v>
      </c>
      <c r="D3281" s="20">
        <v>5000</v>
      </c>
      <c r="E3281" s="6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133</v>
      </c>
      <c r="P3281">
        <f t="shared" si="256"/>
        <v>105.21</v>
      </c>
      <c r="Q3281" s="9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3279</v>
      </c>
      <c r="C3282" s="3" t="s">
        <v>7389</v>
      </c>
      <c r="D3282" s="20">
        <v>5000</v>
      </c>
      <c r="E3282" s="6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41</v>
      </c>
      <c r="P3282">
        <f t="shared" si="256"/>
        <v>68.67</v>
      </c>
      <c r="Q3282" s="9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3280</v>
      </c>
      <c r="C3283" s="3" t="s">
        <v>7390</v>
      </c>
      <c r="D3283" s="20">
        <v>5000</v>
      </c>
      <c r="E3283" s="6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9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3281</v>
      </c>
      <c r="C3284" s="3" t="s">
        <v>7391</v>
      </c>
      <c r="D3284" s="20">
        <v>5000</v>
      </c>
      <c r="E3284" s="6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636</v>
      </c>
      <c r="P3284">
        <f t="shared" si="256"/>
        <v>134.26</v>
      </c>
      <c r="Q3284" s="9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3282</v>
      </c>
      <c r="C3285" s="3" t="s">
        <v>7392</v>
      </c>
      <c r="D3285" s="20">
        <v>800</v>
      </c>
      <c r="E3285" s="6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9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3283</v>
      </c>
      <c r="C3286" s="3" t="s">
        <v>7393</v>
      </c>
      <c r="D3286" s="20">
        <v>5000</v>
      </c>
      <c r="E3286" s="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61</v>
      </c>
      <c r="P3286">
        <f t="shared" si="256"/>
        <v>203.2</v>
      </c>
      <c r="Q3286" s="9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3284</v>
      </c>
      <c r="C3287" s="3" t="s">
        <v>7394</v>
      </c>
      <c r="D3287" s="20">
        <v>5000</v>
      </c>
      <c r="E3287" s="6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9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3285</v>
      </c>
      <c r="C3288" s="3" t="s">
        <v>7395</v>
      </c>
      <c r="D3288" s="20">
        <v>5000</v>
      </c>
      <c r="E3288" s="6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305</v>
      </c>
      <c r="P3288">
        <f t="shared" si="256"/>
        <v>125.12</v>
      </c>
      <c r="Q3288" s="9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3286</v>
      </c>
      <c r="C3289" s="3" t="s">
        <v>7396</v>
      </c>
      <c r="D3289" s="20">
        <v>2500</v>
      </c>
      <c r="E3289" s="6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9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3287</v>
      </c>
      <c r="C3290" s="3" t="s">
        <v>7397</v>
      </c>
      <c r="D3290" s="20">
        <v>10000</v>
      </c>
      <c r="E3290" s="6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9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3288</v>
      </c>
      <c r="C3291" s="3" t="s">
        <v>7398</v>
      </c>
      <c r="D3291" s="20">
        <v>500</v>
      </c>
      <c r="E3291" s="6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9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3289</v>
      </c>
      <c r="C3292" s="3" t="s">
        <v>7399</v>
      </c>
      <c r="D3292" s="20">
        <v>2000</v>
      </c>
      <c r="E3292" s="6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9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3290</v>
      </c>
      <c r="C3293" s="3" t="s">
        <v>7400</v>
      </c>
      <c r="D3293" s="20">
        <v>5000</v>
      </c>
      <c r="E3293" s="6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</v>
      </c>
      <c r="P3293">
        <f t="shared" si="256"/>
        <v>40.71</v>
      </c>
      <c r="Q3293" s="9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3291</v>
      </c>
      <c r="C3294" s="3" t="s">
        <v>7401</v>
      </c>
      <c r="D3294" s="20">
        <v>101</v>
      </c>
      <c r="E3294" s="6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9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3292</v>
      </c>
      <c r="C3295" s="3" t="s">
        <v>7402</v>
      </c>
      <c r="D3295" s="20">
        <v>4500</v>
      </c>
      <c r="E3295" s="6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9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3293</v>
      </c>
      <c r="C3296" s="3" t="s">
        <v>7403</v>
      </c>
      <c r="D3296" s="20">
        <v>600</v>
      </c>
      <c r="E3296" s="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9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3294</v>
      </c>
      <c r="C3297" s="3" t="s">
        <v>7404</v>
      </c>
      <c r="D3297" s="20">
        <v>700</v>
      </c>
      <c r="E3297" s="6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9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3295</v>
      </c>
      <c r="C3298" s="3" t="s">
        <v>7405</v>
      </c>
      <c r="D3298" s="20">
        <v>1500</v>
      </c>
      <c r="E3298" s="6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9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3296</v>
      </c>
      <c r="C3299" s="3" t="s">
        <v>7406</v>
      </c>
      <c r="D3299" s="20">
        <v>5500</v>
      </c>
      <c r="E3299" s="6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9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3297</v>
      </c>
      <c r="C3300" s="3" t="s">
        <v>7407</v>
      </c>
      <c r="D3300" s="20">
        <v>5000</v>
      </c>
      <c r="E3300" s="6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203</v>
      </c>
      <c r="P3300">
        <f t="shared" si="256"/>
        <v>141.29</v>
      </c>
      <c r="Q3300" s="9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3298</v>
      </c>
      <c r="C3301" s="3" t="s">
        <v>7408</v>
      </c>
      <c r="D3301" s="20">
        <v>5000</v>
      </c>
      <c r="E3301" s="6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70</v>
      </c>
      <c r="P3301">
        <f t="shared" si="256"/>
        <v>55.33</v>
      </c>
      <c r="Q3301" s="9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3299</v>
      </c>
      <c r="C3302" s="3" t="s">
        <v>7409</v>
      </c>
      <c r="D3302" s="20">
        <v>5000</v>
      </c>
      <c r="E3302" s="6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82</v>
      </c>
      <c r="P3302">
        <f t="shared" si="256"/>
        <v>46.42</v>
      </c>
      <c r="Q3302" s="9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3300</v>
      </c>
      <c r="C3303" s="3" t="s">
        <v>7410</v>
      </c>
      <c r="D3303" s="20">
        <v>5000</v>
      </c>
      <c r="E3303" s="6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80</v>
      </c>
      <c r="P3303">
        <f t="shared" si="256"/>
        <v>57.2</v>
      </c>
      <c r="Q3303" s="9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3301</v>
      </c>
      <c r="C3304" s="3" t="s">
        <v>7411</v>
      </c>
      <c r="D3304" s="20">
        <v>8400</v>
      </c>
      <c r="E3304" s="6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9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3302</v>
      </c>
      <c r="C3305" s="3" t="s">
        <v>7412</v>
      </c>
      <c r="D3305" s="20">
        <v>5000</v>
      </c>
      <c r="E3305" s="6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42</v>
      </c>
      <c r="P3305">
        <f t="shared" si="256"/>
        <v>59.6</v>
      </c>
      <c r="Q3305" s="9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3303</v>
      </c>
      <c r="C3306" s="3" t="s">
        <v>7413</v>
      </c>
      <c r="D3306" s="20">
        <v>5000</v>
      </c>
      <c r="E3306" s="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314</v>
      </c>
      <c r="P3306">
        <f t="shared" si="256"/>
        <v>89.59</v>
      </c>
      <c r="Q3306" s="9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3304</v>
      </c>
      <c r="C3307" s="3" t="s">
        <v>7414</v>
      </c>
      <c r="D3307" s="20">
        <v>5000</v>
      </c>
      <c r="E3307" s="6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82</v>
      </c>
      <c r="P3307">
        <f t="shared" si="256"/>
        <v>204.05</v>
      </c>
      <c r="Q3307" s="9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3305</v>
      </c>
      <c r="C3308" s="3" t="s">
        <v>7415</v>
      </c>
      <c r="D3308" s="20">
        <v>5000</v>
      </c>
      <c r="E3308" s="6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53</v>
      </c>
      <c r="P3308">
        <f t="shared" si="256"/>
        <v>48.7</v>
      </c>
      <c r="Q3308" s="9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3306</v>
      </c>
      <c r="C3309" s="3" t="s">
        <v>7416</v>
      </c>
      <c r="D3309" s="20">
        <v>5000</v>
      </c>
      <c r="E3309" s="6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21</v>
      </c>
      <c r="P3309">
        <f t="shared" si="256"/>
        <v>53.34</v>
      </c>
      <c r="Q3309" s="9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3307</v>
      </c>
      <c r="C3310" s="3" t="s">
        <v>7417</v>
      </c>
      <c r="D3310" s="20">
        <v>5000</v>
      </c>
      <c r="E3310" s="6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86</v>
      </c>
      <c r="P3310">
        <f t="shared" si="256"/>
        <v>75.09</v>
      </c>
      <c r="Q3310" s="9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3308</v>
      </c>
      <c r="C3311" s="3" t="s">
        <v>7418</v>
      </c>
      <c r="D3311" s="20">
        <v>350</v>
      </c>
      <c r="E3311" s="6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9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3309</v>
      </c>
      <c r="C3312" s="3" t="s">
        <v>7419</v>
      </c>
      <c r="D3312" s="20">
        <v>5000</v>
      </c>
      <c r="E3312" s="6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130</v>
      </c>
      <c r="P3312">
        <f t="shared" si="256"/>
        <v>209.84</v>
      </c>
      <c r="Q3312" s="9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3310</v>
      </c>
      <c r="C3313" s="3" t="s">
        <v>7420</v>
      </c>
      <c r="D3313" s="20">
        <v>5000</v>
      </c>
      <c r="E3313" s="6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55</v>
      </c>
      <c r="P3313">
        <f t="shared" si="256"/>
        <v>61.02</v>
      </c>
      <c r="Q3313" s="9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3311</v>
      </c>
      <c r="C3314" s="3" t="s">
        <v>7421</v>
      </c>
      <c r="D3314" s="20">
        <v>5000</v>
      </c>
      <c r="E3314" s="6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50</v>
      </c>
      <c r="P3314">
        <f t="shared" si="256"/>
        <v>61</v>
      </c>
      <c r="Q3314" s="9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3312</v>
      </c>
      <c r="C3315" s="3" t="s">
        <v>7422</v>
      </c>
      <c r="D3315" s="20">
        <v>5000</v>
      </c>
      <c r="E3315" s="6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46</v>
      </c>
      <c r="P3315">
        <f t="shared" si="256"/>
        <v>80.03</v>
      </c>
      <c r="Q3315" s="9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3313</v>
      </c>
      <c r="C3316" s="3" t="s">
        <v>7423</v>
      </c>
      <c r="D3316" s="20">
        <v>800</v>
      </c>
      <c r="E3316" s="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9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3314</v>
      </c>
      <c r="C3317" s="3" t="s">
        <v>7424</v>
      </c>
      <c r="D3317" s="20">
        <v>4000</v>
      </c>
      <c r="E3317" s="6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9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3315</v>
      </c>
      <c r="C3318" s="3" t="s">
        <v>7425</v>
      </c>
      <c r="D3318" s="20">
        <v>5000</v>
      </c>
      <c r="E3318" s="6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235</v>
      </c>
      <c r="P3318">
        <f t="shared" si="256"/>
        <v>93.98</v>
      </c>
      <c r="Q3318" s="9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3316</v>
      </c>
      <c r="C3319" s="3" t="s">
        <v>7426</v>
      </c>
      <c r="D3319" s="20">
        <v>5000</v>
      </c>
      <c r="E3319" s="6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22</v>
      </c>
      <c r="P3319">
        <f t="shared" si="256"/>
        <v>61.94</v>
      </c>
      <c r="Q3319" s="9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3317</v>
      </c>
      <c r="C3320" s="3" t="s">
        <v>7427</v>
      </c>
      <c r="D3320" s="20">
        <v>2000</v>
      </c>
      <c r="E3320" s="6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9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3318</v>
      </c>
      <c r="C3321" s="3" t="s">
        <v>7428</v>
      </c>
      <c r="D3321" s="20">
        <v>500</v>
      </c>
      <c r="E3321" s="6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9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3319</v>
      </c>
      <c r="C3322" s="3" t="s">
        <v>7429</v>
      </c>
      <c r="D3322" s="20">
        <v>5000</v>
      </c>
      <c r="E3322" s="6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51</v>
      </c>
      <c r="P3322">
        <f t="shared" si="256"/>
        <v>66.45</v>
      </c>
      <c r="Q3322" s="9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3320</v>
      </c>
      <c r="C3323" s="3" t="s">
        <v>7430</v>
      </c>
      <c r="D3323" s="20">
        <v>5000</v>
      </c>
      <c r="E3323" s="6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11</v>
      </c>
      <c r="P3323">
        <f t="shared" si="256"/>
        <v>35.799999999999997</v>
      </c>
      <c r="Q3323" s="9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3321</v>
      </c>
      <c r="C3324" s="3" t="s">
        <v>7431</v>
      </c>
      <c r="D3324" s="20">
        <v>5000</v>
      </c>
      <c r="E3324" s="6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67</v>
      </c>
      <c r="P3324">
        <f t="shared" si="256"/>
        <v>145.65</v>
      </c>
      <c r="Q3324" s="9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3322</v>
      </c>
      <c r="C3325" s="3" t="s">
        <v>7432</v>
      </c>
      <c r="D3325" s="20">
        <v>1000</v>
      </c>
      <c r="E3325" s="6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9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3323</v>
      </c>
      <c r="C3326" s="3" t="s">
        <v>7433</v>
      </c>
      <c r="D3326" s="20">
        <v>1500</v>
      </c>
      <c r="E3326" s="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9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3324</v>
      </c>
      <c r="C3327" s="3" t="s">
        <v>7434</v>
      </c>
      <c r="D3327" s="20">
        <v>400</v>
      </c>
      <c r="E3327" s="6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9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3325</v>
      </c>
      <c r="C3328" s="3" t="s">
        <v>7435</v>
      </c>
      <c r="D3328" s="20">
        <v>5000</v>
      </c>
      <c r="E3328" s="6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162</v>
      </c>
      <c r="P3328">
        <f t="shared" si="256"/>
        <v>142.28</v>
      </c>
      <c r="Q3328" s="9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3326</v>
      </c>
      <c r="C3329" s="3" t="s">
        <v>7436</v>
      </c>
      <c r="D3329" s="20">
        <v>800</v>
      </c>
      <c r="E3329" s="6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9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3327</v>
      </c>
      <c r="C3330" s="3" t="s">
        <v>7437</v>
      </c>
      <c r="D3330" s="20">
        <v>5000</v>
      </c>
      <c r="E3330" s="6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53</v>
      </c>
      <c r="P3330">
        <f t="shared" ref="P3330:P3393" si="261">IFERROR(ROUND(E3330/L3330,2),0)</f>
        <v>292.77999999999997</v>
      </c>
      <c r="Q3330" s="9" t="s">
        <v>8315</v>
      </c>
      <c r="R3330" t="s">
        <v>8316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ref="U3330:U3393" si="264">YEAR(S3330)</f>
        <v>2014</v>
      </c>
    </row>
    <row r="3331" spans="1:21" ht="43.5" x14ac:dyDescent="0.35">
      <c r="A3331">
        <v>3329</v>
      </c>
      <c r="B3331" s="3" t="s">
        <v>3328</v>
      </c>
      <c r="C3331" s="3" t="s">
        <v>7438</v>
      </c>
      <c r="D3331" s="20">
        <v>1000</v>
      </c>
      <c r="E3331" s="6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si="261"/>
        <v>44.92</v>
      </c>
      <c r="Q3331" s="9" t="s">
        <v>8315</v>
      </c>
      <c r="R3331" t="s">
        <v>8316</v>
      </c>
      <c r="S3331" s="14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3.5" x14ac:dyDescent="0.35">
      <c r="A3332">
        <v>3330</v>
      </c>
      <c r="B3332" s="3" t="s">
        <v>3329</v>
      </c>
      <c r="C3332" s="3" t="s">
        <v>7439</v>
      </c>
      <c r="D3332" s="20">
        <v>1500</v>
      </c>
      <c r="E3332" s="6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9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3330</v>
      </c>
      <c r="C3333" s="3" t="s">
        <v>7440</v>
      </c>
      <c r="D3333" s="20">
        <v>5000</v>
      </c>
      <c r="E3333" s="6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9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3331</v>
      </c>
      <c r="C3334" s="3" t="s">
        <v>7441</v>
      </c>
      <c r="D3334" s="20">
        <v>5000</v>
      </c>
      <c r="E3334" s="6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120</v>
      </c>
      <c r="P3334">
        <f t="shared" si="261"/>
        <v>72.290000000000006</v>
      </c>
      <c r="Q3334" s="9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3332</v>
      </c>
      <c r="C3335" s="3" t="s">
        <v>7442</v>
      </c>
      <c r="D3335" s="20">
        <v>5000</v>
      </c>
      <c r="E3335" s="6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73</v>
      </c>
      <c r="P3335">
        <f t="shared" si="261"/>
        <v>32.97</v>
      </c>
      <c r="Q3335" s="9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3333</v>
      </c>
      <c r="C3336" s="3" t="s">
        <v>7443</v>
      </c>
      <c r="D3336" s="20">
        <v>5000</v>
      </c>
      <c r="E3336" s="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107</v>
      </c>
      <c r="P3336">
        <f t="shared" si="261"/>
        <v>116.65</v>
      </c>
      <c r="Q3336" s="9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3334</v>
      </c>
      <c r="C3337" s="3" t="s">
        <v>7444</v>
      </c>
      <c r="D3337" s="20">
        <v>5000</v>
      </c>
      <c r="E3337" s="6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9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3335</v>
      </c>
      <c r="C3338" s="3" t="s">
        <v>7445</v>
      </c>
      <c r="D3338" s="20">
        <v>250</v>
      </c>
      <c r="E3338" s="6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9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3336</v>
      </c>
      <c r="C3339" s="3" t="s">
        <v>7446</v>
      </c>
      <c r="D3339" s="20">
        <v>2500</v>
      </c>
      <c r="E3339" s="6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9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3337</v>
      </c>
      <c r="C3340" s="3" t="s">
        <v>7447</v>
      </c>
      <c r="D3340" s="20">
        <v>5000</v>
      </c>
      <c r="E3340" s="6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307</v>
      </c>
      <c r="P3340">
        <f t="shared" si="261"/>
        <v>136.85</v>
      </c>
      <c r="Q3340" s="9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3338</v>
      </c>
      <c r="C3341" s="3" t="s">
        <v>7448</v>
      </c>
      <c r="D3341" s="20">
        <v>5000</v>
      </c>
      <c r="E3341" s="6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167</v>
      </c>
      <c r="P3341">
        <f t="shared" si="261"/>
        <v>177.62</v>
      </c>
      <c r="Q3341" s="9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3339</v>
      </c>
      <c r="C3342" s="3" t="s">
        <v>7449</v>
      </c>
      <c r="D3342" s="20">
        <v>5000</v>
      </c>
      <c r="E3342" s="6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83</v>
      </c>
      <c r="P3342">
        <f t="shared" si="261"/>
        <v>109.08</v>
      </c>
      <c r="Q3342" s="9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3340</v>
      </c>
      <c r="C3343" s="3" t="s">
        <v>7450</v>
      </c>
      <c r="D3343" s="20">
        <v>3350</v>
      </c>
      <c r="E3343" s="6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9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3341</v>
      </c>
      <c r="C3344" s="3" t="s">
        <v>7451</v>
      </c>
      <c r="D3344" s="20">
        <v>5000</v>
      </c>
      <c r="E3344" s="6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122</v>
      </c>
      <c r="P3344">
        <f t="shared" si="261"/>
        <v>78.209999999999994</v>
      </c>
      <c r="Q3344" s="9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3342</v>
      </c>
      <c r="C3345" s="3" t="s">
        <v>7452</v>
      </c>
      <c r="D3345" s="20">
        <v>700</v>
      </c>
      <c r="E3345" s="6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9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3343</v>
      </c>
      <c r="C3346" s="3" t="s">
        <v>7453</v>
      </c>
      <c r="D3346" s="20">
        <v>5000</v>
      </c>
      <c r="E3346" s="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91</v>
      </c>
      <c r="P3346">
        <f t="shared" si="261"/>
        <v>114.13</v>
      </c>
      <c r="Q3346" s="9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3344</v>
      </c>
      <c r="C3347" s="3" t="s">
        <v>7454</v>
      </c>
      <c r="D3347" s="20">
        <v>5000</v>
      </c>
      <c r="E3347" s="6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</v>
      </c>
      <c r="P3347">
        <f t="shared" si="261"/>
        <v>50</v>
      </c>
      <c r="Q3347" s="9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3345</v>
      </c>
      <c r="C3348" s="3" t="s">
        <v>7455</v>
      </c>
      <c r="D3348" s="20">
        <v>5000</v>
      </c>
      <c r="E3348" s="6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33</v>
      </c>
      <c r="P3348">
        <f t="shared" si="261"/>
        <v>91.67</v>
      </c>
      <c r="Q3348" s="9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3346</v>
      </c>
      <c r="C3349" s="3" t="s">
        <v>7456</v>
      </c>
      <c r="D3349" s="20">
        <v>2000</v>
      </c>
      <c r="E3349" s="6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9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3265</v>
      </c>
      <c r="C3350" s="3" t="s">
        <v>7457</v>
      </c>
      <c r="D3350" s="20">
        <v>5000</v>
      </c>
      <c r="E3350" s="6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110</v>
      </c>
      <c r="P3350">
        <f t="shared" si="261"/>
        <v>69.819999999999993</v>
      </c>
      <c r="Q3350" s="9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3347</v>
      </c>
      <c r="C3351" s="3" t="s">
        <v>7458</v>
      </c>
      <c r="D3351" s="20">
        <v>5000</v>
      </c>
      <c r="E3351" s="6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31</v>
      </c>
      <c r="P3351">
        <f t="shared" si="261"/>
        <v>109.57</v>
      </c>
      <c r="Q3351" s="9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3348</v>
      </c>
      <c r="C3352" s="3" t="s">
        <v>7459</v>
      </c>
      <c r="D3352" s="20">
        <v>3500</v>
      </c>
      <c r="E3352" s="6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9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3349</v>
      </c>
      <c r="C3353" s="3" t="s">
        <v>7460</v>
      </c>
      <c r="D3353" s="20">
        <v>5000</v>
      </c>
      <c r="E3353" s="6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9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3350</v>
      </c>
      <c r="C3354" s="3" t="s">
        <v>7461</v>
      </c>
      <c r="D3354" s="20">
        <v>5000</v>
      </c>
      <c r="E3354" s="6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9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3351</v>
      </c>
      <c r="C3355" s="3" t="s">
        <v>7462</v>
      </c>
      <c r="D3355" s="20">
        <v>500</v>
      </c>
      <c r="E3355" s="6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9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3352</v>
      </c>
      <c r="C3356" s="3" t="s">
        <v>7463</v>
      </c>
      <c r="D3356" s="20">
        <v>5000</v>
      </c>
      <c r="E3356" s="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61</v>
      </c>
      <c r="P3356">
        <f t="shared" si="261"/>
        <v>55.6</v>
      </c>
      <c r="Q3356" s="9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3353</v>
      </c>
      <c r="C3357" s="3" t="s">
        <v>7464</v>
      </c>
      <c r="D3357" s="20">
        <v>1750</v>
      </c>
      <c r="E3357" s="6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9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3354</v>
      </c>
      <c r="C3358" s="3" t="s">
        <v>7465</v>
      </c>
      <c r="D3358" s="20">
        <v>1500</v>
      </c>
      <c r="E3358" s="6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9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3355</v>
      </c>
      <c r="C3359" s="3" t="s">
        <v>7466</v>
      </c>
      <c r="D3359" s="20">
        <v>2000</v>
      </c>
      <c r="E3359" s="6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9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3356</v>
      </c>
      <c r="C3360" s="3" t="s">
        <v>7467</v>
      </c>
      <c r="D3360" s="20">
        <v>5000</v>
      </c>
      <c r="E3360" s="6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206</v>
      </c>
      <c r="P3360">
        <f t="shared" si="261"/>
        <v>63.57</v>
      </c>
      <c r="Q3360" s="9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3357</v>
      </c>
      <c r="C3361" s="3" t="s">
        <v>7468</v>
      </c>
      <c r="D3361" s="20">
        <v>5000</v>
      </c>
      <c r="E3361" s="6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85</v>
      </c>
      <c r="P3361">
        <f t="shared" si="261"/>
        <v>184.78</v>
      </c>
      <c r="Q3361" s="9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3358</v>
      </c>
      <c r="C3362" s="3" t="s">
        <v>7469</v>
      </c>
      <c r="D3362" s="20">
        <v>9000</v>
      </c>
      <c r="E3362" s="6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9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3359</v>
      </c>
      <c r="C3363" s="3" t="s">
        <v>7470</v>
      </c>
      <c r="D3363" s="20">
        <v>5000</v>
      </c>
      <c r="E3363" s="6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9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3360</v>
      </c>
      <c r="C3364" s="3" t="s">
        <v>7471</v>
      </c>
      <c r="D3364" s="20">
        <v>5000</v>
      </c>
      <c r="E3364" s="6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22</v>
      </c>
      <c r="P3364">
        <f t="shared" si="261"/>
        <v>54.5</v>
      </c>
      <c r="Q3364" s="9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3361</v>
      </c>
      <c r="C3365" s="3" t="s">
        <v>7472</v>
      </c>
      <c r="D3365" s="20">
        <v>5000</v>
      </c>
      <c r="E3365" s="6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157</v>
      </c>
      <c r="P3365">
        <f t="shared" si="261"/>
        <v>302.31</v>
      </c>
      <c r="Q3365" s="9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3362</v>
      </c>
      <c r="C3366" s="3" t="s">
        <v>7473</v>
      </c>
      <c r="D3366" s="20">
        <v>3000</v>
      </c>
      <c r="E3366" s="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9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3363</v>
      </c>
      <c r="C3367" s="3" t="s">
        <v>7474</v>
      </c>
      <c r="D3367" s="20">
        <v>5000</v>
      </c>
      <c r="E3367" s="6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52</v>
      </c>
      <c r="P3367">
        <f t="shared" si="261"/>
        <v>866.67</v>
      </c>
      <c r="Q3367" s="9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3364</v>
      </c>
      <c r="C3368" s="3" t="s">
        <v>7475</v>
      </c>
      <c r="D3368" s="20">
        <v>5000</v>
      </c>
      <c r="E3368" s="6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</v>
      </c>
      <c r="P3368">
        <f t="shared" si="261"/>
        <v>61.39</v>
      </c>
      <c r="Q3368" s="9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3365</v>
      </c>
      <c r="C3369" s="3" t="s">
        <v>7476</v>
      </c>
      <c r="D3369" s="20">
        <v>750</v>
      </c>
      <c r="E3369" s="6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9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3366</v>
      </c>
      <c r="C3370" s="3" t="s">
        <v>7477</v>
      </c>
      <c r="D3370" s="20">
        <v>5000</v>
      </c>
      <c r="E3370" s="6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21</v>
      </c>
      <c r="P3370">
        <f t="shared" si="261"/>
        <v>45.48</v>
      </c>
      <c r="Q3370" s="9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3367</v>
      </c>
      <c r="C3371" s="3" t="s">
        <v>7478</v>
      </c>
      <c r="D3371" s="20">
        <v>5000</v>
      </c>
      <c r="E3371" s="6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9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3368</v>
      </c>
      <c r="C3372" s="3" t="s">
        <v>7479</v>
      </c>
      <c r="D3372" s="20">
        <v>5000</v>
      </c>
      <c r="E3372" s="6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35</v>
      </c>
      <c r="P3372">
        <f t="shared" si="261"/>
        <v>67.92</v>
      </c>
      <c r="Q3372" s="9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3369</v>
      </c>
      <c r="C3373" s="3" t="s">
        <v>7480</v>
      </c>
      <c r="D3373" s="20">
        <v>5000</v>
      </c>
      <c r="E3373" s="6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6</v>
      </c>
      <c r="P3373">
        <f t="shared" si="261"/>
        <v>30.78</v>
      </c>
      <c r="Q3373" s="9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3370</v>
      </c>
      <c r="C3374" s="3" t="s">
        <v>7481</v>
      </c>
      <c r="D3374" s="20">
        <v>5000</v>
      </c>
      <c r="E3374" s="6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21</v>
      </c>
      <c r="P3374">
        <f t="shared" si="261"/>
        <v>38.33</v>
      </c>
      <c r="Q3374" s="9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3371</v>
      </c>
      <c r="C3375" s="3" t="s">
        <v>7482</v>
      </c>
      <c r="D3375" s="20">
        <v>2000</v>
      </c>
      <c r="E3375" s="6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9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3372</v>
      </c>
      <c r="C3376" s="3" t="s">
        <v>7483</v>
      </c>
      <c r="D3376" s="20">
        <v>3500</v>
      </c>
      <c r="E3376" s="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9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3373</v>
      </c>
      <c r="C3377" s="3" t="s">
        <v>7484</v>
      </c>
      <c r="D3377" s="20">
        <v>3000</v>
      </c>
      <c r="E3377" s="6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9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3374</v>
      </c>
      <c r="C3378" s="3" t="s">
        <v>7485</v>
      </c>
      <c r="D3378" s="20">
        <v>5000</v>
      </c>
      <c r="E3378" s="6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160</v>
      </c>
      <c r="P3378">
        <f t="shared" si="261"/>
        <v>421.11</v>
      </c>
      <c r="Q3378" s="9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3375</v>
      </c>
      <c r="C3379" s="3" t="s">
        <v>7486</v>
      </c>
      <c r="D3379" s="20">
        <v>8000</v>
      </c>
      <c r="E3379" s="6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9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3376</v>
      </c>
      <c r="C3380" s="3" t="s">
        <v>7487</v>
      </c>
      <c r="D3380" s="20">
        <v>550</v>
      </c>
      <c r="E3380" s="6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9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3377</v>
      </c>
      <c r="C3381" s="3" t="s">
        <v>7488</v>
      </c>
      <c r="D3381" s="20">
        <v>2000</v>
      </c>
      <c r="E3381" s="6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9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3378</v>
      </c>
      <c r="C3382" s="3" t="s">
        <v>7489</v>
      </c>
      <c r="D3382" s="20">
        <v>5000</v>
      </c>
      <c r="E3382" s="6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63</v>
      </c>
      <c r="P3382">
        <f t="shared" si="261"/>
        <v>111.89</v>
      </c>
      <c r="Q3382" s="9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3379</v>
      </c>
      <c r="C3383" s="3" t="s">
        <v>7490</v>
      </c>
      <c r="D3383" s="20">
        <v>5000</v>
      </c>
      <c r="E3383" s="6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82</v>
      </c>
      <c r="P3383">
        <f t="shared" si="261"/>
        <v>85.21</v>
      </c>
      <c r="Q3383" s="9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3380</v>
      </c>
      <c r="C3384" s="3" t="s">
        <v>7491</v>
      </c>
      <c r="D3384" s="20">
        <v>3500</v>
      </c>
      <c r="E3384" s="6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9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3381</v>
      </c>
      <c r="C3385" s="3" t="s">
        <v>7492</v>
      </c>
      <c r="D3385" s="20">
        <v>5000</v>
      </c>
      <c r="E3385" s="6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39</v>
      </c>
      <c r="P3385">
        <f t="shared" si="261"/>
        <v>65.17</v>
      </c>
      <c r="Q3385" s="9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3382</v>
      </c>
      <c r="C3386" s="3" t="s">
        <v>7493</v>
      </c>
      <c r="D3386" s="20">
        <v>5000</v>
      </c>
      <c r="E3386" s="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120</v>
      </c>
      <c r="P3386">
        <f t="shared" si="261"/>
        <v>93.76</v>
      </c>
      <c r="Q3386" s="9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3383</v>
      </c>
      <c r="C3387" s="3" t="s">
        <v>7494</v>
      </c>
      <c r="D3387" s="20">
        <v>5000</v>
      </c>
      <c r="E3387" s="6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40</v>
      </c>
      <c r="P3387">
        <f t="shared" si="261"/>
        <v>133.33000000000001</v>
      </c>
      <c r="Q3387" s="9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3384</v>
      </c>
      <c r="C3388" s="3" t="s">
        <v>7495</v>
      </c>
      <c r="D3388" s="20">
        <v>5000</v>
      </c>
      <c r="E3388" s="6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42</v>
      </c>
      <c r="P3388">
        <f t="shared" si="261"/>
        <v>51.22</v>
      </c>
      <c r="Q3388" s="9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3385</v>
      </c>
      <c r="C3389" s="3" t="s">
        <v>7496</v>
      </c>
      <c r="D3389" s="20">
        <v>5000</v>
      </c>
      <c r="E3389" s="6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70</v>
      </c>
      <c r="P3389">
        <f t="shared" si="261"/>
        <v>100.17</v>
      </c>
      <c r="Q3389" s="9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3386</v>
      </c>
      <c r="C3390" s="3" t="s">
        <v>7497</v>
      </c>
      <c r="D3390" s="20">
        <v>1500</v>
      </c>
      <c r="E3390" s="6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9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3387</v>
      </c>
      <c r="C3391" s="3" t="s">
        <v>7498</v>
      </c>
      <c r="D3391" s="20">
        <v>5000</v>
      </c>
      <c r="E3391" s="6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229</v>
      </c>
      <c r="P3391">
        <f t="shared" si="261"/>
        <v>184.68</v>
      </c>
      <c r="Q3391" s="9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3388</v>
      </c>
      <c r="C3392" s="3" t="s">
        <v>7499</v>
      </c>
      <c r="D3392" s="20">
        <v>5000</v>
      </c>
      <c r="E3392" s="6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31</v>
      </c>
      <c r="P3392">
        <f t="shared" si="261"/>
        <v>69.819999999999993</v>
      </c>
      <c r="Q3392" s="9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3389</v>
      </c>
      <c r="C3393" s="3" t="s">
        <v>7500</v>
      </c>
      <c r="D3393" s="20">
        <v>5000</v>
      </c>
      <c r="E3393" s="6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</v>
      </c>
      <c r="P3393">
        <f t="shared" si="261"/>
        <v>61.94</v>
      </c>
      <c r="Q3393" s="9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3390</v>
      </c>
      <c r="C3394" s="3" t="s">
        <v>7501</v>
      </c>
      <c r="D3394" s="20">
        <v>500</v>
      </c>
      <c r="E3394" s="6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9" t="s">
        <v>8315</v>
      </c>
      <c r="R3394" t="s">
        <v>8316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ref="U3394:U3457" si="269">YEAR(S3394)</f>
        <v>2016</v>
      </c>
    </row>
    <row r="3395" spans="1:21" ht="43.5" x14ac:dyDescent="0.35">
      <c r="A3395">
        <v>3393</v>
      </c>
      <c r="B3395" s="3" t="s">
        <v>3391</v>
      </c>
      <c r="C3395" s="3" t="s">
        <v>7502</v>
      </c>
      <c r="D3395" s="20">
        <v>5000</v>
      </c>
      <c r="E3395" s="6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32</v>
      </c>
      <c r="P3395">
        <f t="shared" si="266"/>
        <v>36.07</v>
      </c>
      <c r="Q3395" s="9" t="s">
        <v>8315</v>
      </c>
      <c r="R3395" t="s">
        <v>8316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43.5" x14ac:dyDescent="0.35">
      <c r="A3396">
        <v>3394</v>
      </c>
      <c r="B3396" s="3" t="s">
        <v>3392</v>
      </c>
      <c r="C3396" s="3" t="s">
        <v>7503</v>
      </c>
      <c r="D3396" s="20">
        <v>550</v>
      </c>
      <c r="E3396" s="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9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3393</v>
      </c>
      <c r="C3397" s="3" t="s">
        <v>7504</v>
      </c>
      <c r="D3397" s="20">
        <v>500</v>
      </c>
      <c r="E3397" s="6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9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3394</v>
      </c>
      <c r="C3398" s="3" t="s">
        <v>7505</v>
      </c>
      <c r="D3398" s="20">
        <v>5000</v>
      </c>
      <c r="E3398" s="6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31</v>
      </c>
      <c r="P3398">
        <f t="shared" si="266"/>
        <v>55.89</v>
      </c>
      <c r="Q3398" s="9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3395</v>
      </c>
      <c r="C3399" s="3" t="s">
        <v>7506</v>
      </c>
      <c r="D3399" s="20">
        <v>250</v>
      </c>
      <c r="E3399" s="6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9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3396</v>
      </c>
      <c r="C3400" s="3" t="s">
        <v>7507</v>
      </c>
      <c r="D3400" s="20">
        <v>5000</v>
      </c>
      <c r="E3400" s="6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89</v>
      </c>
      <c r="P3400">
        <f t="shared" si="266"/>
        <v>68.349999999999994</v>
      </c>
      <c r="Q3400" s="9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3397</v>
      </c>
      <c r="C3401" s="3" t="s">
        <v>7508</v>
      </c>
      <c r="D3401" s="20">
        <v>1200</v>
      </c>
      <c r="E3401" s="6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9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3398</v>
      </c>
      <c r="C3402" s="3" t="s">
        <v>7509</v>
      </c>
      <c r="D3402" s="20">
        <v>5000</v>
      </c>
      <c r="E3402" s="6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201</v>
      </c>
      <c r="P3402">
        <f t="shared" si="266"/>
        <v>118.13</v>
      </c>
      <c r="Q3402" s="9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3399</v>
      </c>
      <c r="C3403" s="3" t="s">
        <v>7510</v>
      </c>
      <c r="D3403" s="20">
        <v>2900</v>
      </c>
      <c r="E3403" s="6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9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3400</v>
      </c>
      <c r="C3404" s="3" t="s">
        <v>7511</v>
      </c>
      <c r="D3404" s="20">
        <v>5000</v>
      </c>
      <c r="E3404" s="6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329</v>
      </c>
      <c r="P3404">
        <f t="shared" si="266"/>
        <v>99.79</v>
      </c>
      <c r="Q3404" s="9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3401</v>
      </c>
      <c r="C3405" s="3" t="s">
        <v>7512</v>
      </c>
      <c r="D3405" s="20">
        <v>2000</v>
      </c>
      <c r="E3405" s="6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9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3402</v>
      </c>
      <c r="C3406" s="3" t="s">
        <v>7513</v>
      </c>
      <c r="D3406" s="20">
        <v>5000</v>
      </c>
      <c r="E3406" s="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</v>
      </c>
      <c r="P3406">
        <f t="shared" si="266"/>
        <v>203.33</v>
      </c>
      <c r="Q3406" s="9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3403</v>
      </c>
      <c r="C3407" s="3" t="s">
        <v>7514</v>
      </c>
      <c r="D3407" s="20">
        <v>350</v>
      </c>
      <c r="E3407" s="6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9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3404</v>
      </c>
      <c r="C3408" s="3" t="s">
        <v>7515</v>
      </c>
      <c r="D3408" s="20">
        <v>5000</v>
      </c>
      <c r="E3408" s="6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201</v>
      </c>
      <c r="P3408">
        <f t="shared" si="266"/>
        <v>110.23</v>
      </c>
      <c r="Q3408" s="9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3405</v>
      </c>
      <c r="C3409" s="3" t="s">
        <v>7516</v>
      </c>
      <c r="D3409" s="20">
        <v>2000</v>
      </c>
      <c r="E3409" s="6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9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3406</v>
      </c>
      <c r="C3410" s="3" t="s">
        <v>7517</v>
      </c>
      <c r="D3410" s="20">
        <v>5000</v>
      </c>
      <c r="E3410" s="6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</v>
      </c>
      <c r="P3410">
        <f t="shared" si="266"/>
        <v>58.61</v>
      </c>
      <c r="Q3410" s="9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3407</v>
      </c>
      <c r="C3411" s="3" t="s">
        <v>7518</v>
      </c>
      <c r="D3411" s="20">
        <v>500</v>
      </c>
      <c r="E3411" s="6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9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3408</v>
      </c>
      <c r="C3412" s="3" t="s">
        <v>7519</v>
      </c>
      <c r="D3412" s="20">
        <v>5000</v>
      </c>
      <c r="E3412" s="6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65</v>
      </c>
      <c r="P3412">
        <f t="shared" si="266"/>
        <v>81.38</v>
      </c>
      <c r="Q3412" s="9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3409</v>
      </c>
      <c r="C3413" s="3" t="s">
        <v>7520</v>
      </c>
      <c r="D3413" s="20">
        <v>5000</v>
      </c>
      <c r="E3413" s="6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311</v>
      </c>
      <c r="P3413">
        <f t="shared" si="266"/>
        <v>199.17</v>
      </c>
      <c r="Q3413" s="9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3410</v>
      </c>
      <c r="C3414" s="3" t="s">
        <v>7521</v>
      </c>
      <c r="D3414" s="20">
        <v>3000</v>
      </c>
      <c r="E3414" s="6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9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3411</v>
      </c>
      <c r="C3415" s="3" t="s">
        <v>7522</v>
      </c>
      <c r="D3415" s="20">
        <v>5000</v>
      </c>
      <c r="E3415" s="6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</v>
      </c>
      <c r="P3415">
        <f t="shared" si="266"/>
        <v>46.43</v>
      </c>
      <c r="Q3415" s="9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3412</v>
      </c>
      <c r="C3416" s="3" t="s">
        <v>7523</v>
      </c>
      <c r="D3416" s="20">
        <v>5000</v>
      </c>
      <c r="E3416" s="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62</v>
      </c>
      <c r="P3416">
        <f t="shared" si="266"/>
        <v>70.569999999999993</v>
      </c>
      <c r="Q3416" s="9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3413</v>
      </c>
      <c r="C3417" s="3" t="s">
        <v>7524</v>
      </c>
      <c r="D3417" s="20">
        <v>5000</v>
      </c>
      <c r="E3417" s="6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4</v>
      </c>
      <c r="P3417">
        <f t="shared" si="266"/>
        <v>22.22</v>
      </c>
      <c r="Q3417" s="9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3414</v>
      </c>
      <c r="C3418" s="3" t="s">
        <v>7525</v>
      </c>
      <c r="D3418" s="20">
        <v>4000</v>
      </c>
      <c r="E3418" s="6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9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3415</v>
      </c>
      <c r="C3419" s="3" t="s">
        <v>7526</v>
      </c>
      <c r="D3419" s="20">
        <v>5000</v>
      </c>
      <c r="E3419" s="6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34</v>
      </c>
      <c r="P3419">
        <f t="shared" si="266"/>
        <v>37.78</v>
      </c>
      <c r="Q3419" s="9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3416</v>
      </c>
      <c r="C3420" s="3" t="s">
        <v>7527</v>
      </c>
      <c r="D3420" s="20">
        <v>5000</v>
      </c>
      <c r="E3420" s="6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81</v>
      </c>
      <c r="P3420">
        <f t="shared" si="266"/>
        <v>72.05</v>
      </c>
      <c r="Q3420" s="9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3417</v>
      </c>
      <c r="C3421" s="3" t="s">
        <v>7528</v>
      </c>
      <c r="D3421" s="20">
        <v>2750</v>
      </c>
      <c r="E3421" s="6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9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3418</v>
      </c>
      <c r="C3422" s="3" t="s">
        <v>7529</v>
      </c>
      <c r="D3422" s="20">
        <v>700</v>
      </c>
      <c r="E3422" s="6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9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3419</v>
      </c>
      <c r="C3423" s="3" t="s">
        <v>7530</v>
      </c>
      <c r="D3423" s="20">
        <v>5000</v>
      </c>
      <c r="E3423" s="6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202</v>
      </c>
      <c r="P3423">
        <f t="shared" si="266"/>
        <v>103.21</v>
      </c>
      <c r="Q3423" s="9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3420</v>
      </c>
      <c r="C3424" s="3" t="s">
        <v>7531</v>
      </c>
      <c r="D3424" s="20">
        <v>3000</v>
      </c>
      <c r="E3424" s="6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9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3421</v>
      </c>
      <c r="C3425" s="3" t="s">
        <v>7532</v>
      </c>
      <c r="D3425" s="20">
        <v>5000</v>
      </c>
      <c r="E3425" s="6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7</v>
      </c>
      <c r="P3425">
        <f t="shared" si="266"/>
        <v>35</v>
      </c>
      <c r="Q3425" s="9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3422</v>
      </c>
      <c r="C3426" s="3" t="s">
        <v>7533</v>
      </c>
      <c r="D3426" s="20">
        <v>5000</v>
      </c>
      <c r="E3426" s="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124</v>
      </c>
      <c r="P3426">
        <f t="shared" si="266"/>
        <v>81.78</v>
      </c>
      <c r="Q3426" s="9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3423</v>
      </c>
      <c r="C3427" s="3" t="s">
        <v>7534</v>
      </c>
      <c r="D3427" s="20">
        <v>5000</v>
      </c>
      <c r="E3427" s="6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618</v>
      </c>
      <c r="P3427">
        <f t="shared" si="266"/>
        <v>297.02999999999997</v>
      </c>
      <c r="Q3427" s="9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3424</v>
      </c>
      <c r="C3428" s="3" t="s">
        <v>7535</v>
      </c>
      <c r="D3428" s="20">
        <v>5000</v>
      </c>
      <c r="E3428" s="6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81</v>
      </c>
      <c r="P3428">
        <f t="shared" si="266"/>
        <v>46.61</v>
      </c>
      <c r="Q3428" s="9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3425</v>
      </c>
      <c r="C3429" s="3" t="s">
        <v>7536</v>
      </c>
      <c r="D3429" s="20">
        <v>1500</v>
      </c>
      <c r="E3429" s="6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9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3426</v>
      </c>
      <c r="C3430" s="3" t="s">
        <v>7537</v>
      </c>
      <c r="D3430" s="20">
        <v>2000</v>
      </c>
      <c r="E3430" s="6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9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3427</v>
      </c>
      <c r="C3431" s="3" t="s">
        <v>7538</v>
      </c>
      <c r="D3431" s="20">
        <v>150</v>
      </c>
      <c r="E3431" s="6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9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3428</v>
      </c>
      <c r="C3432" s="3" t="s">
        <v>7539</v>
      </c>
      <c r="D3432" s="20">
        <v>2000</v>
      </c>
      <c r="E3432" s="6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9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3429</v>
      </c>
      <c r="C3433" s="3" t="s">
        <v>7540</v>
      </c>
      <c r="D3433" s="20">
        <v>5000</v>
      </c>
      <c r="E3433" s="6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40</v>
      </c>
      <c r="P3433">
        <f t="shared" si="266"/>
        <v>95.24</v>
      </c>
      <c r="Q3433" s="9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3430</v>
      </c>
      <c r="C3434" s="3" t="s">
        <v>7541</v>
      </c>
      <c r="D3434" s="20">
        <v>5000</v>
      </c>
      <c r="E3434" s="6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44</v>
      </c>
      <c r="P3434">
        <f t="shared" si="266"/>
        <v>52.21</v>
      </c>
      <c r="Q3434" s="9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3431</v>
      </c>
      <c r="C3435" s="3" t="s">
        <v>7542</v>
      </c>
      <c r="D3435" s="20">
        <v>5000</v>
      </c>
      <c r="E3435" s="6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191</v>
      </c>
      <c r="P3435">
        <f t="shared" si="266"/>
        <v>134.15</v>
      </c>
      <c r="Q3435" s="9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3432</v>
      </c>
      <c r="C3436" s="3" t="s">
        <v>7543</v>
      </c>
      <c r="D3436" s="20">
        <v>5000</v>
      </c>
      <c r="E3436" s="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211</v>
      </c>
      <c r="P3436">
        <f t="shared" si="266"/>
        <v>62.83</v>
      </c>
      <c r="Q3436" s="9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3433</v>
      </c>
      <c r="C3437" s="3" t="s">
        <v>7544</v>
      </c>
      <c r="D3437" s="20">
        <v>5000</v>
      </c>
      <c r="E3437" s="6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22</v>
      </c>
      <c r="P3437">
        <f t="shared" si="266"/>
        <v>58.95</v>
      </c>
      <c r="Q3437" s="9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3434</v>
      </c>
      <c r="C3438" s="3" t="s">
        <v>7545</v>
      </c>
      <c r="D3438" s="20">
        <v>5000</v>
      </c>
      <c r="E3438" s="6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9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3435</v>
      </c>
      <c r="C3439" s="3" t="s">
        <v>7546</v>
      </c>
      <c r="D3439" s="20">
        <v>5000</v>
      </c>
      <c r="E3439" s="6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61</v>
      </c>
      <c r="P3439">
        <f t="shared" si="266"/>
        <v>84.17</v>
      </c>
      <c r="Q3439" s="9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3436</v>
      </c>
      <c r="C3440" s="3" t="s">
        <v>7547</v>
      </c>
      <c r="D3440" s="20">
        <v>2500</v>
      </c>
      <c r="E3440" s="6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9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3437</v>
      </c>
      <c r="C3441" s="3" t="s">
        <v>7548</v>
      </c>
      <c r="D3441" s="20">
        <v>5000</v>
      </c>
      <c r="E3441" s="6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32</v>
      </c>
      <c r="P3441">
        <f t="shared" si="266"/>
        <v>89.79</v>
      </c>
      <c r="Q3441" s="9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3438</v>
      </c>
      <c r="C3442" s="3" t="s">
        <v>7549</v>
      </c>
      <c r="D3442" s="20">
        <v>5000</v>
      </c>
      <c r="E3442" s="6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9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3439</v>
      </c>
      <c r="C3443" s="3" t="s">
        <v>7550</v>
      </c>
      <c r="D3443" s="20">
        <v>5000</v>
      </c>
      <c r="E3443" s="6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51</v>
      </c>
      <c r="P3443">
        <f t="shared" si="266"/>
        <v>59.65</v>
      </c>
      <c r="Q3443" s="9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3440</v>
      </c>
      <c r="C3444" s="3" t="s">
        <v>7551</v>
      </c>
      <c r="D3444" s="20">
        <v>5000</v>
      </c>
      <c r="E3444" s="6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5</v>
      </c>
      <c r="P3444">
        <f t="shared" si="266"/>
        <v>31.25</v>
      </c>
      <c r="Q3444" s="9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3441</v>
      </c>
      <c r="C3445" s="3" t="s">
        <v>7552</v>
      </c>
      <c r="D3445" s="20">
        <v>5000</v>
      </c>
      <c r="E3445" s="6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37</v>
      </c>
      <c r="P3445">
        <f t="shared" si="266"/>
        <v>41.22</v>
      </c>
      <c r="Q3445" s="9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3442</v>
      </c>
      <c r="C3446" s="3" t="s">
        <v>7553</v>
      </c>
      <c r="D3446" s="20">
        <v>300</v>
      </c>
      <c r="E3446" s="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9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3443</v>
      </c>
      <c r="C3447" s="3" t="s">
        <v>7554</v>
      </c>
      <c r="D3447" s="20">
        <v>2000</v>
      </c>
      <c r="E3447" s="6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9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3444</v>
      </c>
      <c r="C3448" s="3" t="s">
        <v>7555</v>
      </c>
      <c r="D3448" s="20">
        <v>1000</v>
      </c>
      <c r="E3448" s="6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9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3445</v>
      </c>
      <c r="C3449" s="3" t="s">
        <v>7556</v>
      </c>
      <c r="D3449" s="20">
        <v>5000</v>
      </c>
      <c r="E3449" s="6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22</v>
      </c>
      <c r="P3449">
        <f t="shared" si="266"/>
        <v>77</v>
      </c>
      <c r="Q3449" s="9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3446</v>
      </c>
      <c r="C3450" s="3" t="s">
        <v>7557</v>
      </c>
      <c r="D3450" s="20">
        <v>5000</v>
      </c>
      <c r="E3450" s="6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46</v>
      </c>
      <c r="P3450">
        <f t="shared" si="266"/>
        <v>51.22</v>
      </c>
      <c r="Q3450" s="9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3447</v>
      </c>
      <c r="C3451" s="3" t="s">
        <v>7558</v>
      </c>
      <c r="D3451" s="20">
        <v>5000</v>
      </c>
      <c r="E3451" s="6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27</v>
      </c>
      <c r="P3451">
        <f t="shared" si="266"/>
        <v>68.25</v>
      </c>
      <c r="Q3451" s="9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3448</v>
      </c>
      <c r="C3452" s="3" t="s">
        <v>7559</v>
      </c>
      <c r="D3452" s="20">
        <v>500</v>
      </c>
      <c r="E3452" s="6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9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3449</v>
      </c>
      <c r="C3453" s="3" t="s">
        <v>7560</v>
      </c>
      <c r="D3453" s="20">
        <v>5000</v>
      </c>
      <c r="E3453" s="6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13</v>
      </c>
      <c r="P3453">
        <f t="shared" si="266"/>
        <v>41.13</v>
      </c>
      <c r="Q3453" s="9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3450</v>
      </c>
      <c r="C3454" s="3" t="s">
        <v>7561</v>
      </c>
      <c r="D3454" s="20">
        <v>5000</v>
      </c>
      <c r="E3454" s="6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31</v>
      </c>
      <c r="P3454">
        <f t="shared" si="266"/>
        <v>41.41</v>
      </c>
      <c r="Q3454" s="9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3451</v>
      </c>
      <c r="C3455" s="3" t="s">
        <v>7562</v>
      </c>
      <c r="D3455" s="20">
        <v>300</v>
      </c>
      <c r="E3455" s="6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9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3452</v>
      </c>
      <c r="C3456" s="3" t="s">
        <v>7563</v>
      </c>
      <c r="D3456" s="20">
        <v>700</v>
      </c>
      <c r="E3456" s="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9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3453</v>
      </c>
      <c r="C3457" s="3" t="s">
        <v>7564</v>
      </c>
      <c r="D3457" s="20">
        <v>5000</v>
      </c>
      <c r="E3457" s="6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201</v>
      </c>
      <c r="P3457">
        <f t="shared" si="266"/>
        <v>145.87</v>
      </c>
      <c r="Q3457" s="9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3454</v>
      </c>
      <c r="C3458" s="3" t="s">
        <v>7565</v>
      </c>
      <c r="D3458" s="20">
        <v>5000</v>
      </c>
      <c r="E3458" s="6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115</v>
      </c>
      <c r="P3458">
        <f t="shared" ref="P3458:P3521" si="271">IFERROR(ROUND(E3458/L3458,2),0)</f>
        <v>358.69</v>
      </c>
      <c r="Q3458" s="9" t="s">
        <v>8315</v>
      </c>
      <c r="R3458" t="s">
        <v>8316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ref="U3458:U3521" si="274">YEAR(S3458)</f>
        <v>2014</v>
      </c>
    </row>
    <row r="3459" spans="1:21" ht="29" x14ac:dyDescent="0.35">
      <c r="A3459">
        <v>3457</v>
      </c>
      <c r="B3459" s="3" t="s">
        <v>3455</v>
      </c>
      <c r="C3459" s="3" t="s">
        <v>7566</v>
      </c>
      <c r="D3459" s="20">
        <v>5000</v>
      </c>
      <c r="E3459" s="6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56</v>
      </c>
      <c r="P3459">
        <f t="shared" si="271"/>
        <v>50.98</v>
      </c>
      <c r="Q3459" s="9" t="s">
        <v>8315</v>
      </c>
      <c r="R3459" t="s">
        <v>8316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43.5" x14ac:dyDescent="0.35">
      <c r="A3460">
        <v>3458</v>
      </c>
      <c r="B3460" s="3" t="s">
        <v>3456</v>
      </c>
      <c r="C3460" s="3" t="s">
        <v>7567</v>
      </c>
      <c r="D3460" s="20">
        <v>5000</v>
      </c>
      <c r="E3460" s="6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24</v>
      </c>
      <c r="P3460">
        <f t="shared" si="271"/>
        <v>45.04</v>
      </c>
      <c r="Q3460" s="9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3457</v>
      </c>
      <c r="C3461" s="3" t="s">
        <v>7568</v>
      </c>
      <c r="D3461" s="20">
        <v>500</v>
      </c>
      <c r="E3461" s="6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9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3458</v>
      </c>
      <c r="C3462" s="3" t="s">
        <v>7569</v>
      </c>
      <c r="D3462" s="20">
        <v>500</v>
      </c>
      <c r="E3462" s="6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9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3459</v>
      </c>
      <c r="C3463" s="3" t="s">
        <v>7570</v>
      </c>
      <c r="D3463" s="20">
        <v>5000</v>
      </c>
      <c r="E3463" s="6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14</v>
      </c>
      <c r="P3463">
        <f t="shared" si="271"/>
        <v>57.92</v>
      </c>
      <c r="Q3463" s="9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3460</v>
      </c>
      <c r="C3464" s="3" t="s">
        <v>7571</v>
      </c>
      <c r="D3464" s="20">
        <v>5000</v>
      </c>
      <c r="E3464" s="6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10</v>
      </c>
      <c r="P3464">
        <f t="shared" si="271"/>
        <v>29.71</v>
      </c>
      <c r="Q3464" s="9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3461</v>
      </c>
      <c r="C3465" s="3" t="s">
        <v>7572</v>
      </c>
      <c r="D3465" s="20">
        <v>10000</v>
      </c>
      <c r="E3465" s="6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9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3462</v>
      </c>
      <c r="C3466" s="3" t="s">
        <v>7573</v>
      </c>
      <c r="D3466" s="20">
        <v>5000</v>
      </c>
      <c r="E3466" s="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9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3463</v>
      </c>
      <c r="C3467" s="3" t="s">
        <v>7574</v>
      </c>
      <c r="D3467" s="20">
        <v>2000</v>
      </c>
      <c r="E3467" s="6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9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3464</v>
      </c>
      <c r="C3468" s="3" t="s">
        <v>7575</v>
      </c>
      <c r="D3468" s="20">
        <v>5000</v>
      </c>
      <c r="E3468" s="6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89</v>
      </c>
      <c r="P3468">
        <f t="shared" si="271"/>
        <v>72.95</v>
      </c>
      <c r="Q3468" s="9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3465</v>
      </c>
      <c r="C3469" s="3" t="s">
        <v>7576</v>
      </c>
      <c r="D3469" s="20">
        <v>5000</v>
      </c>
      <c r="E3469" s="6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61</v>
      </c>
      <c r="P3469">
        <f t="shared" si="271"/>
        <v>64.47</v>
      </c>
      <c r="Q3469" s="9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3466</v>
      </c>
      <c r="C3470" s="3" t="s">
        <v>7577</v>
      </c>
      <c r="D3470" s="20">
        <v>5000</v>
      </c>
      <c r="E3470" s="6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244</v>
      </c>
      <c r="P3470">
        <f t="shared" si="271"/>
        <v>716.35</v>
      </c>
      <c r="Q3470" s="9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3467</v>
      </c>
      <c r="C3471" s="3" t="s">
        <v>7578</v>
      </c>
      <c r="D3471" s="20">
        <v>5000</v>
      </c>
      <c r="E3471" s="6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64</v>
      </c>
      <c r="P3471">
        <f t="shared" si="271"/>
        <v>50.4</v>
      </c>
      <c r="Q3471" s="9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3468</v>
      </c>
      <c r="C3472" s="3" t="s">
        <v>7579</v>
      </c>
      <c r="D3472" s="20">
        <v>5000</v>
      </c>
      <c r="E3472" s="6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8</v>
      </c>
      <c r="P3472">
        <f t="shared" si="271"/>
        <v>41.67</v>
      </c>
      <c r="Q3472" s="9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3469</v>
      </c>
      <c r="C3473" s="3" t="s">
        <v>7580</v>
      </c>
      <c r="D3473" s="20">
        <v>500</v>
      </c>
      <c r="E3473" s="6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9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3470</v>
      </c>
      <c r="C3474" s="3" t="s">
        <v>7581</v>
      </c>
      <c r="D3474" s="20">
        <v>5000</v>
      </c>
      <c r="E3474" s="6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41</v>
      </c>
      <c r="P3474">
        <f t="shared" si="271"/>
        <v>88.74</v>
      </c>
      <c r="Q3474" s="9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3471</v>
      </c>
      <c r="C3475" s="3" t="s">
        <v>7582</v>
      </c>
      <c r="D3475" s="20">
        <v>5000</v>
      </c>
      <c r="E3475" s="6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98</v>
      </c>
      <c r="P3475">
        <f t="shared" si="271"/>
        <v>148.47999999999999</v>
      </c>
      <c r="Q3475" s="9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3472</v>
      </c>
      <c r="C3476" s="3" t="s">
        <v>7583</v>
      </c>
      <c r="D3476" s="20">
        <v>2000</v>
      </c>
      <c r="E3476" s="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9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3473</v>
      </c>
      <c r="C3477" s="3" t="s">
        <v>7584</v>
      </c>
      <c r="D3477" s="20">
        <v>300</v>
      </c>
      <c r="E3477" s="6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9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3474</v>
      </c>
      <c r="C3478" s="3" t="s">
        <v>7585</v>
      </c>
      <c r="D3478" s="20">
        <v>5000</v>
      </c>
      <c r="E3478" s="6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6</v>
      </c>
      <c r="P3478">
        <f t="shared" si="271"/>
        <v>52</v>
      </c>
      <c r="Q3478" s="9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3475</v>
      </c>
      <c r="C3479" s="3" t="s">
        <v>7586</v>
      </c>
      <c r="D3479" s="20">
        <v>5000</v>
      </c>
      <c r="E3479" s="6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42</v>
      </c>
      <c r="P3479">
        <f t="shared" si="271"/>
        <v>53.23</v>
      </c>
      <c r="Q3479" s="9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3476</v>
      </c>
      <c r="C3480" s="3" t="s">
        <v>7587</v>
      </c>
      <c r="D3480" s="20">
        <v>5000</v>
      </c>
      <c r="E3480" s="6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45</v>
      </c>
      <c r="P3480">
        <f t="shared" si="271"/>
        <v>39.6</v>
      </c>
      <c r="Q3480" s="9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3477</v>
      </c>
      <c r="C3481" s="3" t="s">
        <v>7588</v>
      </c>
      <c r="D3481" s="20">
        <v>1500</v>
      </c>
      <c r="E3481" s="6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9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3478</v>
      </c>
      <c r="C3482" s="3" t="s">
        <v>7589</v>
      </c>
      <c r="D3482" s="20">
        <v>5000</v>
      </c>
      <c r="E3482" s="6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43</v>
      </c>
      <c r="P3482">
        <f t="shared" si="271"/>
        <v>164.62</v>
      </c>
      <c r="Q3482" s="9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3479</v>
      </c>
      <c r="C3483" s="3" t="s">
        <v>7590</v>
      </c>
      <c r="D3483" s="20">
        <v>10000</v>
      </c>
      <c r="E3483" s="6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9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3480</v>
      </c>
      <c r="C3484" s="3" t="s">
        <v>7591</v>
      </c>
      <c r="D3484" s="20">
        <v>3000</v>
      </c>
      <c r="E3484" s="6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9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3481</v>
      </c>
      <c r="C3485" s="3" t="s">
        <v>7592</v>
      </c>
      <c r="D3485" s="20">
        <v>5000</v>
      </c>
      <c r="E3485" s="6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107</v>
      </c>
      <c r="P3485">
        <f t="shared" si="271"/>
        <v>40.29</v>
      </c>
      <c r="Q3485" s="9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3482</v>
      </c>
      <c r="C3486" s="3" t="s">
        <v>7593</v>
      </c>
      <c r="D3486" s="20">
        <v>5000</v>
      </c>
      <c r="E3486" s="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57</v>
      </c>
      <c r="P3486">
        <f t="shared" si="271"/>
        <v>64.91</v>
      </c>
      <c r="Q3486" s="9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3483</v>
      </c>
      <c r="C3487" s="3" t="s">
        <v>7594</v>
      </c>
      <c r="D3487" s="20">
        <v>5000</v>
      </c>
      <c r="E3487" s="6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33</v>
      </c>
      <c r="P3487">
        <f t="shared" si="271"/>
        <v>55.33</v>
      </c>
      <c r="Q3487" s="9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3484</v>
      </c>
      <c r="C3488" s="3" t="s">
        <v>7595</v>
      </c>
      <c r="D3488" s="20">
        <v>5000</v>
      </c>
      <c r="E3488" s="6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93</v>
      </c>
      <c r="P3488">
        <f t="shared" si="271"/>
        <v>83.14</v>
      </c>
      <c r="Q3488" s="9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3485</v>
      </c>
      <c r="C3489" s="3" t="s">
        <v>7596</v>
      </c>
      <c r="D3489" s="20">
        <v>2000</v>
      </c>
      <c r="E3489" s="6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9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3486</v>
      </c>
      <c r="C3490" s="3" t="s">
        <v>7597</v>
      </c>
      <c r="D3490" s="20">
        <v>5000</v>
      </c>
      <c r="E3490" s="6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73</v>
      </c>
      <c r="P3490">
        <f t="shared" si="271"/>
        <v>125.38</v>
      </c>
      <c r="Q3490" s="9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3487</v>
      </c>
      <c r="C3491" s="3" t="s">
        <v>7598</v>
      </c>
      <c r="D3491" s="20">
        <v>5000</v>
      </c>
      <c r="E3491" s="6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9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3488</v>
      </c>
      <c r="C3492" s="3" t="s">
        <v>7599</v>
      </c>
      <c r="D3492" s="20">
        <v>5000</v>
      </c>
      <c r="E3492" s="6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26</v>
      </c>
      <c r="P3492">
        <f t="shared" si="271"/>
        <v>47.22</v>
      </c>
      <c r="Q3492" s="9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3489</v>
      </c>
      <c r="C3493" s="3" t="s">
        <v>7600</v>
      </c>
      <c r="D3493" s="20">
        <v>5000</v>
      </c>
      <c r="E3493" s="6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16</v>
      </c>
      <c r="P3493">
        <f t="shared" si="271"/>
        <v>79.099999999999994</v>
      </c>
      <c r="Q3493" s="9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3490</v>
      </c>
      <c r="C3494" s="3" t="s">
        <v>7601</v>
      </c>
      <c r="D3494" s="20">
        <v>5000</v>
      </c>
      <c r="E3494" s="6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80</v>
      </c>
      <c r="P3494">
        <f t="shared" si="271"/>
        <v>114.29</v>
      </c>
      <c r="Q3494" s="9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3491</v>
      </c>
      <c r="C3495" s="3" t="s">
        <v>7602</v>
      </c>
      <c r="D3495" s="20">
        <v>5000</v>
      </c>
      <c r="E3495" s="6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30</v>
      </c>
      <c r="P3495">
        <f t="shared" si="271"/>
        <v>51.72</v>
      </c>
      <c r="Q3495" s="9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3492</v>
      </c>
      <c r="C3496" s="3" t="s">
        <v>7603</v>
      </c>
      <c r="D3496" s="20">
        <v>5000</v>
      </c>
      <c r="E3496" s="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8</v>
      </c>
      <c r="P3496">
        <f t="shared" si="271"/>
        <v>30.77</v>
      </c>
      <c r="Q3496" s="9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3493</v>
      </c>
      <c r="C3497" s="3" t="s">
        <v>7604</v>
      </c>
      <c r="D3497" s="20">
        <v>5000</v>
      </c>
      <c r="E3497" s="6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9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3494</v>
      </c>
      <c r="C3498" s="3" t="s">
        <v>7605</v>
      </c>
      <c r="D3498" s="20">
        <v>5000</v>
      </c>
      <c r="E3498" s="6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75</v>
      </c>
      <c r="P3498">
        <f t="shared" si="271"/>
        <v>47.85</v>
      </c>
      <c r="Q3498" s="9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3495</v>
      </c>
      <c r="C3499" s="3" t="s">
        <v>7606</v>
      </c>
      <c r="D3499" s="20">
        <v>5000</v>
      </c>
      <c r="E3499" s="6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34</v>
      </c>
      <c r="P3499">
        <f t="shared" si="271"/>
        <v>34.409999999999997</v>
      </c>
      <c r="Q3499" s="9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3496</v>
      </c>
      <c r="C3500" s="3" t="s">
        <v>7607</v>
      </c>
      <c r="D3500" s="20">
        <v>1650</v>
      </c>
      <c r="E3500" s="6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9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3497</v>
      </c>
      <c r="C3501" s="3" t="s">
        <v>7608</v>
      </c>
      <c r="D3501" s="20">
        <v>5000</v>
      </c>
      <c r="E3501" s="6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42</v>
      </c>
      <c r="P3501">
        <f t="shared" si="271"/>
        <v>60.29</v>
      </c>
      <c r="Q3501" s="9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3498</v>
      </c>
      <c r="C3502" s="3" t="s">
        <v>7609</v>
      </c>
      <c r="D3502" s="20">
        <v>5000</v>
      </c>
      <c r="E3502" s="6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21</v>
      </c>
      <c r="P3502">
        <f t="shared" si="271"/>
        <v>25.31</v>
      </c>
      <c r="Q3502" s="9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3499</v>
      </c>
      <c r="C3503" s="3" t="s">
        <v>7610</v>
      </c>
      <c r="D3503" s="20">
        <v>1500</v>
      </c>
      <c r="E3503" s="6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9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3500</v>
      </c>
      <c r="C3504" s="3" t="s">
        <v>7611</v>
      </c>
      <c r="D3504" s="20">
        <v>5000</v>
      </c>
      <c r="E3504" s="6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84</v>
      </c>
      <c r="P3504">
        <f t="shared" si="271"/>
        <v>136</v>
      </c>
      <c r="Q3504" s="9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3501</v>
      </c>
      <c r="C3505" s="3" t="s">
        <v>7612</v>
      </c>
      <c r="D3505" s="20">
        <v>2500</v>
      </c>
      <c r="E3505" s="6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9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3502</v>
      </c>
      <c r="C3506" s="3" t="s">
        <v>7613</v>
      </c>
      <c r="D3506" s="20">
        <v>5000</v>
      </c>
      <c r="E3506" s="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20</v>
      </c>
      <c r="P3506">
        <f t="shared" si="271"/>
        <v>125</v>
      </c>
      <c r="Q3506" s="9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3503</v>
      </c>
      <c r="C3507" s="3" t="s">
        <v>7614</v>
      </c>
      <c r="D3507" s="20">
        <v>5000</v>
      </c>
      <c r="E3507" s="6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52</v>
      </c>
      <c r="P3507">
        <f t="shared" si="271"/>
        <v>66.510000000000005</v>
      </c>
      <c r="Q3507" s="9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3504</v>
      </c>
      <c r="C3508" s="3" t="s">
        <v>7615</v>
      </c>
      <c r="D3508" s="20">
        <v>5000</v>
      </c>
      <c r="E3508" s="6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61</v>
      </c>
      <c r="P3508">
        <f t="shared" si="271"/>
        <v>105</v>
      </c>
      <c r="Q3508" s="9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3505</v>
      </c>
      <c r="C3509" s="3" t="s">
        <v>7616</v>
      </c>
      <c r="D3509" s="20">
        <v>5000</v>
      </c>
      <c r="E3509" s="6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209</v>
      </c>
      <c r="P3509">
        <f t="shared" si="271"/>
        <v>145</v>
      </c>
      <c r="Q3509" s="9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3506</v>
      </c>
      <c r="C3510" s="3" t="s">
        <v>7617</v>
      </c>
      <c r="D3510" s="20">
        <v>100</v>
      </c>
      <c r="E3510" s="6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9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3507</v>
      </c>
      <c r="C3511" s="3" t="s">
        <v>7618</v>
      </c>
      <c r="D3511" s="20">
        <v>5000</v>
      </c>
      <c r="E3511" s="6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64</v>
      </c>
      <c r="P3511">
        <f t="shared" si="271"/>
        <v>96.67</v>
      </c>
      <c r="Q3511" s="9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3508</v>
      </c>
      <c r="C3512" s="3" t="s">
        <v>7619</v>
      </c>
      <c r="D3512" s="20">
        <v>5000</v>
      </c>
      <c r="E3512" s="6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18</v>
      </c>
      <c r="P3512">
        <f t="shared" si="271"/>
        <v>60.33</v>
      </c>
      <c r="Q3512" s="9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3509</v>
      </c>
      <c r="C3513" s="3" t="s">
        <v>7620</v>
      </c>
      <c r="D3513" s="20">
        <v>1500</v>
      </c>
      <c r="E3513" s="6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9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3510</v>
      </c>
      <c r="C3514" s="3" t="s">
        <v>7621</v>
      </c>
      <c r="D3514" s="20">
        <v>1000</v>
      </c>
      <c r="E3514" s="6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9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3511</v>
      </c>
      <c r="C3515" s="3" t="s">
        <v>7622</v>
      </c>
      <c r="D3515" s="20">
        <v>5000</v>
      </c>
      <c r="E3515" s="6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66</v>
      </c>
      <c r="P3515">
        <f t="shared" si="271"/>
        <v>75.34</v>
      </c>
      <c r="Q3515" s="9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3512</v>
      </c>
      <c r="C3516" s="3" t="s">
        <v>7623</v>
      </c>
      <c r="D3516" s="20">
        <v>5000</v>
      </c>
      <c r="E3516" s="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</v>
      </c>
      <c r="P3516">
        <f t="shared" si="271"/>
        <v>55</v>
      </c>
      <c r="Q3516" s="9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3513</v>
      </c>
      <c r="C3517" s="3" t="s">
        <v>7624</v>
      </c>
      <c r="D3517" s="20">
        <v>5000</v>
      </c>
      <c r="E3517" s="6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62</v>
      </c>
      <c r="P3517">
        <f t="shared" si="271"/>
        <v>66.959999999999994</v>
      </c>
      <c r="Q3517" s="9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3514</v>
      </c>
      <c r="C3518" s="3" t="s">
        <v>7625</v>
      </c>
      <c r="D3518" s="20">
        <v>5000</v>
      </c>
      <c r="E3518" s="6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50</v>
      </c>
      <c r="P3518">
        <f t="shared" si="271"/>
        <v>227.27</v>
      </c>
      <c r="Q3518" s="9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3515</v>
      </c>
      <c r="C3519" s="3" t="s">
        <v>7626</v>
      </c>
      <c r="D3519" s="20">
        <v>4000</v>
      </c>
      <c r="E3519" s="6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9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3516</v>
      </c>
      <c r="C3520" s="3" t="s">
        <v>7627</v>
      </c>
      <c r="D3520" s="20">
        <v>5000</v>
      </c>
      <c r="E3520" s="6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33</v>
      </c>
      <c r="P3520">
        <f t="shared" si="271"/>
        <v>50.02</v>
      </c>
      <c r="Q3520" s="9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3517</v>
      </c>
      <c r="C3521" s="3" t="s">
        <v>7628</v>
      </c>
      <c r="D3521" s="20">
        <v>2000</v>
      </c>
      <c r="E3521" s="6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9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3518</v>
      </c>
      <c r="C3522" s="3" t="s">
        <v>7629</v>
      </c>
      <c r="D3522" s="20">
        <v>2000</v>
      </c>
      <c r="E3522" s="6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9" t="s">
        <v>8315</v>
      </c>
      <c r="R3522" t="s">
        <v>8316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ref="U3522:U3585" si="279">YEAR(S3522)</f>
        <v>2015</v>
      </c>
    </row>
    <row r="3523" spans="1:21" ht="58" x14ac:dyDescent="0.35">
      <c r="A3523">
        <v>3521</v>
      </c>
      <c r="B3523" s="3" t="s">
        <v>3519</v>
      </c>
      <c r="C3523" s="3" t="s">
        <v>7630</v>
      </c>
      <c r="D3523" s="20">
        <v>5000</v>
      </c>
      <c r="E3523" s="6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12</v>
      </c>
      <c r="P3523">
        <f t="shared" si="276"/>
        <v>45.62</v>
      </c>
      <c r="Q3523" s="9" t="s">
        <v>8315</v>
      </c>
      <c r="R3523" t="s">
        <v>8316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43.5" x14ac:dyDescent="0.35">
      <c r="A3524">
        <v>3522</v>
      </c>
      <c r="B3524" s="3" t="s">
        <v>3520</v>
      </c>
      <c r="C3524" s="3" t="s">
        <v>7631</v>
      </c>
      <c r="D3524" s="20">
        <v>1395</v>
      </c>
      <c r="E3524" s="6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9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3521</v>
      </c>
      <c r="C3525" s="3" t="s">
        <v>7632</v>
      </c>
      <c r="D3525" s="20">
        <v>4000</v>
      </c>
      <c r="E3525" s="6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9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3522</v>
      </c>
      <c r="C3526" s="3" t="s">
        <v>7633</v>
      </c>
      <c r="D3526" s="20">
        <v>5000</v>
      </c>
      <c r="E3526" s="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203</v>
      </c>
      <c r="P3526">
        <f t="shared" si="276"/>
        <v>137.24</v>
      </c>
      <c r="Q3526" s="9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3523</v>
      </c>
      <c r="C3527" s="3" t="s">
        <v>7634</v>
      </c>
      <c r="D3527" s="20">
        <v>5000</v>
      </c>
      <c r="E3527" s="6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11</v>
      </c>
      <c r="P3527">
        <f t="shared" si="276"/>
        <v>75.709999999999994</v>
      </c>
      <c r="Q3527" s="9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3524</v>
      </c>
      <c r="C3528" s="3" t="s">
        <v>7635</v>
      </c>
      <c r="D3528" s="20">
        <v>5000</v>
      </c>
      <c r="E3528" s="6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67</v>
      </c>
      <c r="P3528">
        <f t="shared" si="276"/>
        <v>99</v>
      </c>
      <c r="Q3528" s="9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3525</v>
      </c>
      <c r="C3529" s="3" t="s">
        <v>7636</v>
      </c>
      <c r="D3529" s="20">
        <v>5000</v>
      </c>
      <c r="E3529" s="6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140</v>
      </c>
      <c r="P3529">
        <f t="shared" si="276"/>
        <v>81.569999999999993</v>
      </c>
      <c r="Q3529" s="9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3526</v>
      </c>
      <c r="C3530" s="3" t="s">
        <v>7637</v>
      </c>
      <c r="D3530" s="20">
        <v>1650</v>
      </c>
      <c r="E3530" s="6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9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3527</v>
      </c>
      <c r="C3531" s="3" t="s">
        <v>7638</v>
      </c>
      <c r="D3531" s="20">
        <v>5000</v>
      </c>
      <c r="E3531" s="6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</v>
      </c>
      <c r="P3531">
        <f t="shared" si="276"/>
        <v>36.67</v>
      </c>
      <c r="Q3531" s="9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3528</v>
      </c>
      <c r="C3532" s="3" t="s">
        <v>7639</v>
      </c>
      <c r="D3532" s="20">
        <v>2750</v>
      </c>
      <c r="E3532" s="6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9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3529</v>
      </c>
      <c r="C3533" s="3" t="s">
        <v>7640</v>
      </c>
      <c r="D3533" s="20">
        <v>5000</v>
      </c>
      <c r="E3533" s="6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26</v>
      </c>
      <c r="P3533">
        <f t="shared" si="276"/>
        <v>49.23</v>
      </c>
      <c r="Q3533" s="9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3530</v>
      </c>
      <c r="C3534" s="3" t="s">
        <v>7641</v>
      </c>
      <c r="D3534" s="20">
        <v>5000</v>
      </c>
      <c r="E3534" s="6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23</v>
      </c>
      <c r="P3534">
        <f t="shared" si="276"/>
        <v>42.3</v>
      </c>
      <c r="Q3534" s="9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3531</v>
      </c>
      <c r="C3535" s="3" t="s">
        <v>7642</v>
      </c>
      <c r="D3535" s="20">
        <v>5000</v>
      </c>
      <c r="E3535" s="6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13</v>
      </c>
      <c r="P3535">
        <f t="shared" si="276"/>
        <v>78.88</v>
      </c>
      <c r="Q3535" s="9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3532</v>
      </c>
      <c r="C3536" s="3" t="s">
        <v>7643</v>
      </c>
      <c r="D3536" s="20">
        <v>5000</v>
      </c>
      <c r="E3536" s="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9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3533</v>
      </c>
      <c r="C3537" s="3" t="s">
        <v>7644</v>
      </c>
      <c r="D3537" s="20">
        <v>2000</v>
      </c>
      <c r="E3537" s="6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9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3534</v>
      </c>
      <c r="C3538" s="3" t="s">
        <v>7645</v>
      </c>
      <c r="D3538" s="20">
        <v>150</v>
      </c>
      <c r="E3538" s="6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9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3535</v>
      </c>
      <c r="C3539" s="3" t="s">
        <v>7646</v>
      </c>
      <c r="D3539" s="20">
        <v>675</v>
      </c>
      <c r="E3539" s="6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9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3536</v>
      </c>
      <c r="C3540" s="3" t="s">
        <v>7647</v>
      </c>
      <c r="D3540" s="20">
        <v>2000</v>
      </c>
      <c r="E3540" s="6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9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3537</v>
      </c>
      <c r="C3541" s="3" t="s">
        <v>7648</v>
      </c>
      <c r="D3541" s="20">
        <v>5000</v>
      </c>
      <c r="E3541" s="6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14</v>
      </c>
      <c r="P3541">
        <f t="shared" si="276"/>
        <v>55.23</v>
      </c>
      <c r="Q3541" s="9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3538</v>
      </c>
      <c r="C3542" s="3" t="s">
        <v>7649</v>
      </c>
      <c r="D3542" s="20">
        <v>300</v>
      </c>
      <c r="E3542" s="6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9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3539</v>
      </c>
      <c r="C3543" s="3" t="s">
        <v>7650</v>
      </c>
      <c r="D3543" s="20">
        <v>1200</v>
      </c>
      <c r="E3543" s="6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9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3540</v>
      </c>
      <c r="C3544" s="3" t="s">
        <v>7651</v>
      </c>
      <c r="D3544" s="20">
        <v>5000</v>
      </c>
      <c r="E3544" s="6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112</v>
      </c>
      <c r="P3544">
        <f t="shared" si="276"/>
        <v>66.150000000000006</v>
      </c>
      <c r="Q3544" s="9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3541</v>
      </c>
      <c r="C3545" s="3" t="s">
        <v>7652</v>
      </c>
      <c r="D3545" s="20">
        <v>1500</v>
      </c>
      <c r="E3545" s="6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9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3542</v>
      </c>
      <c r="C3546" s="3" t="s">
        <v>7653</v>
      </c>
      <c r="D3546" s="20">
        <v>5000</v>
      </c>
      <c r="E3546" s="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50</v>
      </c>
      <c r="P3546">
        <f t="shared" si="276"/>
        <v>104.17</v>
      </c>
      <c r="Q3546" s="9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3543</v>
      </c>
      <c r="C3547" s="3" t="s">
        <v>7654</v>
      </c>
      <c r="D3547" s="20">
        <v>5000</v>
      </c>
      <c r="E3547" s="6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5</v>
      </c>
      <c r="P3547">
        <f t="shared" si="276"/>
        <v>31.38</v>
      </c>
      <c r="Q3547" s="9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3544</v>
      </c>
      <c r="C3548" s="3" t="s">
        <v>7655</v>
      </c>
      <c r="D3548" s="20">
        <v>5000</v>
      </c>
      <c r="E3548" s="6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23</v>
      </c>
      <c r="P3548">
        <f t="shared" si="276"/>
        <v>59.21</v>
      </c>
      <c r="Q3548" s="9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3545</v>
      </c>
      <c r="C3549" s="3" t="s">
        <v>7656</v>
      </c>
      <c r="D3549" s="20">
        <v>5000</v>
      </c>
      <c r="E3549" s="6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801</v>
      </c>
      <c r="P3549">
        <f t="shared" si="276"/>
        <v>119.18</v>
      </c>
      <c r="Q3549" s="9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3546</v>
      </c>
      <c r="C3550" s="3" t="s">
        <v>7657</v>
      </c>
      <c r="D3550" s="20">
        <v>5000</v>
      </c>
      <c r="E3550" s="6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43</v>
      </c>
      <c r="P3550">
        <f t="shared" si="276"/>
        <v>164.62</v>
      </c>
      <c r="Q3550" s="9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3547</v>
      </c>
      <c r="C3551" s="3" t="s">
        <v>7658</v>
      </c>
      <c r="D3551" s="20">
        <v>1000</v>
      </c>
      <c r="E3551" s="6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9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3548</v>
      </c>
      <c r="C3552" s="3" t="s">
        <v>7659</v>
      </c>
      <c r="D3552" s="20">
        <v>2500</v>
      </c>
      <c r="E3552" s="6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9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3549</v>
      </c>
      <c r="C3553" s="3" t="s">
        <v>7660</v>
      </c>
      <c r="D3553" s="20">
        <v>5000</v>
      </c>
      <c r="E3553" s="6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31</v>
      </c>
      <c r="P3553">
        <f t="shared" si="276"/>
        <v>61.1</v>
      </c>
      <c r="Q3553" s="9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3550</v>
      </c>
      <c r="C3554" s="3" t="s">
        <v>7661</v>
      </c>
      <c r="D3554" s="20">
        <v>773</v>
      </c>
      <c r="E3554" s="6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9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3551</v>
      </c>
      <c r="C3555" s="3" t="s">
        <v>7662</v>
      </c>
      <c r="D3555" s="20">
        <v>5000</v>
      </c>
      <c r="E3555" s="6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117</v>
      </c>
      <c r="P3555">
        <f t="shared" si="276"/>
        <v>56.2</v>
      </c>
      <c r="Q3555" s="9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3552</v>
      </c>
      <c r="C3556" s="3" t="s">
        <v>7663</v>
      </c>
      <c r="D3556" s="20">
        <v>5000</v>
      </c>
      <c r="E3556" s="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9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3553</v>
      </c>
      <c r="C3557" s="3" t="s">
        <v>7664</v>
      </c>
      <c r="D3557" s="20">
        <v>2400</v>
      </c>
      <c r="E3557" s="6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9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3554</v>
      </c>
      <c r="C3558" s="3" t="s">
        <v>7665</v>
      </c>
      <c r="D3558" s="20">
        <v>2200</v>
      </c>
      <c r="E3558" s="6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9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3555</v>
      </c>
      <c r="C3559" s="3" t="s">
        <v>7666</v>
      </c>
      <c r="D3559" s="20">
        <v>5000</v>
      </c>
      <c r="E3559" s="6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2001</v>
      </c>
      <c r="P3559">
        <f t="shared" si="276"/>
        <v>179.28</v>
      </c>
      <c r="Q3559" s="9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3556</v>
      </c>
      <c r="C3560" s="3" t="s">
        <v>7667</v>
      </c>
      <c r="D3560" s="20">
        <v>350</v>
      </c>
      <c r="E3560" s="6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9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3557</v>
      </c>
      <c r="C3561" s="3" t="s">
        <v>7668</v>
      </c>
      <c r="D3561" s="20">
        <v>1000</v>
      </c>
      <c r="E3561" s="6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9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3558</v>
      </c>
      <c r="C3562" s="3" t="s">
        <v>7669</v>
      </c>
      <c r="D3562" s="20">
        <v>3200</v>
      </c>
      <c r="E3562" s="6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9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3559</v>
      </c>
      <c r="C3563" s="3" t="s">
        <v>7670</v>
      </c>
      <c r="D3563" s="20">
        <v>5000</v>
      </c>
      <c r="E3563" s="6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51</v>
      </c>
      <c r="P3563">
        <f t="shared" si="276"/>
        <v>47.41</v>
      </c>
      <c r="Q3563" s="9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3560</v>
      </c>
      <c r="C3564" s="3" t="s">
        <v>7671</v>
      </c>
      <c r="D3564" s="20">
        <v>315</v>
      </c>
      <c r="E3564" s="6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9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3561</v>
      </c>
      <c r="C3565" s="3" t="s">
        <v>7672</v>
      </c>
      <c r="D3565" s="20">
        <v>500</v>
      </c>
      <c r="E3565" s="6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9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3562</v>
      </c>
      <c r="C3566" s="3" t="s">
        <v>7673</v>
      </c>
      <c r="D3566" s="20">
        <v>1000</v>
      </c>
      <c r="E3566" s="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9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3563</v>
      </c>
      <c r="C3567" s="3" t="s">
        <v>7674</v>
      </c>
      <c r="D3567" s="20">
        <v>5000</v>
      </c>
      <c r="E3567" s="6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24</v>
      </c>
      <c r="P3567">
        <f t="shared" si="276"/>
        <v>97.92</v>
      </c>
      <c r="Q3567" s="9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3564</v>
      </c>
      <c r="C3568" s="3" t="s">
        <v>7675</v>
      </c>
      <c r="D3568" s="20">
        <v>2000</v>
      </c>
      <c r="E3568" s="6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9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3565</v>
      </c>
      <c r="C3569" s="3" t="s">
        <v>7676</v>
      </c>
      <c r="D3569" s="20">
        <v>1000</v>
      </c>
      <c r="E3569" s="6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9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3566</v>
      </c>
      <c r="C3570" s="3" t="s">
        <v>7677</v>
      </c>
      <c r="D3570" s="20">
        <v>5000</v>
      </c>
      <c r="E3570" s="6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22</v>
      </c>
      <c r="P3570">
        <f t="shared" si="276"/>
        <v>58.42</v>
      </c>
      <c r="Q3570" s="9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3567</v>
      </c>
      <c r="C3571" s="3" t="s">
        <v>7678</v>
      </c>
      <c r="D3571" s="20">
        <v>5000</v>
      </c>
      <c r="E3571" s="6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9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3568</v>
      </c>
      <c r="C3572" s="3" t="s">
        <v>7679</v>
      </c>
      <c r="D3572" s="20">
        <v>5000</v>
      </c>
      <c r="E3572" s="6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46</v>
      </c>
      <c r="P3572">
        <f t="shared" si="276"/>
        <v>87.96</v>
      </c>
      <c r="Q3572" s="9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3569</v>
      </c>
      <c r="C3573" s="3" t="s">
        <v>7680</v>
      </c>
      <c r="D3573" s="20">
        <v>1500</v>
      </c>
      <c r="E3573" s="6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9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3570</v>
      </c>
      <c r="C3574" s="3" t="s">
        <v>7681</v>
      </c>
      <c r="D3574" s="20">
        <v>500</v>
      </c>
      <c r="E3574" s="6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9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3571</v>
      </c>
      <c r="C3575" s="3" t="s">
        <v>7682</v>
      </c>
      <c r="D3575" s="20">
        <v>3000</v>
      </c>
      <c r="E3575" s="6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9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3572</v>
      </c>
      <c r="C3576" s="3" t="s">
        <v>7683</v>
      </c>
      <c r="D3576" s="20">
        <v>5000</v>
      </c>
      <c r="E3576" s="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123</v>
      </c>
      <c r="P3576">
        <f t="shared" si="276"/>
        <v>136.78</v>
      </c>
      <c r="Q3576" s="9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3573</v>
      </c>
      <c r="C3577" s="3" t="s">
        <v>7684</v>
      </c>
      <c r="D3577" s="20">
        <v>5000</v>
      </c>
      <c r="E3577" s="6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203</v>
      </c>
      <c r="P3577">
        <f t="shared" si="276"/>
        <v>99.34</v>
      </c>
      <c r="Q3577" s="9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3574</v>
      </c>
      <c r="C3578" s="3" t="s">
        <v>7685</v>
      </c>
      <c r="D3578" s="20">
        <v>5000</v>
      </c>
      <c r="E3578" s="6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2</v>
      </c>
      <c r="P3578">
        <f t="shared" si="276"/>
        <v>20</v>
      </c>
      <c r="Q3578" s="9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3575</v>
      </c>
      <c r="C3579" s="3" t="s">
        <v>7686</v>
      </c>
      <c r="D3579" s="20">
        <v>5000</v>
      </c>
      <c r="E3579" s="6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16</v>
      </c>
      <c r="P3579">
        <f t="shared" si="276"/>
        <v>28.89</v>
      </c>
      <c r="Q3579" s="9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3576</v>
      </c>
      <c r="C3580" s="3" t="s">
        <v>7687</v>
      </c>
      <c r="D3580" s="20">
        <v>1500</v>
      </c>
      <c r="E3580" s="6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9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3577</v>
      </c>
      <c r="C3581" s="3" t="s">
        <v>7688</v>
      </c>
      <c r="D3581" s="20">
        <v>500</v>
      </c>
      <c r="E3581" s="6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9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3578</v>
      </c>
      <c r="C3582" s="3" t="s">
        <v>7689</v>
      </c>
      <c r="D3582" s="20">
        <v>5000</v>
      </c>
      <c r="E3582" s="6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21</v>
      </c>
      <c r="P3582">
        <f t="shared" si="276"/>
        <v>37.96</v>
      </c>
      <c r="Q3582" s="9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3579</v>
      </c>
      <c r="C3583" s="3" t="s">
        <v>7690</v>
      </c>
      <c r="D3583" s="20">
        <v>1500</v>
      </c>
      <c r="E3583" s="6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9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3580</v>
      </c>
      <c r="C3584" s="3" t="s">
        <v>7691</v>
      </c>
      <c r="D3584" s="20">
        <v>5000</v>
      </c>
      <c r="E3584" s="6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57</v>
      </c>
      <c r="P3584">
        <f t="shared" si="276"/>
        <v>58.57</v>
      </c>
      <c r="Q3584" s="9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3581</v>
      </c>
      <c r="C3585" s="3" t="s">
        <v>7692</v>
      </c>
      <c r="D3585" s="20">
        <v>5000</v>
      </c>
      <c r="E3585" s="6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65</v>
      </c>
      <c r="P3585">
        <f t="shared" si="276"/>
        <v>135.63</v>
      </c>
      <c r="Q3585" s="9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3582</v>
      </c>
      <c r="C3586" s="3" t="s">
        <v>7693</v>
      </c>
      <c r="D3586" s="20">
        <v>3000</v>
      </c>
      <c r="E3586" s="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9" t="s">
        <v>8315</v>
      </c>
      <c r="R3586" t="s">
        <v>8316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ref="U3586:U3649" si="284">YEAR(S3586)</f>
        <v>2015</v>
      </c>
    </row>
    <row r="3587" spans="1:21" ht="43.5" x14ac:dyDescent="0.35">
      <c r="A3587">
        <v>3585</v>
      </c>
      <c r="B3587" s="3" t="s">
        <v>3583</v>
      </c>
      <c r="C3587" s="3" t="s">
        <v>7694</v>
      </c>
      <c r="D3587" s="20">
        <v>5000</v>
      </c>
      <c r="E3587" s="6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81</v>
      </c>
      <c r="P3587">
        <f t="shared" si="281"/>
        <v>176.09</v>
      </c>
      <c r="Q3587" s="9" t="s">
        <v>8315</v>
      </c>
      <c r="R3587" t="s">
        <v>8316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x14ac:dyDescent="0.35">
      <c r="A3588">
        <v>3586</v>
      </c>
      <c r="B3588" s="3" t="s">
        <v>3584</v>
      </c>
      <c r="C3588" s="3" t="s">
        <v>7695</v>
      </c>
      <c r="D3588" s="20">
        <v>5000</v>
      </c>
      <c r="E3588" s="6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164</v>
      </c>
      <c r="P3588">
        <f t="shared" si="281"/>
        <v>151.97999999999999</v>
      </c>
      <c r="Q3588" s="9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3585</v>
      </c>
      <c r="C3589" s="3" t="s">
        <v>7696</v>
      </c>
      <c r="D3589" s="20">
        <v>500</v>
      </c>
      <c r="E3589" s="6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9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3586</v>
      </c>
      <c r="C3590" s="3" t="s">
        <v>7697</v>
      </c>
      <c r="D3590" s="20">
        <v>200</v>
      </c>
      <c r="E3590" s="6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9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3587</v>
      </c>
      <c r="C3591" s="3" t="s">
        <v>7698</v>
      </c>
      <c r="D3591" s="20">
        <v>5000</v>
      </c>
      <c r="E3591" s="6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102</v>
      </c>
      <c r="P3591">
        <f t="shared" si="281"/>
        <v>82.26</v>
      </c>
      <c r="Q3591" s="9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3588</v>
      </c>
      <c r="C3592" s="3" t="s">
        <v>7699</v>
      </c>
      <c r="D3592" s="20">
        <v>5000</v>
      </c>
      <c r="E3592" s="6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9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3589</v>
      </c>
      <c r="C3593" s="3" t="s">
        <v>7700</v>
      </c>
      <c r="D3593" s="20">
        <v>5000</v>
      </c>
      <c r="E3593" s="6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25</v>
      </c>
      <c r="P3593">
        <f t="shared" si="281"/>
        <v>68.06</v>
      </c>
      <c r="Q3593" s="9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3590</v>
      </c>
      <c r="C3594" s="3" t="s">
        <v>7701</v>
      </c>
      <c r="D3594" s="20">
        <v>5000</v>
      </c>
      <c r="E3594" s="6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51</v>
      </c>
      <c r="P3594">
        <f t="shared" si="281"/>
        <v>72.709999999999994</v>
      </c>
      <c r="Q3594" s="9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3591</v>
      </c>
      <c r="C3595" s="3" t="s">
        <v>7702</v>
      </c>
      <c r="D3595" s="20">
        <v>5000</v>
      </c>
      <c r="E3595" s="6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66</v>
      </c>
      <c r="P3595">
        <f t="shared" si="281"/>
        <v>77.19</v>
      </c>
      <c r="Q3595" s="9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3592</v>
      </c>
      <c r="C3596" s="3" t="s">
        <v>7703</v>
      </c>
      <c r="D3596" s="20">
        <v>5000</v>
      </c>
      <c r="E3596" s="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40</v>
      </c>
      <c r="P3596">
        <f t="shared" si="281"/>
        <v>55.97</v>
      </c>
      <c r="Q3596" s="9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3593</v>
      </c>
      <c r="C3597" s="3" t="s">
        <v>7704</v>
      </c>
      <c r="D3597" s="20">
        <v>5000</v>
      </c>
      <c r="E3597" s="6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62</v>
      </c>
      <c r="P3597">
        <f t="shared" si="281"/>
        <v>49.69</v>
      </c>
      <c r="Q3597" s="9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3594</v>
      </c>
      <c r="C3598" s="3" t="s">
        <v>7705</v>
      </c>
      <c r="D3598" s="20">
        <v>1100</v>
      </c>
      <c r="E3598" s="6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9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3595</v>
      </c>
      <c r="C3599" s="3" t="s">
        <v>7706</v>
      </c>
      <c r="D3599" s="20">
        <v>5000</v>
      </c>
      <c r="E3599" s="6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51</v>
      </c>
      <c r="P3599">
        <f t="shared" si="281"/>
        <v>77.73</v>
      </c>
      <c r="Q3599" s="9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3596</v>
      </c>
      <c r="C3600" s="3" t="s">
        <v>7707</v>
      </c>
      <c r="D3600" s="20">
        <v>5000</v>
      </c>
      <c r="E3600" s="6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22</v>
      </c>
      <c r="P3600">
        <f t="shared" si="281"/>
        <v>40.78</v>
      </c>
      <c r="Q3600" s="9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3597</v>
      </c>
      <c r="C3601" s="3" t="s">
        <v>7708</v>
      </c>
      <c r="D3601" s="20">
        <v>5000</v>
      </c>
      <c r="E3601" s="6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</v>
      </c>
      <c r="P3601">
        <f t="shared" si="281"/>
        <v>59.41</v>
      </c>
      <c r="Q3601" s="9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3598</v>
      </c>
      <c r="C3602" s="3" t="s">
        <v>7709</v>
      </c>
      <c r="D3602" s="20">
        <v>5000</v>
      </c>
      <c r="E3602" s="6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0</v>
      </c>
      <c r="P3602">
        <f t="shared" si="281"/>
        <v>3.25</v>
      </c>
      <c r="Q3602" s="9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3599</v>
      </c>
      <c r="C3603" s="3" t="s">
        <v>7710</v>
      </c>
      <c r="D3603" s="20">
        <v>2000</v>
      </c>
      <c r="E3603" s="6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9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3600</v>
      </c>
      <c r="C3604" s="3" t="s">
        <v>7711</v>
      </c>
      <c r="D3604" s="20">
        <v>5000</v>
      </c>
      <c r="E3604" s="6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80</v>
      </c>
      <c r="P3604">
        <f t="shared" si="281"/>
        <v>81.67</v>
      </c>
      <c r="Q3604" s="9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3601</v>
      </c>
      <c r="C3605" s="3" t="s">
        <v>7712</v>
      </c>
      <c r="D3605" s="20">
        <v>5000</v>
      </c>
      <c r="E3605" s="6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51</v>
      </c>
      <c r="P3605">
        <f t="shared" si="281"/>
        <v>44.91</v>
      </c>
      <c r="Q3605" s="9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3602</v>
      </c>
      <c r="C3606" s="3" t="s">
        <v>7713</v>
      </c>
      <c r="D3606" s="20">
        <v>5000</v>
      </c>
      <c r="E3606" s="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68</v>
      </c>
      <c r="P3606">
        <f t="shared" si="281"/>
        <v>49.06</v>
      </c>
      <c r="Q3606" s="9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3603</v>
      </c>
      <c r="C3607" s="3" t="s">
        <v>7714</v>
      </c>
      <c r="D3607" s="20">
        <v>250</v>
      </c>
      <c r="E3607" s="6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9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3604</v>
      </c>
      <c r="C3608" s="3" t="s">
        <v>7715</v>
      </c>
      <c r="D3608" s="20">
        <v>3000</v>
      </c>
      <c r="E3608" s="6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9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3605</v>
      </c>
      <c r="C3609" s="3" t="s">
        <v>7716</v>
      </c>
      <c r="D3609" s="20">
        <v>550</v>
      </c>
      <c r="E3609" s="6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9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3606</v>
      </c>
      <c r="C3610" s="3" t="s">
        <v>7717</v>
      </c>
      <c r="D3610" s="20">
        <v>800</v>
      </c>
      <c r="E3610" s="6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9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3607</v>
      </c>
      <c r="C3611" s="3" t="s">
        <v>7718</v>
      </c>
      <c r="D3611" s="20">
        <v>1960</v>
      </c>
      <c r="E3611" s="6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9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3608</v>
      </c>
      <c r="C3612" s="3" t="s">
        <v>7719</v>
      </c>
      <c r="D3612" s="20">
        <v>1000</v>
      </c>
      <c r="E3612" s="6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9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3609</v>
      </c>
      <c r="C3613" s="3" t="s">
        <v>7720</v>
      </c>
      <c r="D3613" s="20">
        <v>2500</v>
      </c>
      <c r="E3613" s="6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9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3610</v>
      </c>
      <c r="C3614" s="3" t="s">
        <v>7721</v>
      </c>
      <c r="D3614" s="20">
        <v>5000</v>
      </c>
      <c r="E3614" s="6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9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3611</v>
      </c>
      <c r="C3615" s="3" t="s">
        <v>7722</v>
      </c>
      <c r="D3615" s="20">
        <v>5000</v>
      </c>
      <c r="E3615" s="6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25</v>
      </c>
      <c r="P3615">
        <f t="shared" si="281"/>
        <v>62.5</v>
      </c>
      <c r="Q3615" s="9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3438</v>
      </c>
      <c r="C3616" s="3" t="s">
        <v>7723</v>
      </c>
      <c r="D3616" s="20">
        <v>5000</v>
      </c>
      <c r="E3616" s="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50</v>
      </c>
      <c r="P3616">
        <f t="shared" si="281"/>
        <v>35.49</v>
      </c>
      <c r="Q3616" s="9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3612</v>
      </c>
      <c r="C3617" s="3" t="s">
        <v>7724</v>
      </c>
      <c r="D3617" s="20">
        <v>2500</v>
      </c>
      <c r="E3617" s="6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9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3613</v>
      </c>
      <c r="C3618" s="3" t="s">
        <v>7725</v>
      </c>
      <c r="D3618" s="20">
        <v>2500</v>
      </c>
      <c r="E3618" s="6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9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3614</v>
      </c>
      <c r="C3619" s="3" t="s">
        <v>7726</v>
      </c>
      <c r="D3619" s="20">
        <v>740</v>
      </c>
      <c r="E3619" s="6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9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3615</v>
      </c>
      <c r="C3620" s="3" t="s">
        <v>7727</v>
      </c>
      <c r="D3620" s="20">
        <v>2000</v>
      </c>
      <c r="E3620" s="6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9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3616</v>
      </c>
      <c r="C3621" s="3" t="s">
        <v>7728</v>
      </c>
      <c r="D3621" s="20">
        <v>5000</v>
      </c>
      <c r="E3621" s="6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23</v>
      </c>
      <c r="P3621">
        <f t="shared" si="281"/>
        <v>66.47</v>
      </c>
      <c r="Q3621" s="9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3617</v>
      </c>
      <c r="C3622" s="3" t="s">
        <v>7729</v>
      </c>
      <c r="D3622" s="20">
        <v>5000</v>
      </c>
      <c r="E3622" s="6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221</v>
      </c>
      <c r="P3622">
        <f t="shared" si="281"/>
        <v>56.07</v>
      </c>
      <c r="Q3622" s="9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3618</v>
      </c>
      <c r="C3623" s="3" t="s">
        <v>7730</v>
      </c>
      <c r="D3623" s="20">
        <v>5000</v>
      </c>
      <c r="E3623" s="6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66</v>
      </c>
      <c r="P3623">
        <f t="shared" si="281"/>
        <v>47.03</v>
      </c>
      <c r="Q3623" s="9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3619</v>
      </c>
      <c r="C3624" s="3" t="s">
        <v>7731</v>
      </c>
      <c r="D3624" s="20">
        <v>5000</v>
      </c>
      <c r="E3624" s="6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20</v>
      </c>
      <c r="P3624">
        <f t="shared" si="281"/>
        <v>47.67</v>
      </c>
      <c r="Q3624" s="9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3620</v>
      </c>
      <c r="C3625" s="3" t="s">
        <v>7732</v>
      </c>
      <c r="D3625" s="20">
        <v>5000</v>
      </c>
      <c r="E3625" s="6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60</v>
      </c>
      <c r="P3625">
        <f t="shared" si="281"/>
        <v>88.24</v>
      </c>
      <c r="Q3625" s="9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3621</v>
      </c>
      <c r="C3626" s="3" t="s">
        <v>7733</v>
      </c>
      <c r="D3626" s="20">
        <v>5000</v>
      </c>
      <c r="E3626" s="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63</v>
      </c>
      <c r="P3626">
        <f t="shared" si="281"/>
        <v>80.72</v>
      </c>
      <c r="Q3626" s="9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3622</v>
      </c>
      <c r="C3627" s="3" t="s">
        <v>7734</v>
      </c>
      <c r="D3627" s="20">
        <v>3000</v>
      </c>
      <c r="E3627" s="6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9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3623</v>
      </c>
      <c r="C3628" s="3" t="s">
        <v>7735</v>
      </c>
      <c r="D3628" s="20">
        <v>4000</v>
      </c>
      <c r="E3628" s="6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9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3624</v>
      </c>
      <c r="C3629" s="3" t="s">
        <v>7736</v>
      </c>
      <c r="D3629" s="20">
        <v>5000</v>
      </c>
      <c r="E3629" s="6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40</v>
      </c>
      <c r="P3629">
        <f t="shared" si="281"/>
        <v>68.97</v>
      </c>
      <c r="Q3629" s="9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3625</v>
      </c>
      <c r="C3630" s="3" t="s">
        <v>7737</v>
      </c>
      <c r="D3630" s="20">
        <v>100000</v>
      </c>
      <c r="E3630" s="6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3626</v>
      </c>
      <c r="C3631" s="3" t="s">
        <v>7738</v>
      </c>
      <c r="D3631" s="20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9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3627</v>
      </c>
      <c r="C3632" s="3" t="s">
        <v>7739</v>
      </c>
      <c r="D3632" s="20">
        <v>3000</v>
      </c>
      <c r="E3632" s="6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9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3628</v>
      </c>
      <c r="C3633" s="3" t="s">
        <v>7740</v>
      </c>
      <c r="D3633" s="20">
        <v>17100</v>
      </c>
      <c r="E3633" s="6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9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3629</v>
      </c>
      <c r="C3634" s="3" t="s">
        <v>7741</v>
      </c>
      <c r="D3634" s="20">
        <v>500</v>
      </c>
      <c r="E3634" s="6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9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3630</v>
      </c>
      <c r="C3635" s="3" t="s">
        <v>7742</v>
      </c>
      <c r="D3635" s="20">
        <v>5000</v>
      </c>
      <c r="E3635" s="6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9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3631</v>
      </c>
      <c r="C3636" s="3" t="s">
        <v>7743</v>
      </c>
      <c r="D3636" s="20">
        <v>75000</v>
      </c>
      <c r="E3636" s="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9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3632</v>
      </c>
      <c r="C3637" s="3" t="s">
        <v>7744</v>
      </c>
      <c r="D3637" s="20">
        <v>3500</v>
      </c>
      <c r="E3637" s="6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9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3633</v>
      </c>
      <c r="C3638" s="3" t="s">
        <v>7745</v>
      </c>
      <c r="D3638" s="20">
        <v>150000</v>
      </c>
      <c r="E3638" s="6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3634</v>
      </c>
      <c r="C3639" s="3" t="s">
        <v>7746</v>
      </c>
      <c r="D3639" s="20">
        <v>3000</v>
      </c>
      <c r="E3639" s="6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9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3635</v>
      </c>
      <c r="C3640" s="3" t="s">
        <v>7747</v>
      </c>
      <c r="D3640" s="20">
        <v>3300</v>
      </c>
      <c r="E3640" s="6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9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3636</v>
      </c>
      <c r="C3641" s="3" t="s">
        <v>7748</v>
      </c>
      <c r="D3641" s="20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9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3637</v>
      </c>
      <c r="C3642" s="3" t="s">
        <v>7749</v>
      </c>
      <c r="D3642" s="20">
        <v>1000</v>
      </c>
      <c r="E3642" s="6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9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3638</v>
      </c>
      <c r="C3643" s="3" t="s">
        <v>7750</v>
      </c>
      <c r="D3643" s="20">
        <v>3000</v>
      </c>
      <c r="E3643" s="6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3639</v>
      </c>
      <c r="C3644" s="3" t="s">
        <v>7751</v>
      </c>
      <c r="D3644" s="20">
        <v>700</v>
      </c>
      <c r="E3644" s="6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9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3640</v>
      </c>
      <c r="C3645" s="3" t="s">
        <v>7752</v>
      </c>
      <c r="D3645" s="20">
        <v>25000</v>
      </c>
      <c r="E3645" s="6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3641</v>
      </c>
      <c r="C3646" s="3" t="s">
        <v>7753</v>
      </c>
      <c r="D3646" s="20">
        <v>5000</v>
      </c>
      <c r="E3646" s="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9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3642</v>
      </c>
      <c r="C3647" s="3" t="s">
        <v>7754</v>
      </c>
      <c r="D3647" s="20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9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3643</v>
      </c>
      <c r="C3648" s="3" t="s">
        <v>7755</v>
      </c>
      <c r="D3648" s="20">
        <v>10000</v>
      </c>
      <c r="E3648" s="6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9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3644</v>
      </c>
      <c r="C3649" s="3" t="s">
        <v>7756</v>
      </c>
      <c r="D3649" s="20">
        <v>500</v>
      </c>
      <c r="E3649" s="6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9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3645</v>
      </c>
      <c r="C3650" s="3" t="s">
        <v>7757</v>
      </c>
      <c r="D3650" s="20">
        <v>5000</v>
      </c>
      <c r="E3650" s="6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803</v>
      </c>
      <c r="P3650">
        <f t="shared" ref="P3650:P3713" si="286">IFERROR(ROUND(E3650/L3650,2),0)</f>
        <v>550.04</v>
      </c>
      <c r="Q3650" s="9" t="s">
        <v>8315</v>
      </c>
      <c r="R3650" t="s">
        <v>8316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ref="U3650:U3713" si="289">YEAR(S3650)</f>
        <v>2014</v>
      </c>
    </row>
    <row r="3651" spans="1:21" ht="43.5" x14ac:dyDescent="0.35">
      <c r="A3651">
        <v>3649</v>
      </c>
      <c r="B3651" s="3" t="s">
        <v>3646</v>
      </c>
      <c r="C3651" s="3" t="s">
        <v>7758</v>
      </c>
      <c r="D3651" s="20">
        <v>750</v>
      </c>
      <c r="E3651" s="6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si="286"/>
        <v>97.5</v>
      </c>
      <c r="Q3651" s="9" t="s">
        <v>8315</v>
      </c>
      <c r="R3651" t="s">
        <v>8316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43.5" x14ac:dyDescent="0.35">
      <c r="A3652">
        <v>3650</v>
      </c>
      <c r="B3652" s="3" t="s">
        <v>3647</v>
      </c>
      <c r="C3652" s="3" t="s">
        <v>7759</v>
      </c>
      <c r="D3652" s="20">
        <v>500</v>
      </c>
      <c r="E3652" s="6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9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3648</v>
      </c>
      <c r="C3653" s="3" t="s">
        <v>7760</v>
      </c>
      <c r="D3653" s="20">
        <v>5000</v>
      </c>
      <c r="E3653" s="6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</v>
      </c>
      <c r="P3653">
        <f t="shared" si="286"/>
        <v>57.78</v>
      </c>
      <c r="Q3653" s="9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2866</v>
      </c>
      <c r="C3654" s="3" t="s">
        <v>7761</v>
      </c>
      <c r="D3654" s="20">
        <v>300</v>
      </c>
      <c r="E3654" s="6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9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3649</v>
      </c>
      <c r="C3655" s="3" t="s">
        <v>7762</v>
      </c>
      <c r="D3655" s="20">
        <v>2000</v>
      </c>
      <c r="E3655" s="6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9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3650</v>
      </c>
      <c r="C3656" s="3" t="s">
        <v>7763</v>
      </c>
      <c r="D3656" s="20">
        <v>1500</v>
      </c>
      <c r="E3656" s="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9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3651</v>
      </c>
      <c r="C3657" s="3" t="s">
        <v>7764</v>
      </c>
      <c r="D3657" s="20">
        <v>5000</v>
      </c>
      <c r="E3657" s="6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9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3652</v>
      </c>
      <c r="C3658" s="3" t="s">
        <v>7765</v>
      </c>
      <c r="D3658" s="20">
        <v>5000</v>
      </c>
      <c r="E3658" s="6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9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3653</v>
      </c>
      <c r="C3659" s="3" t="s">
        <v>7766</v>
      </c>
      <c r="D3659" s="20">
        <v>2000</v>
      </c>
      <c r="E3659" s="6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9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3654</v>
      </c>
      <c r="C3660" s="3" t="s">
        <v>7767</v>
      </c>
      <c r="D3660" s="20">
        <v>5000</v>
      </c>
      <c r="E3660" s="6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30</v>
      </c>
      <c r="P3660">
        <f t="shared" si="286"/>
        <v>75.5</v>
      </c>
      <c r="Q3660" s="9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3655</v>
      </c>
      <c r="C3661" s="3" t="s">
        <v>7768</v>
      </c>
      <c r="D3661" s="20">
        <v>5000</v>
      </c>
      <c r="E3661" s="6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61</v>
      </c>
      <c r="P3661">
        <f t="shared" si="286"/>
        <v>235.46</v>
      </c>
      <c r="Q3661" s="9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3656</v>
      </c>
      <c r="C3662" s="3" t="s">
        <v>7769</v>
      </c>
      <c r="D3662" s="20">
        <v>250</v>
      </c>
      <c r="E3662" s="6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9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3657</v>
      </c>
      <c r="C3663" s="3" t="s">
        <v>7770</v>
      </c>
      <c r="D3663" s="20">
        <v>5000</v>
      </c>
      <c r="E3663" s="6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67</v>
      </c>
      <c r="P3663">
        <f t="shared" si="286"/>
        <v>92.5</v>
      </c>
      <c r="Q3663" s="9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3658</v>
      </c>
      <c r="C3664" s="3" t="s">
        <v>7771</v>
      </c>
      <c r="D3664" s="20">
        <v>8000</v>
      </c>
      <c r="E3664" s="6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9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3659</v>
      </c>
      <c r="C3665" s="3" t="s">
        <v>7772</v>
      </c>
      <c r="D3665" s="20">
        <v>225</v>
      </c>
      <c r="E3665" s="6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9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3660</v>
      </c>
      <c r="C3666" s="3" t="s">
        <v>7773</v>
      </c>
      <c r="D3666" s="20">
        <v>5000</v>
      </c>
      <c r="E3666" s="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18</v>
      </c>
      <c r="P3666">
        <f t="shared" si="286"/>
        <v>46.05</v>
      </c>
      <c r="Q3666" s="9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3661</v>
      </c>
      <c r="C3667" s="3" t="s">
        <v>7774</v>
      </c>
      <c r="D3667" s="20">
        <v>620</v>
      </c>
      <c r="E3667" s="6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9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3662</v>
      </c>
      <c r="C3668" s="3" t="s">
        <v>7775</v>
      </c>
      <c r="D3668" s="20">
        <v>5000</v>
      </c>
      <c r="E3668" s="6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24</v>
      </c>
      <c r="P3668">
        <f t="shared" si="286"/>
        <v>31.58</v>
      </c>
      <c r="Q3668" s="9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3663</v>
      </c>
      <c r="C3669" s="3" t="s">
        <v>7776</v>
      </c>
      <c r="D3669" s="20">
        <v>3000</v>
      </c>
      <c r="E3669" s="6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9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3664</v>
      </c>
      <c r="C3670" s="3" t="s">
        <v>7777</v>
      </c>
      <c r="D3670" s="20">
        <v>5000</v>
      </c>
      <c r="E3670" s="6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21</v>
      </c>
      <c r="P3670">
        <f t="shared" si="286"/>
        <v>36.96</v>
      </c>
      <c r="Q3670" s="9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3665</v>
      </c>
      <c r="C3671" s="3" t="s">
        <v>7778</v>
      </c>
      <c r="D3671" s="20">
        <v>1000</v>
      </c>
      <c r="E3671" s="6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9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3666</v>
      </c>
      <c r="C3672" s="3" t="s">
        <v>7779</v>
      </c>
      <c r="D3672" s="20">
        <v>220</v>
      </c>
      <c r="E3672" s="6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9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3667</v>
      </c>
      <c r="C3673" s="3" t="s">
        <v>7780</v>
      </c>
      <c r="D3673" s="20">
        <v>5000</v>
      </c>
      <c r="E3673" s="6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71</v>
      </c>
      <c r="P3673">
        <f t="shared" si="286"/>
        <v>88.25</v>
      </c>
      <c r="Q3673" s="9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3668</v>
      </c>
      <c r="C3674" s="3" t="s">
        <v>7781</v>
      </c>
      <c r="D3674" s="20">
        <v>3000</v>
      </c>
      <c r="E3674" s="6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9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3669</v>
      </c>
      <c r="C3675" s="3" t="s">
        <v>7782</v>
      </c>
      <c r="D3675" s="20">
        <v>4000</v>
      </c>
      <c r="E3675" s="6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9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3670</v>
      </c>
      <c r="C3676" s="3" t="s">
        <v>7783</v>
      </c>
      <c r="D3676" s="20">
        <v>4500</v>
      </c>
      <c r="E3676" s="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9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3671</v>
      </c>
      <c r="C3677" s="3" t="s">
        <v>7784</v>
      </c>
      <c r="D3677" s="20">
        <v>50</v>
      </c>
      <c r="E3677" s="6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9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3672</v>
      </c>
      <c r="C3678" s="3" t="s">
        <v>7785</v>
      </c>
      <c r="D3678" s="20">
        <v>5000</v>
      </c>
      <c r="E3678" s="6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21</v>
      </c>
      <c r="P3678">
        <f t="shared" si="286"/>
        <v>64.38</v>
      </c>
      <c r="Q3678" s="9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3673</v>
      </c>
      <c r="C3679" s="3" t="s">
        <v>7786</v>
      </c>
      <c r="D3679" s="20">
        <v>5000</v>
      </c>
      <c r="E3679" s="6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247</v>
      </c>
      <c r="P3679">
        <f t="shared" si="286"/>
        <v>62.05</v>
      </c>
      <c r="Q3679" s="9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3674</v>
      </c>
      <c r="C3680" s="3" t="s">
        <v>7787</v>
      </c>
      <c r="D3680" s="20">
        <v>2000</v>
      </c>
      <c r="E3680" s="6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9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3675</v>
      </c>
      <c r="C3681" s="3" t="s">
        <v>7788</v>
      </c>
      <c r="D3681" s="20">
        <v>5000</v>
      </c>
      <c r="E3681" s="6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44</v>
      </c>
      <c r="P3681">
        <f t="shared" si="286"/>
        <v>73.400000000000006</v>
      </c>
      <c r="Q3681" s="9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3676</v>
      </c>
      <c r="C3682" s="3" t="s">
        <v>7789</v>
      </c>
      <c r="D3682" s="20">
        <v>5000</v>
      </c>
      <c r="E3682" s="6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68</v>
      </c>
      <c r="P3682">
        <f t="shared" si="286"/>
        <v>99.5</v>
      </c>
      <c r="Q3682" s="9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3677</v>
      </c>
      <c r="C3683" s="3" t="s">
        <v>7790</v>
      </c>
      <c r="D3683" s="20">
        <v>5000</v>
      </c>
      <c r="E3683" s="6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22</v>
      </c>
      <c r="P3683">
        <f t="shared" si="286"/>
        <v>62.17</v>
      </c>
      <c r="Q3683" s="9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3678</v>
      </c>
      <c r="C3684" s="3" t="s">
        <v>7791</v>
      </c>
      <c r="D3684" s="20">
        <v>5000</v>
      </c>
      <c r="E3684" s="6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84</v>
      </c>
      <c r="P3684">
        <f t="shared" si="286"/>
        <v>62.33</v>
      </c>
      <c r="Q3684" s="9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3679</v>
      </c>
      <c r="C3685" s="3" t="s">
        <v>7792</v>
      </c>
      <c r="D3685" s="20">
        <v>5000</v>
      </c>
      <c r="E3685" s="6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78</v>
      </c>
      <c r="P3685">
        <f t="shared" si="286"/>
        <v>58.79</v>
      </c>
      <c r="Q3685" s="9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3680</v>
      </c>
      <c r="C3686" s="3" t="s">
        <v>7793</v>
      </c>
      <c r="D3686" s="20">
        <v>5000</v>
      </c>
      <c r="E3686" s="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21</v>
      </c>
      <c r="P3686">
        <f t="shared" si="286"/>
        <v>45.35</v>
      </c>
      <c r="Q3686" s="9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3681</v>
      </c>
      <c r="C3687" s="3" t="s">
        <v>7794</v>
      </c>
      <c r="D3687" s="20">
        <v>5000</v>
      </c>
      <c r="E3687" s="6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9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3682</v>
      </c>
      <c r="C3688" s="3" t="s">
        <v>7795</v>
      </c>
      <c r="D3688" s="20">
        <v>5000</v>
      </c>
      <c r="E3688" s="6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7</v>
      </c>
      <c r="P3688">
        <f t="shared" si="286"/>
        <v>59.17</v>
      </c>
      <c r="Q3688" s="9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3683</v>
      </c>
      <c r="C3689" s="3" t="s">
        <v>7796</v>
      </c>
      <c r="D3689" s="20">
        <v>5000</v>
      </c>
      <c r="E3689" s="6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9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3684</v>
      </c>
      <c r="C3690" s="3" t="s">
        <v>7797</v>
      </c>
      <c r="D3690" s="20">
        <v>3000</v>
      </c>
      <c r="E3690" s="6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9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3685</v>
      </c>
      <c r="C3691" s="3" t="s">
        <v>7798</v>
      </c>
      <c r="D3691" s="20">
        <v>5000</v>
      </c>
      <c r="E3691" s="6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71</v>
      </c>
      <c r="P3691">
        <f t="shared" si="286"/>
        <v>57.26</v>
      </c>
      <c r="Q3691" s="9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3686</v>
      </c>
      <c r="C3692" s="3" t="s">
        <v>7799</v>
      </c>
      <c r="D3692" s="20">
        <v>5000</v>
      </c>
      <c r="E3692" s="6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36</v>
      </c>
      <c r="P3692">
        <f t="shared" si="286"/>
        <v>58.06</v>
      </c>
      <c r="Q3692" s="9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3687</v>
      </c>
      <c r="C3693" s="3" t="s">
        <v>7800</v>
      </c>
      <c r="D3693" s="20">
        <v>5000</v>
      </c>
      <c r="E3693" s="6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1024</v>
      </c>
      <c r="P3693">
        <f t="shared" si="286"/>
        <v>186.8</v>
      </c>
      <c r="Q3693" s="9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3688</v>
      </c>
      <c r="C3694" s="3" t="s">
        <v>7801</v>
      </c>
      <c r="D3694" s="20">
        <v>5000</v>
      </c>
      <c r="E3694" s="6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25</v>
      </c>
      <c r="P3694">
        <f t="shared" si="286"/>
        <v>74.12</v>
      </c>
      <c r="Q3694" s="9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3689</v>
      </c>
      <c r="C3695" s="3" t="s">
        <v>7802</v>
      </c>
      <c r="D3695" s="20">
        <v>333</v>
      </c>
      <c r="E3695" s="6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9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3690</v>
      </c>
      <c r="C3696" s="3" t="s">
        <v>7803</v>
      </c>
      <c r="D3696" s="20">
        <v>5000</v>
      </c>
      <c r="E3696" s="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75</v>
      </c>
      <c r="P3696">
        <f t="shared" si="286"/>
        <v>62.67</v>
      </c>
      <c r="Q3696" s="9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3691</v>
      </c>
      <c r="C3697" s="3" t="s">
        <v>7804</v>
      </c>
      <c r="D3697" s="20">
        <v>5000</v>
      </c>
      <c r="E3697" s="6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80</v>
      </c>
      <c r="P3697">
        <f t="shared" si="286"/>
        <v>121.36</v>
      </c>
      <c r="Q3697" s="9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3692</v>
      </c>
      <c r="C3698" s="3" t="s">
        <v>7805</v>
      </c>
      <c r="D3698" s="20">
        <v>2000</v>
      </c>
      <c r="E3698" s="6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9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3693</v>
      </c>
      <c r="C3699" s="3" t="s">
        <v>7806</v>
      </c>
      <c r="D3699" s="20">
        <v>2000</v>
      </c>
      <c r="E3699" s="6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9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3694</v>
      </c>
      <c r="C3700" s="3" t="s">
        <v>7807</v>
      </c>
      <c r="D3700" s="20">
        <v>5000</v>
      </c>
      <c r="E3700" s="6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9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3695</v>
      </c>
      <c r="C3701" s="3" t="s">
        <v>7808</v>
      </c>
      <c r="D3701" s="20">
        <v>5000</v>
      </c>
      <c r="E3701" s="6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50</v>
      </c>
      <c r="P3701">
        <f t="shared" si="286"/>
        <v>63</v>
      </c>
      <c r="Q3701" s="9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3696</v>
      </c>
      <c r="C3702" s="3" t="s">
        <v>7809</v>
      </c>
      <c r="D3702" s="20">
        <v>5000</v>
      </c>
      <c r="E3702" s="6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</v>
      </c>
      <c r="P3702">
        <f t="shared" si="286"/>
        <v>33.67</v>
      </c>
      <c r="Q3702" s="9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3697</v>
      </c>
      <c r="C3703" s="3" t="s">
        <v>7810</v>
      </c>
      <c r="D3703" s="20">
        <v>1500</v>
      </c>
      <c r="E3703" s="6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9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3698</v>
      </c>
      <c r="C3704" s="3" t="s">
        <v>7811</v>
      </c>
      <c r="D3704" s="20">
        <v>3000</v>
      </c>
      <c r="E3704" s="6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9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3699</v>
      </c>
      <c r="C3705" s="3" t="s">
        <v>7812</v>
      </c>
      <c r="D3705" s="20">
        <v>5000</v>
      </c>
      <c r="E3705" s="6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26</v>
      </c>
      <c r="P3705">
        <f t="shared" si="286"/>
        <v>43.2</v>
      </c>
      <c r="Q3705" s="9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3700</v>
      </c>
      <c r="C3706" s="3" t="s">
        <v>7813</v>
      </c>
      <c r="D3706" s="20">
        <v>300</v>
      </c>
      <c r="E3706" s="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9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3701</v>
      </c>
      <c r="C3707" s="3" t="s">
        <v>7814</v>
      </c>
      <c r="D3707" s="20">
        <v>5000</v>
      </c>
      <c r="E3707" s="6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59</v>
      </c>
      <c r="P3707">
        <f t="shared" si="286"/>
        <v>83.57</v>
      </c>
      <c r="Q3707" s="9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3702</v>
      </c>
      <c r="C3708" s="3" t="s">
        <v>7815</v>
      </c>
      <c r="D3708" s="20">
        <v>5000</v>
      </c>
      <c r="E3708" s="6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36</v>
      </c>
      <c r="P3708">
        <f t="shared" si="286"/>
        <v>140</v>
      </c>
      <c r="Q3708" s="9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3703</v>
      </c>
      <c r="C3709" s="3" t="s">
        <v>7816</v>
      </c>
      <c r="D3709" s="20">
        <v>5000</v>
      </c>
      <c r="E3709" s="6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37</v>
      </c>
      <c r="P3709">
        <f t="shared" si="286"/>
        <v>80.87</v>
      </c>
      <c r="Q3709" s="9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3704</v>
      </c>
      <c r="C3710" s="3" t="s">
        <v>7817</v>
      </c>
      <c r="D3710" s="20">
        <v>5000</v>
      </c>
      <c r="E3710" s="6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42</v>
      </c>
      <c r="P3710">
        <f t="shared" si="286"/>
        <v>53.85</v>
      </c>
      <c r="Q3710" s="9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3705</v>
      </c>
      <c r="C3711" s="3" t="s">
        <v>7818</v>
      </c>
      <c r="D3711" s="20">
        <v>1000</v>
      </c>
      <c r="E3711" s="6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9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3706</v>
      </c>
      <c r="C3712" s="3" t="s">
        <v>7819</v>
      </c>
      <c r="D3712" s="20">
        <v>5000</v>
      </c>
      <c r="E3712" s="6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37</v>
      </c>
      <c r="P3712">
        <f t="shared" si="286"/>
        <v>67.959999999999994</v>
      </c>
      <c r="Q3712" s="9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3707</v>
      </c>
      <c r="C3713" s="3" t="s">
        <v>7820</v>
      </c>
      <c r="D3713" s="20">
        <v>5000</v>
      </c>
      <c r="E3713" s="6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</v>
      </c>
      <c r="P3713">
        <f t="shared" si="286"/>
        <v>27.14</v>
      </c>
      <c r="Q3713" s="9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3708</v>
      </c>
      <c r="C3714" s="3" t="s">
        <v>7821</v>
      </c>
      <c r="D3714" s="20">
        <v>5000</v>
      </c>
      <c r="E3714" s="6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231</v>
      </c>
      <c r="P3714">
        <f t="shared" ref="P3714:P3777" si="291">IFERROR(ROUND(E3714/L3714,2),0)</f>
        <v>110.87</v>
      </c>
      <c r="Q3714" s="9" t="s">
        <v>8315</v>
      </c>
      <c r="R3714" t="s">
        <v>8316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ref="U3714:U3777" si="294">YEAR(S3714)</f>
        <v>2015</v>
      </c>
    </row>
    <row r="3715" spans="1:21" ht="43.5" x14ac:dyDescent="0.35">
      <c r="A3715">
        <v>3713</v>
      </c>
      <c r="B3715" s="3" t="s">
        <v>3709</v>
      </c>
      <c r="C3715" s="3" t="s">
        <v>7822</v>
      </c>
      <c r="D3715" s="20">
        <v>5000</v>
      </c>
      <c r="E3715" s="6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41</v>
      </c>
      <c r="P3715">
        <f t="shared" si="291"/>
        <v>106.84</v>
      </c>
      <c r="Q3715" s="9" t="s">
        <v>8315</v>
      </c>
      <c r="R3715" t="s">
        <v>8316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43.5" x14ac:dyDescent="0.35">
      <c r="A3716">
        <v>3714</v>
      </c>
      <c r="B3716" s="3" t="s">
        <v>3710</v>
      </c>
      <c r="C3716" s="3" t="s">
        <v>7823</v>
      </c>
      <c r="D3716" s="20">
        <v>5000</v>
      </c>
      <c r="E3716" s="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205</v>
      </c>
      <c r="P3716">
        <f t="shared" si="291"/>
        <v>105.52</v>
      </c>
      <c r="Q3716" s="9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3711</v>
      </c>
      <c r="C3717" s="3" t="s">
        <v>7824</v>
      </c>
      <c r="D3717" s="20">
        <v>3500</v>
      </c>
      <c r="E3717" s="6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9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3712</v>
      </c>
      <c r="C3718" s="3" t="s">
        <v>7825</v>
      </c>
      <c r="D3718" s="20">
        <v>5000</v>
      </c>
      <c r="E3718" s="6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25</v>
      </c>
      <c r="P3718">
        <f t="shared" si="291"/>
        <v>51.92</v>
      </c>
      <c r="Q3718" s="9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3713</v>
      </c>
      <c r="C3719" s="3" t="s">
        <v>7826</v>
      </c>
      <c r="D3719" s="20">
        <v>4000</v>
      </c>
      <c r="E3719" s="6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9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3714</v>
      </c>
      <c r="C3720" s="3" t="s">
        <v>7827</v>
      </c>
      <c r="D3720" s="20">
        <v>500</v>
      </c>
      <c r="E3720" s="6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9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3715</v>
      </c>
      <c r="C3721" s="3" t="s">
        <v>7828</v>
      </c>
      <c r="D3721" s="20">
        <v>200</v>
      </c>
      <c r="E3721" s="6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9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3716</v>
      </c>
      <c r="C3722" s="3" t="s">
        <v>7829</v>
      </c>
      <c r="D3722" s="20">
        <v>5000</v>
      </c>
      <c r="E3722" s="6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69</v>
      </c>
      <c r="P3722">
        <f t="shared" si="291"/>
        <v>86.23</v>
      </c>
      <c r="Q3722" s="9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3717</v>
      </c>
      <c r="C3723" s="3" t="s">
        <v>7830</v>
      </c>
      <c r="D3723" s="20">
        <v>5000</v>
      </c>
      <c r="E3723" s="6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9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3718</v>
      </c>
      <c r="C3724" s="3" t="s">
        <v>7831</v>
      </c>
      <c r="D3724" s="20">
        <v>1500</v>
      </c>
      <c r="E3724" s="6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9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3719</v>
      </c>
      <c r="C3725" s="3" t="s">
        <v>7832</v>
      </c>
      <c r="D3725" s="20">
        <v>4500</v>
      </c>
      <c r="E3725" s="6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9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3720</v>
      </c>
      <c r="C3726" s="3" t="s">
        <v>7833</v>
      </c>
      <c r="D3726" s="20">
        <v>4300</v>
      </c>
      <c r="E3726" s="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9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3721</v>
      </c>
      <c r="C3727" s="3" t="s">
        <v>7834</v>
      </c>
      <c r="D3727" s="20">
        <v>300</v>
      </c>
      <c r="E3727" s="6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9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3722</v>
      </c>
      <c r="C3728" s="3" t="s">
        <v>7835</v>
      </c>
      <c r="D3728" s="20">
        <v>5000</v>
      </c>
      <c r="E3728" s="6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58</v>
      </c>
      <c r="P3728">
        <f t="shared" si="291"/>
        <v>62.59</v>
      </c>
      <c r="Q3728" s="9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3723</v>
      </c>
      <c r="C3729" s="3" t="s">
        <v>7836</v>
      </c>
      <c r="D3729" s="20">
        <v>5000</v>
      </c>
      <c r="E3729" s="6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40</v>
      </c>
      <c r="P3729">
        <f t="shared" si="291"/>
        <v>61.06</v>
      </c>
      <c r="Q3729" s="9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3724</v>
      </c>
      <c r="C3730" s="3" t="s">
        <v>7837</v>
      </c>
      <c r="D3730" s="20">
        <v>20000</v>
      </c>
      <c r="E3730" s="6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9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3725</v>
      </c>
      <c r="C3731" s="3" t="s">
        <v>7838</v>
      </c>
      <c r="D3731" s="20">
        <v>5000</v>
      </c>
      <c r="E3731" s="6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9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3726</v>
      </c>
      <c r="C3732" s="3" t="s">
        <v>7839</v>
      </c>
      <c r="D3732" s="20">
        <v>1000</v>
      </c>
      <c r="E3732" s="6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9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3727</v>
      </c>
      <c r="C3733" s="3" t="s">
        <v>7840</v>
      </c>
      <c r="D3733" s="20">
        <v>5500</v>
      </c>
      <c r="E3733" s="6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9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3728</v>
      </c>
      <c r="C3734" s="3" t="s">
        <v>7841</v>
      </c>
      <c r="D3734" s="20">
        <v>850</v>
      </c>
      <c r="E3734" s="6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9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3729</v>
      </c>
      <c r="C3735" s="3" t="s">
        <v>7842</v>
      </c>
      <c r="D3735" s="20">
        <v>1500</v>
      </c>
      <c r="E3735" s="6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3730</v>
      </c>
      <c r="C3736" s="3" t="s">
        <v>7843</v>
      </c>
      <c r="D3736" s="20">
        <v>1500</v>
      </c>
      <c r="E3736" s="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9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3731</v>
      </c>
      <c r="C3737" s="3" t="s">
        <v>7844</v>
      </c>
      <c r="D3737" s="20">
        <v>150</v>
      </c>
      <c r="E3737" s="6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9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3732</v>
      </c>
      <c r="C3738" s="3" t="s">
        <v>7845</v>
      </c>
      <c r="D3738" s="20">
        <v>1500</v>
      </c>
      <c r="E3738" s="6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9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3733</v>
      </c>
      <c r="C3739" s="3" t="s">
        <v>7846</v>
      </c>
      <c r="D3739" s="20">
        <v>700</v>
      </c>
      <c r="E3739" s="6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9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3734</v>
      </c>
      <c r="C3740" s="3" t="s">
        <v>7847</v>
      </c>
      <c r="D3740" s="20">
        <v>1500</v>
      </c>
      <c r="E3740" s="6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9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3735</v>
      </c>
      <c r="C3741" s="3" t="s">
        <v>7848</v>
      </c>
      <c r="D3741" s="20">
        <v>4000</v>
      </c>
      <c r="E3741" s="6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9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3736</v>
      </c>
      <c r="C3742" s="3" t="s">
        <v>7849</v>
      </c>
      <c r="D3742" s="20">
        <v>2000</v>
      </c>
      <c r="E3742" s="6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9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3737</v>
      </c>
      <c r="C3743" s="3" t="s">
        <v>7850</v>
      </c>
      <c r="D3743" s="20">
        <v>20000</v>
      </c>
      <c r="E3743" s="6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3738</v>
      </c>
      <c r="C3744" s="3" t="s">
        <v>7851</v>
      </c>
      <c r="D3744" s="20">
        <v>5000</v>
      </c>
      <c r="E3744" s="6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9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3739</v>
      </c>
      <c r="C3745" s="3" t="s">
        <v>7852</v>
      </c>
      <c r="D3745" s="20">
        <v>2200</v>
      </c>
      <c r="E3745" s="6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3740</v>
      </c>
      <c r="C3746" s="3" t="s">
        <v>7853</v>
      </c>
      <c r="D3746" s="20">
        <v>1200</v>
      </c>
      <c r="E3746" s="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3741</v>
      </c>
      <c r="C3747" s="3" t="s">
        <v>7854</v>
      </c>
      <c r="D3747" s="20">
        <v>100</v>
      </c>
      <c r="E3747" s="6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9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3742</v>
      </c>
      <c r="C3748" s="3" t="s">
        <v>7855</v>
      </c>
      <c r="D3748" s="20">
        <v>8500</v>
      </c>
      <c r="E3748" s="6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9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3743</v>
      </c>
      <c r="C3749" s="3" t="s">
        <v>7856</v>
      </c>
      <c r="D3749" s="20">
        <v>2500</v>
      </c>
      <c r="E3749" s="6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9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3744</v>
      </c>
      <c r="C3750" s="3" t="s">
        <v>7857</v>
      </c>
      <c r="D3750" s="20">
        <v>5000</v>
      </c>
      <c r="E3750" s="6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9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3745</v>
      </c>
      <c r="C3751" s="3" t="s">
        <v>7858</v>
      </c>
      <c r="D3751" s="20">
        <v>500</v>
      </c>
      <c r="E3751" s="6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9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3746</v>
      </c>
      <c r="C3752" s="3" t="s">
        <v>7859</v>
      </c>
      <c r="D3752" s="20">
        <v>6000</v>
      </c>
      <c r="E3752" s="6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9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3747</v>
      </c>
      <c r="C3753" s="3" t="s">
        <v>7860</v>
      </c>
      <c r="D3753" s="20">
        <v>1000</v>
      </c>
      <c r="E3753" s="6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9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3748</v>
      </c>
      <c r="C3754" s="3" t="s">
        <v>7861</v>
      </c>
      <c r="D3754" s="20">
        <v>500</v>
      </c>
      <c r="E3754" s="6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9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3749</v>
      </c>
      <c r="C3755" s="3" t="s">
        <v>7862</v>
      </c>
      <c r="D3755" s="20">
        <v>5000</v>
      </c>
      <c r="E3755" s="6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9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3750</v>
      </c>
      <c r="C3756" s="3" t="s">
        <v>7863</v>
      </c>
      <c r="D3756" s="20">
        <v>2500</v>
      </c>
      <c r="E3756" s="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9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3751</v>
      </c>
      <c r="C3757" s="3" t="s">
        <v>7864</v>
      </c>
      <c r="D3757" s="20">
        <v>550</v>
      </c>
      <c r="E3757" s="6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9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3752</v>
      </c>
      <c r="C3758" s="3" t="s">
        <v>7865</v>
      </c>
      <c r="D3758" s="20">
        <v>4500</v>
      </c>
      <c r="E3758" s="6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9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3753</v>
      </c>
      <c r="C3759" s="3" t="s">
        <v>7866</v>
      </c>
      <c r="D3759" s="20">
        <v>3500</v>
      </c>
      <c r="E3759" s="6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9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3754</v>
      </c>
      <c r="C3760" s="3" t="s">
        <v>7867</v>
      </c>
      <c r="D3760" s="20">
        <v>1500</v>
      </c>
      <c r="E3760" s="6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9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3755</v>
      </c>
      <c r="C3761" s="3" t="s">
        <v>7868</v>
      </c>
      <c r="D3761" s="20">
        <v>4000</v>
      </c>
      <c r="E3761" s="6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9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3756</v>
      </c>
      <c r="C3762" s="3" t="s">
        <v>7869</v>
      </c>
      <c r="D3762" s="20">
        <v>5000</v>
      </c>
      <c r="E3762" s="6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9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3757</v>
      </c>
      <c r="C3763" s="3" t="s">
        <v>7870</v>
      </c>
      <c r="D3763" s="20">
        <v>500</v>
      </c>
      <c r="E3763" s="6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9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3758</v>
      </c>
      <c r="C3764" s="3" t="s">
        <v>7871</v>
      </c>
      <c r="D3764" s="20">
        <v>1250</v>
      </c>
      <c r="E3764" s="6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9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3759</v>
      </c>
      <c r="C3765" s="3" t="s">
        <v>7872</v>
      </c>
      <c r="D3765" s="20">
        <v>5000</v>
      </c>
      <c r="E3765" s="6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9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3760</v>
      </c>
      <c r="C3766" s="3" t="s">
        <v>7873</v>
      </c>
      <c r="D3766" s="20">
        <v>1500</v>
      </c>
      <c r="E3766" s="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9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3761</v>
      </c>
      <c r="C3767" s="3" t="s">
        <v>7874</v>
      </c>
      <c r="D3767" s="20">
        <v>7000</v>
      </c>
      <c r="E3767" s="6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9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3762</v>
      </c>
      <c r="C3768" s="3" t="s">
        <v>7875</v>
      </c>
      <c r="D3768" s="20">
        <v>10000</v>
      </c>
      <c r="E3768" s="6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9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3763</v>
      </c>
      <c r="C3769" s="3" t="s">
        <v>7876</v>
      </c>
      <c r="D3769" s="20">
        <v>2000</v>
      </c>
      <c r="E3769" s="6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9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3764</v>
      </c>
      <c r="C3770" s="3" t="s">
        <v>7877</v>
      </c>
      <c r="D3770" s="20">
        <v>4000</v>
      </c>
      <c r="E3770" s="6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9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3765</v>
      </c>
      <c r="C3771" s="3" t="s">
        <v>7878</v>
      </c>
      <c r="D3771" s="20">
        <v>1100</v>
      </c>
      <c r="E3771" s="6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9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3766</v>
      </c>
      <c r="C3772" s="3" t="s">
        <v>7879</v>
      </c>
      <c r="D3772" s="20">
        <v>2000</v>
      </c>
      <c r="E3772" s="6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9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3767</v>
      </c>
      <c r="C3773" s="3" t="s">
        <v>7880</v>
      </c>
      <c r="D3773" s="20">
        <v>1000</v>
      </c>
      <c r="E3773" s="6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9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3768</v>
      </c>
      <c r="C3774" s="3" t="s">
        <v>7881</v>
      </c>
      <c r="D3774" s="20">
        <v>5000</v>
      </c>
      <c r="E3774" s="6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9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3769</v>
      </c>
      <c r="C3775" s="3" t="s">
        <v>7882</v>
      </c>
      <c r="D3775" s="20">
        <v>5000</v>
      </c>
      <c r="E3775" s="6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9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3770</v>
      </c>
      <c r="C3776" s="3" t="s">
        <v>7883</v>
      </c>
      <c r="D3776" s="20">
        <v>2500</v>
      </c>
      <c r="E3776" s="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9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3771</v>
      </c>
      <c r="C3777" s="3" t="s">
        <v>7884</v>
      </c>
      <c r="D3777" s="20">
        <v>2000</v>
      </c>
      <c r="E3777" s="6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9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3772</v>
      </c>
      <c r="C3778" s="3" t="s">
        <v>7885</v>
      </c>
      <c r="D3778" s="20">
        <v>8000</v>
      </c>
      <c r="E3778" s="6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9" t="s">
        <v>8315</v>
      </c>
      <c r="R3778" t="s">
        <v>8357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ref="U3778:U3841" si="299">YEAR(S3778)</f>
        <v>2014</v>
      </c>
    </row>
    <row r="3779" spans="1:21" ht="43.5" x14ac:dyDescent="0.35">
      <c r="A3779">
        <v>3777</v>
      </c>
      <c r="B3779" s="3" t="s">
        <v>3773</v>
      </c>
      <c r="C3779" s="3" t="s">
        <v>7886</v>
      </c>
      <c r="D3779" s="20">
        <v>2000</v>
      </c>
      <c r="E3779" s="6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si="296"/>
        <v>48.54</v>
      </c>
      <c r="Q3779" s="9" t="s">
        <v>8315</v>
      </c>
      <c r="R3779" t="s">
        <v>8357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29" x14ac:dyDescent="0.35">
      <c r="A3780">
        <v>3778</v>
      </c>
      <c r="B3780" s="3" t="s">
        <v>3774</v>
      </c>
      <c r="C3780" s="3" t="s">
        <v>7887</v>
      </c>
      <c r="D3780" s="20">
        <v>2400</v>
      </c>
      <c r="E3780" s="6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9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3775</v>
      </c>
      <c r="C3781" s="3" t="s">
        <v>7888</v>
      </c>
      <c r="D3781" s="20">
        <v>15000</v>
      </c>
      <c r="E3781" s="6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9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3776</v>
      </c>
      <c r="C3782" s="3" t="s">
        <v>7889</v>
      </c>
      <c r="D3782" s="20">
        <v>2500</v>
      </c>
      <c r="E3782" s="6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9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3777</v>
      </c>
      <c r="C3783" s="3" t="s">
        <v>7890</v>
      </c>
      <c r="D3783" s="20">
        <v>4500</v>
      </c>
      <c r="E3783" s="6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9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3778</v>
      </c>
      <c r="C3784" s="3" t="s">
        <v>7891</v>
      </c>
      <c r="D3784" s="20">
        <v>2000</v>
      </c>
      <c r="E3784" s="6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9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3779</v>
      </c>
      <c r="C3785" s="3" t="s">
        <v>7892</v>
      </c>
      <c r="D3785" s="20">
        <v>1200</v>
      </c>
      <c r="E3785" s="6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9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3780</v>
      </c>
      <c r="C3786" s="3" t="s">
        <v>7893</v>
      </c>
      <c r="D3786" s="20">
        <v>1000</v>
      </c>
      <c r="E3786" s="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9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3781</v>
      </c>
      <c r="C3787" s="3" t="s">
        <v>7894</v>
      </c>
      <c r="D3787" s="20">
        <v>2000</v>
      </c>
      <c r="E3787" s="6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9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3782</v>
      </c>
      <c r="C3788" s="3" t="s">
        <v>7895</v>
      </c>
      <c r="D3788" s="20">
        <v>6000</v>
      </c>
      <c r="E3788" s="6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9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3783</v>
      </c>
      <c r="C3789" s="3" t="s">
        <v>7896</v>
      </c>
      <c r="D3789" s="20">
        <v>350</v>
      </c>
      <c r="E3789" s="6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9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3784</v>
      </c>
      <c r="C3790" s="3" t="s">
        <v>7897</v>
      </c>
      <c r="D3790" s="20">
        <v>75000</v>
      </c>
      <c r="E3790" s="6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9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3785</v>
      </c>
      <c r="C3791" s="3" t="s">
        <v>7898</v>
      </c>
      <c r="D3791" s="20">
        <v>3550</v>
      </c>
      <c r="E3791" s="6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9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3786</v>
      </c>
      <c r="C3792" s="3" t="s">
        <v>7899</v>
      </c>
      <c r="D3792" s="20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3787</v>
      </c>
      <c r="C3793" s="3" t="s">
        <v>7900</v>
      </c>
      <c r="D3793" s="20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3788</v>
      </c>
      <c r="C3794" s="3" t="s">
        <v>7901</v>
      </c>
      <c r="D3794" s="20">
        <v>12500</v>
      </c>
      <c r="E3794" s="6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9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3789</v>
      </c>
      <c r="C3795" s="3" t="s">
        <v>7902</v>
      </c>
      <c r="D3795" s="20">
        <v>7000</v>
      </c>
      <c r="E3795" s="6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9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3790</v>
      </c>
      <c r="C3796" s="3" t="s">
        <v>7903</v>
      </c>
      <c r="D3796" s="20">
        <v>5000</v>
      </c>
      <c r="E3796" s="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9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3791</v>
      </c>
      <c r="C3797" s="3" t="s">
        <v>7904</v>
      </c>
      <c r="D3797" s="20">
        <v>600</v>
      </c>
      <c r="E3797" s="6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9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3792</v>
      </c>
      <c r="C3798" s="3" t="s">
        <v>7905</v>
      </c>
      <c r="D3798" s="20">
        <v>22500</v>
      </c>
      <c r="E3798" s="6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9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3793</v>
      </c>
      <c r="C3799" s="3" t="s">
        <v>7906</v>
      </c>
      <c r="D3799" s="20">
        <v>6000</v>
      </c>
      <c r="E3799" s="6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9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3794</v>
      </c>
      <c r="C3800" s="3" t="s">
        <v>7907</v>
      </c>
      <c r="D3800" s="20">
        <v>70000</v>
      </c>
      <c r="E3800" s="6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9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3795</v>
      </c>
      <c r="C3801" s="3" t="s">
        <v>7908</v>
      </c>
      <c r="D3801" s="20">
        <v>10000</v>
      </c>
      <c r="E3801" s="6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9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3796</v>
      </c>
      <c r="C3802" s="3" t="s">
        <v>7909</v>
      </c>
      <c r="D3802" s="20">
        <v>22000</v>
      </c>
      <c r="E3802" s="6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9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3797</v>
      </c>
      <c r="C3803" s="3" t="s">
        <v>7910</v>
      </c>
      <c r="D3803" s="20">
        <v>5000</v>
      </c>
      <c r="E3803" s="6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9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3798</v>
      </c>
      <c r="C3804" s="3" t="s">
        <v>7911</v>
      </c>
      <c r="D3804" s="20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3799</v>
      </c>
      <c r="C3805" s="3" t="s">
        <v>7912</v>
      </c>
      <c r="D3805" s="20">
        <v>12000</v>
      </c>
      <c r="E3805" s="6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9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3800</v>
      </c>
      <c r="C3806" s="3" t="s">
        <v>7913</v>
      </c>
      <c r="D3806" s="20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3801</v>
      </c>
      <c r="C3807" s="3" t="s">
        <v>7914</v>
      </c>
      <c r="D3807" s="20">
        <v>150000</v>
      </c>
      <c r="E3807" s="6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9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3802</v>
      </c>
      <c r="C3808" s="3" t="s">
        <v>7915</v>
      </c>
      <c r="D3808" s="20">
        <v>7500</v>
      </c>
      <c r="E3808" s="6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9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3803</v>
      </c>
      <c r="C3809" s="3" t="s">
        <v>7916</v>
      </c>
      <c r="D3809" s="20">
        <v>1500</v>
      </c>
      <c r="E3809" s="6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9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3804</v>
      </c>
      <c r="C3810" s="3" t="s">
        <v>7917</v>
      </c>
      <c r="D3810" s="20">
        <v>1000</v>
      </c>
      <c r="E3810" s="6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9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3805</v>
      </c>
      <c r="C3811" s="3" t="s">
        <v>7918</v>
      </c>
      <c r="D3811" s="20">
        <v>2000</v>
      </c>
      <c r="E3811" s="6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9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3806</v>
      </c>
      <c r="C3812" s="3" t="s">
        <v>7919</v>
      </c>
      <c r="D3812" s="20">
        <v>5000</v>
      </c>
      <c r="E3812" s="6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37</v>
      </c>
      <c r="P3812">
        <f t="shared" si="296"/>
        <v>70.23</v>
      </c>
      <c r="Q3812" s="9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3807</v>
      </c>
      <c r="C3813" s="3" t="s">
        <v>7920</v>
      </c>
      <c r="D3813" s="20">
        <v>250</v>
      </c>
      <c r="E3813" s="6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9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3808</v>
      </c>
      <c r="C3814" s="3" t="s">
        <v>7921</v>
      </c>
      <c r="D3814" s="20">
        <v>2000</v>
      </c>
      <c r="E3814" s="6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9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3809</v>
      </c>
      <c r="C3815" s="3" t="s">
        <v>7922</v>
      </c>
      <c r="D3815" s="20">
        <v>5000</v>
      </c>
      <c r="E3815" s="6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42</v>
      </c>
      <c r="P3815">
        <f t="shared" si="296"/>
        <v>78.52</v>
      </c>
      <c r="Q3815" s="9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3810</v>
      </c>
      <c r="C3816" s="3" t="s">
        <v>7923</v>
      </c>
      <c r="D3816" s="20">
        <v>5000</v>
      </c>
      <c r="E3816" s="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42</v>
      </c>
      <c r="P3816">
        <f t="shared" si="296"/>
        <v>61.82</v>
      </c>
      <c r="Q3816" s="9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3811</v>
      </c>
      <c r="C3817" s="3" t="s">
        <v>7924</v>
      </c>
      <c r="D3817" s="20">
        <v>1000</v>
      </c>
      <c r="E3817" s="6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9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3812</v>
      </c>
      <c r="C3818" s="3" t="s">
        <v>7925</v>
      </c>
      <c r="D3818" s="20">
        <v>5000</v>
      </c>
      <c r="E3818" s="6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36</v>
      </c>
      <c r="P3818">
        <f t="shared" si="296"/>
        <v>48.34</v>
      </c>
      <c r="Q3818" s="9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3813</v>
      </c>
      <c r="C3819" s="3" t="s">
        <v>7926</v>
      </c>
      <c r="D3819" s="20">
        <v>5000</v>
      </c>
      <c r="E3819" s="6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43</v>
      </c>
      <c r="P3819">
        <f t="shared" si="296"/>
        <v>107.25</v>
      </c>
      <c r="Q3819" s="9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3814</v>
      </c>
      <c r="C3820" s="3" t="s">
        <v>7927</v>
      </c>
      <c r="D3820" s="20">
        <v>5000</v>
      </c>
      <c r="E3820" s="6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11</v>
      </c>
      <c r="P3820">
        <f t="shared" si="296"/>
        <v>57</v>
      </c>
      <c r="Q3820" s="9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3815</v>
      </c>
      <c r="C3821" s="3" t="s">
        <v>7816</v>
      </c>
      <c r="D3821" s="20">
        <v>5000</v>
      </c>
      <c r="E3821" s="6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21</v>
      </c>
      <c r="P3821">
        <f t="shared" si="296"/>
        <v>40.92</v>
      </c>
      <c r="Q3821" s="9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3816</v>
      </c>
      <c r="C3822" s="3" t="s">
        <v>7928</v>
      </c>
      <c r="D3822" s="20">
        <v>300</v>
      </c>
      <c r="E3822" s="6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9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3817</v>
      </c>
      <c r="C3823" s="3" t="s">
        <v>7929</v>
      </c>
      <c r="D3823" s="20">
        <v>5000</v>
      </c>
      <c r="E3823" s="6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73</v>
      </c>
      <c r="P3823">
        <f t="shared" si="296"/>
        <v>79.540000000000006</v>
      </c>
      <c r="Q3823" s="9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3818</v>
      </c>
      <c r="C3824" s="3" t="s">
        <v>7930</v>
      </c>
      <c r="D3824" s="20">
        <v>5000</v>
      </c>
      <c r="E3824" s="6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9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3819</v>
      </c>
      <c r="C3825" s="3" t="s">
        <v>7931</v>
      </c>
      <c r="D3825" s="20">
        <v>5000</v>
      </c>
      <c r="E3825" s="6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53</v>
      </c>
      <c r="P3825">
        <f t="shared" si="296"/>
        <v>64.63</v>
      </c>
      <c r="Q3825" s="9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3820</v>
      </c>
      <c r="C3826" s="3" t="s">
        <v>7932</v>
      </c>
      <c r="D3826" s="20">
        <v>250</v>
      </c>
      <c r="E3826" s="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9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3821</v>
      </c>
      <c r="C3827" s="3" t="s">
        <v>7933</v>
      </c>
      <c r="D3827" s="20">
        <v>5000</v>
      </c>
      <c r="E3827" s="6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9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3822</v>
      </c>
      <c r="C3828" s="3" t="s">
        <v>7934</v>
      </c>
      <c r="D3828" s="20">
        <v>600</v>
      </c>
      <c r="E3828" s="6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9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3823</v>
      </c>
      <c r="C3829" s="3" t="s">
        <v>7935</v>
      </c>
      <c r="D3829" s="20">
        <v>3000</v>
      </c>
      <c r="E3829" s="6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9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3824</v>
      </c>
      <c r="C3830" s="3" t="s">
        <v>7936</v>
      </c>
      <c r="D3830" s="20">
        <v>5000</v>
      </c>
      <c r="E3830" s="6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9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3825</v>
      </c>
      <c r="C3831" s="3" t="s">
        <v>7937</v>
      </c>
      <c r="D3831" s="20">
        <v>5000</v>
      </c>
      <c r="E3831" s="6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</v>
      </c>
      <c r="P3831">
        <f t="shared" si="296"/>
        <v>62.63</v>
      </c>
      <c r="Q3831" s="9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3826</v>
      </c>
      <c r="C3832" s="3" t="s">
        <v>7938</v>
      </c>
      <c r="D3832" s="20">
        <v>5000</v>
      </c>
      <c r="E3832" s="6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5</v>
      </c>
      <c r="P3832">
        <f t="shared" si="296"/>
        <v>75</v>
      </c>
      <c r="Q3832" s="9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3827</v>
      </c>
      <c r="C3833" s="3" t="s">
        <v>7939</v>
      </c>
      <c r="D3833" s="20">
        <v>5000</v>
      </c>
      <c r="E3833" s="6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11</v>
      </c>
      <c r="P3833">
        <f t="shared" si="296"/>
        <v>58.9</v>
      </c>
      <c r="Q3833" s="9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3828</v>
      </c>
      <c r="C3834" s="3" t="s">
        <v>7940</v>
      </c>
      <c r="D3834" s="20">
        <v>5000</v>
      </c>
      <c r="E3834" s="6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25</v>
      </c>
      <c r="P3834">
        <f t="shared" si="296"/>
        <v>139.56</v>
      </c>
      <c r="Q3834" s="9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3829</v>
      </c>
      <c r="C3835" s="3" t="s">
        <v>7941</v>
      </c>
      <c r="D3835" s="20">
        <v>1200</v>
      </c>
      <c r="E3835" s="6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9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3830</v>
      </c>
      <c r="C3836" s="3" t="s">
        <v>7942</v>
      </c>
      <c r="D3836" s="20">
        <v>3000</v>
      </c>
      <c r="E3836" s="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9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3831</v>
      </c>
      <c r="C3837" s="3" t="s">
        <v>7943</v>
      </c>
      <c r="D3837" s="20">
        <v>200</v>
      </c>
      <c r="E3837" s="6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9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3832</v>
      </c>
      <c r="C3838" s="3" t="s">
        <v>7944</v>
      </c>
      <c r="D3838" s="20">
        <v>5000</v>
      </c>
      <c r="E3838" s="6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18</v>
      </c>
      <c r="P3838">
        <f t="shared" si="296"/>
        <v>64.290000000000006</v>
      </c>
      <c r="Q3838" s="9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3833</v>
      </c>
      <c r="C3839" s="3" t="s">
        <v>7945</v>
      </c>
      <c r="D3839" s="20">
        <v>2000</v>
      </c>
      <c r="E3839" s="6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9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3834</v>
      </c>
      <c r="C3840" s="3" t="s">
        <v>7946</v>
      </c>
      <c r="D3840" s="20">
        <v>100000</v>
      </c>
      <c r="E3840" s="6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9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3835</v>
      </c>
      <c r="C3841" s="3" t="s">
        <v>7947</v>
      </c>
      <c r="D3841" s="20">
        <v>5000</v>
      </c>
      <c r="E3841" s="6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41</v>
      </c>
      <c r="P3841">
        <f t="shared" si="296"/>
        <v>63.28</v>
      </c>
      <c r="Q3841" s="9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3836</v>
      </c>
      <c r="C3842" s="3" t="s">
        <v>7948</v>
      </c>
      <c r="D3842" s="20">
        <v>1</v>
      </c>
      <c r="E3842" s="6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9" t="s">
        <v>8315</v>
      </c>
      <c r="R3842" t="s">
        <v>8316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ref="U3842:U3905" si="304">YEAR(S3842)</f>
        <v>2016</v>
      </c>
    </row>
    <row r="3843" spans="1:21" ht="43.5" x14ac:dyDescent="0.35">
      <c r="A3843">
        <v>3841</v>
      </c>
      <c r="B3843" s="3" t="s">
        <v>3837</v>
      </c>
      <c r="C3843" s="3" t="s">
        <v>7949</v>
      </c>
      <c r="D3843" s="20">
        <v>10000</v>
      </c>
      <c r="E3843" s="6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si="301"/>
        <v>25.65</v>
      </c>
      <c r="Q3843" s="9" t="s">
        <v>8315</v>
      </c>
      <c r="R3843" t="s">
        <v>8316</v>
      </c>
      <c r="S3843" s="14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43.5" x14ac:dyDescent="0.35">
      <c r="A3844">
        <v>3842</v>
      </c>
      <c r="B3844" s="3" t="s">
        <v>3838</v>
      </c>
      <c r="C3844" s="3" t="s">
        <v>7950</v>
      </c>
      <c r="D3844" s="20">
        <v>5000</v>
      </c>
      <c r="E3844" s="6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9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3839</v>
      </c>
      <c r="C3845" s="3" t="s">
        <v>7951</v>
      </c>
      <c r="D3845" s="20">
        <v>5000</v>
      </c>
      <c r="E3845" s="6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9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3840</v>
      </c>
      <c r="C3846" s="3" t="s">
        <v>7952</v>
      </c>
      <c r="D3846" s="20">
        <v>9800</v>
      </c>
      <c r="E3846" s="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9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3841</v>
      </c>
      <c r="C3847" s="3" t="s">
        <v>7953</v>
      </c>
      <c r="D3847" s="20">
        <v>40000</v>
      </c>
      <c r="E3847" s="6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9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3842</v>
      </c>
      <c r="C3848" s="3" t="s">
        <v>7954</v>
      </c>
      <c r="D3848" s="20">
        <v>7000</v>
      </c>
      <c r="E3848" s="6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9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3843</v>
      </c>
      <c r="C3849" s="3" t="s">
        <v>7955</v>
      </c>
      <c r="D3849" s="20">
        <v>10500</v>
      </c>
      <c r="E3849" s="6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9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3844</v>
      </c>
      <c r="C3850" s="3" t="s">
        <v>7956</v>
      </c>
      <c r="D3850" s="20">
        <v>13000</v>
      </c>
      <c r="E3850" s="6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9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3845</v>
      </c>
      <c r="C3851" s="3" t="s">
        <v>7957</v>
      </c>
      <c r="D3851" s="20">
        <v>30000</v>
      </c>
      <c r="E3851" s="6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9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3846</v>
      </c>
      <c r="C3852" s="3" t="s">
        <v>7958</v>
      </c>
      <c r="D3852" s="20">
        <v>1000</v>
      </c>
      <c r="E3852" s="6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9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3847</v>
      </c>
      <c r="C3853" s="3" t="s">
        <v>7959</v>
      </c>
      <c r="D3853" s="20">
        <v>2500</v>
      </c>
      <c r="E3853" s="6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9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3848</v>
      </c>
      <c r="C3854" s="3" t="s">
        <v>7960</v>
      </c>
      <c r="D3854" s="20">
        <v>10000</v>
      </c>
      <c r="E3854" s="6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9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3849</v>
      </c>
      <c r="C3855" s="3" t="s">
        <v>7961</v>
      </c>
      <c r="D3855" s="20">
        <v>100000</v>
      </c>
      <c r="E3855" s="6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9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3850</v>
      </c>
      <c r="C3856" s="3" t="s">
        <v>7962</v>
      </c>
      <c r="D3856" s="20">
        <v>11000</v>
      </c>
      <c r="E3856" s="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9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3851</v>
      </c>
      <c r="C3857" s="3" t="s">
        <v>7963</v>
      </c>
      <c r="D3857" s="20">
        <v>1000</v>
      </c>
      <c r="E3857" s="6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9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3852</v>
      </c>
      <c r="C3858" s="3" t="s">
        <v>7964</v>
      </c>
      <c r="D3858" s="20">
        <v>5000</v>
      </c>
      <c r="E3858" s="6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9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3853</v>
      </c>
      <c r="C3859" s="3" t="s">
        <v>7965</v>
      </c>
      <c r="D3859" s="20">
        <v>5000</v>
      </c>
      <c r="E3859" s="6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9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3854</v>
      </c>
      <c r="C3860" s="3" t="s">
        <v>7966</v>
      </c>
      <c r="D3860" s="20">
        <v>500</v>
      </c>
      <c r="E3860" s="6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9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3855</v>
      </c>
      <c r="C3861" s="3" t="s">
        <v>7967</v>
      </c>
      <c r="D3861" s="20">
        <v>2500</v>
      </c>
      <c r="E3861" s="6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9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3856</v>
      </c>
      <c r="C3862" s="3" t="s">
        <v>7968</v>
      </c>
      <c r="D3862" s="20">
        <v>6000</v>
      </c>
      <c r="E3862" s="6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9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3857</v>
      </c>
      <c r="C3863" s="3" t="s">
        <v>7969</v>
      </c>
      <c r="D3863" s="20">
        <v>2000</v>
      </c>
      <c r="E3863" s="6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9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3858</v>
      </c>
      <c r="C3864" s="3" t="s">
        <v>7970</v>
      </c>
      <c r="D3864" s="20">
        <v>7500</v>
      </c>
      <c r="E3864" s="6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9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3859</v>
      </c>
      <c r="C3865" s="3" t="s">
        <v>7971</v>
      </c>
      <c r="D3865" s="20">
        <v>6000</v>
      </c>
      <c r="E3865" s="6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3860</v>
      </c>
      <c r="C3866" s="3" t="s">
        <v>7972</v>
      </c>
      <c r="D3866" s="20">
        <v>5000</v>
      </c>
      <c r="E3866" s="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9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3861</v>
      </c>
      <c r="C3867" s="3" t="s">
        <v>7973</v>
      </c>
      <c r="D3867" s="20">
        <v>2413</v>
      </c>
      <c r="E3867" s="6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9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3862</v>
      </c>
      <c r="C3868" s="3" t="s">
        <v>7974</v>
      </c>
      <c r="D3868" s="20">
        <v>2000</v>
      </c>
      <c r="E3868" s="6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9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3863</v>
      </c>
      <c r="C3869" s="3" t="s">
        <v>7975</v>
      </c>
      <c r="D3869" s="20">
        <v>2000</v>
      </c>
      <c r="E3869" s="6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9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3864</v>
      </c>
      <c r="C3870" s="3" t="s">
        <v>7976</v>
      </c>
      <c r="D3870" s="20">
        <v>5000</v>
      </c>
      <c r="E3870" s="6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9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3865</v>
      </c>
      <c r="C3871" s="3" t="s">
        <v>7977</v>
      </c>
      <c r="D3871" s="20">
        <v>13111</v>
      </c>
      <c r="E3871" s="6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9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3866</v>
      </c>
      <c r="C3872" s="3" t="s">
        <v>7978</v>
      </c>
      <c r="D3872" s="20">
        <v>10000</v>
      </c>
      <c r="E3872" s="6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9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3867</v>
      </c>
      <c r="C3873" s="3" t="s">
        <v>7979</v>
      </c>
      <c r="D3873" s="20">
        <v>1500</v>
      </c>
      <c r="E3873" s="6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9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3868</v>
      </c>
      <c r="C3874" s="3" t="s">
        <v>7980</v>
      </c>
      <c r="D3874" s="20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3869</v>
      </c>
      <c r="C3875" s="3" t="s">
        <v>7981</v>
      </c>
      <c r="D3875" s="20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3870</v>
      </c>
      <c r="C3876" s="3" t="s">
        <v>7982</v>
      </c>
      <c r="D3876" s="20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3871</v>
      </c>
      <c r="C3877" s="3" t="s">
        <v>7983</v>
      </c>
      <c r="D3877" s="20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3872</v>
      </c>
      <c r="C3878" s="3" t="s">
        <v>7984</v>
      </c>
      <c r="D3878" s="20">
        <v>3900</v>
      </c>
      <c r="E3878" s="6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9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3873</v>
      </c>
      <c r="C3879" s="3" t="s">
        <v>7985</v>
      </c>
      <c r="D3879" s="20">
        <v>25000</v>
      </c>
      <c r="E3879" s="6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9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3874</v>
      </c>
      <c r="C3880" s="3" t="s">
        <v>7986</v>
      </c>
      <c r="D3880" s="20">
        <v>18000</v>
      </c>
      <c r="E3880" s="6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9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3875</v>
      </c>
      <c r="C3881" s="3" t="s">
        <v>7987</v>
      </c>
      <c r="D3881" s="20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3876</v>
      </c>
      <c r="C3882" s="3" t="s">
        <v>7988</v>
      </c>
      <c r="D3882" s="20">
        <v>7500</v>
      </c>
      <c r="E3882" s="6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9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3877</v>
      </c>
      <c r="C3883" s="3" t="s">
        <v>7989</v>
      </c>
      <c r="D3883" s="20">
        <v>500</v>
      </c>
      <c r="E3883" s="6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9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3878</v>
      </c>
      <c r="C3884" s="3" t="s">
        <v>7990</v>
      </c>
      <c r="D3884" s="20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3879</v>
      </c>
      <c r="C3885" s="3" t="s">
        <v>7991</v>
      </c>
      <c r="D3885" s="20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3880</v>
      </c>
      <c r="C3886" s="3" t="s">
        <v>7992</v>
      </c>
      <c r="D3886" s="20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3881</v>
      </c>
      <c r="C3887" s="3" t="s">
        <v>7993</v>
      </c>
      <c r="D3887" s="20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3882</v>
      </c>
      <c r="C3888" s="3">
        <v>1</v>
      </c>
      <c r="D3888" s="20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3883</v>
      </c>
      <c r="C3889" s="3" t="s">
        <v>7994</v>
      </c>
      <c r="D3889" s="20">
        <v>2000</v>
      </c>
      <c r="E3889" s="6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9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3884</v>
      </c>
      <c r="C3890" s="3" t="s">
        <v>7995</v>
      </c>
      <c r="D3890" s="20">
        <v>2000</v>
      </c>
      <c r="E3890" s="6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9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3885</v>
      </c>
      <c r="C3891" s="3" t="s">
        <v>7996</v>
      </c>
      <c r="D3891" s="20">
        <v>8000</v>
      </c>
      <c r="E3891" s="6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9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3886</v>
      </c>
      <c r="C3892" s="3" t="s">
        <v>7997</v>
      </c>
      <c r="D3892" s="20">
        <v>15000</v>
      </c>
      <c r="E3892" s="6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9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3887</v>
      </c>
      <c r="C3893" s="3" t="s">
        <v>7998</v>
      </c>
      <c r="D3893" s="20">
        <v>800</v>
      </c>
      <c r="E3893" s="6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9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3888</v>
      </c>
      <c r="C3894" s="3" t="s">
        <v>7999</v>
      </c>
      <c r="D3894" s="20">
        <v>1000</v>
      </c>
      <c r="E3894" s="6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3889</v>
      </c>
      <c r="C3895" s="3" t="s">
        <v>8000</v>
      </c>
      <c r="D3895" s="20">
        <v>50000</v>
      </c>
      <c r="E3895" s="6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9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3890</v>
      </c>
      <c r="C3896" s="3" t="s">
        <v>8001</v>
      </c>
      <c r="D3896" s="20">
        <v>15000</v>
      </c>
      <c r="E3896" s="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9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3891</v>
      </c>
      <c r="C3897" s="3" t="s">
        <v>8002</v>
      </c>
      <c r="D3897" s="20">
        <v>1000</v>
      </c>
      <c r="E3897" s="6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9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3892</v>
      </c>
      <c r="C3898" s="3" t="s">
        <v>8003</v>
      </c>
      <c r="D3898" s="20">
        <v>1600</v>
      </c>
      <c r="E3898" s="6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9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3893</v>
      </c>
      <c r="C3899" s="3" t="s">
        <v>8004</v>
      </c>
      <c r="D3899" s="20">
        <v>2500</v>
      </c>
      <c r="E3899" s="6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9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3894</v>
      </c>
      <c r="C3900" s="3" t="s">
        <v>8005</v>
      </c>
      <c r="D3900" s="20">
        <v>2500</v>
      </c>
      <c r="E3900" s="6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9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3895</v>
      </c>
      <c r="C3901" s="3" t="s">
        <v>8006</v>
      </c>
      <c r="D3901" s="20">
        <v>10000</v>
      </c>
      <c r="E3901" s="6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9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3896</v>
      </c>
      <c r="C3902" s="3" t="s">
        <v>8007</v>
      </c>
      <c r="D3902" s="20">
        <v>2500</v>
      </c>
      <c r="E3902" s="6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9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3897</v>
      </c>
      <c r="C3903" s="3" t="s">
        <v>8008</v>
      </c>
      <c r="D3903" s="20">
        <v>3000</v>
      </c>
      <c r="E3903" s="6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9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3898</v>
      </c>
      <c r="C3904" s="3" t="s">
        <v>8009</v>
      </c>
      <c r="D3904" s="20">
        <v>3000</v>
      </c>
      <c r="E3904" s="6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9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3899</v>
      </c>
      <c r="C3905" s="3" t="s">
        <v>8010</v>
      </c>
      <c r="D3905" s="20">
        <v>1500</v>
      </c>
      <c r="E3905" s="6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3900</v>
      </c>
      <c r="C3906" s="3" t="s">
        <v>8011</v>
      </c>
      <c r="D3906" s="20">
        <v>10000</v>
      </c>
      <c r="E3906" s="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9" t="s">
        <v>8315</v>
      </c>
      <c r="R3906" t="s">
        <v>8316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ref="U3906:U3969" si="309">YEAR(S3906)</f>
        <v>2015</v>
      </c>
    </row>
    <row r="3907" spans="1:21" ht="43.5" x14ac:dyDescent="0.35">
      <c r="A3907">
        <v>3905</v>
      </c>
      <c r="B3907" s="3" t="s">
        <v>3901</v>
      </c>
      <c r="C3907" s="3" t="s">
        <v>8012</v>
      </c>
      <c r="D3907" s="20">
        <v>1500</v>
      </c>
      <c r="E3907" s="6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si="306"/>
        <v>24.71</v>
      </c>
      <c r="Q3907" s="9" t="s">
        <v>8315</v>
      </c>
      <c r="R3907" t="s">
        <v>8316</v>
      </c>
      <c r="S3907" s="14">
        <f t="shared" si="307"/>
        <v>42124.623877314814</v>
      </c>
      <c r="T3907" s="14">
        <f t="shared" si="308"/>
        <v>42166.958333333328</v>
      </c>
      <c r="U3907">
        <f t="shared" si="309"/>
        <v>2015</v>
      </c>
    </row>
    <row r="3908" spans="1:21" ht="43.5" x14ac:dyDescent="0.35">
      <c r="A3908">
        <v>3906</v>
      </c>
      <c r="B3908" s="3" t="s">
        <v>3902</v>
      </c>
      <c r="C3908" s="3" t="s">
        <v>8013</v>
      </c>
      <c r="D3908" s="20">
        <v>1500</v>
      </c>
      <c r="E3908" s="6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9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3903</v>
      </c>
      <c r="C3909" s="3" t="s">
        <v>8014</v>
      </c>
      <c r="D3909" s="20">
        <v>1000</v>
      </c>
      <c r="E3909" s="6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9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3904</v>
      </c>
      <c r="C3910" s="3" t="s">
        <v>8015</v>
      </c>
      <c r="D3910" s="20">
        <v>750</v>
      </c>
      <c r="E3910" s="6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9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3905</v>
      </c>
      <c r="C3911" s="3" t="s">
        <v>8016</v>
      </c>
      <c r="D3911" s="20">
        <v>60000</v>
      </c>
      <c r="E3911" s="6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9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3906</v>
      </c>
      <c r="C3912" s="3" t="s">
        <v>8017</v>
      </c>
      <c r="D3912" s="20">
        <v>6000</v>
      </c>
      <c r="E3912" s="6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9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3907</v>
      </c>
      <c r="C3913" s="3" t="s">
        <v>8018</v>
      </c>
      <c r="D3913" s="20">
        <v>8000</v>
      </c>
      <c r="E3913" s="6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9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3908</v>
      </c>
      <c r="C3914" s="3" t="s">
        <v>8019</v>
      </c>
      <c r="D3914" s="20">
        <v>15000</v>
      </c>
      <c r="E3914" s="6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9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3909</v>
      </c>
      <c r="C3915" s="3" t="s">
        <v>8020</v>
      </c>
      <c r="D3915" s="20">
        <v>10000</v>
      </c>
      <c r="E3915" s="6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9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3910</v>
      </c>
      <c r="C3916" s="3" t="s">
        <v>8021</v>
      </c>
      <c r="D3916" s="20">
        <v>2500</v>
      </c>
      <c r="E3916" s="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9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3911</v>
      </c>
      <c r="C3917" s="3" t="s">
        <v>8022</v>
      </c>
      <c r="D3917" s="20">
        <v>1500</v>
      </c>
      <c r="E3917" s="6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9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3912</v>
      </c>
      <c r="C3918" s="3" t="s">
        <v>8023</v>
      </c>
      <c r="D3918" s="20">
        <v>2000</v>
      </c>
      <c r="E3918" s="6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3913</v>
      </c>
      <c r="C3919" s="3" t="s">
        <v>8024</v>
      </c>
      <c r="D3919" s="20">
        <v>3500</v>
      </c>
      <c r="E3919" s="6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9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3914</v>
      </c>
      <c r="C3920" s="3" t="s">
        <v>8025</v>
      </c>
      <c r="D3920" s="20">
        <v>60000</v>
      </c>
      <c r="E3920" s="6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9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3915</v>
      </c>
      <c r="C3921" s="3" t="s">
        <v>8026</v>
      </c>
      <c r="D3921" s="20">
        <v>5000</v>
      </c>
      <c r="E3921" s="6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9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3916</v>
      </c>
      <c r="C3922" s="3" t="s">
        <v>8027</v>
      </c>
      <c r="D3922" s="20">
        <v>2500</v>
      </c>
      <c r="E3922" s="6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9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3917</v>
      </c>
      <c r="C3923" s="3" t="s">
        <v>8028</v>
      </c>
      <c r="D3923" s="20">
        <v>3000</v>
      </c>
      <c r="E3923" s="6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3918</v>
      </c>
      <c r="C3924" s="3" t="s">
        <v>8029</v>
      </c>
      <c r="D3924" s="20">
        <v>750</v>
      </c>
      <c r="E3924" s="6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9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3919</v>
      </c>
      <c r="C3925" s="3" t="s">
        <v>8030</v>
      </c>
      <c r="D3925" s="20">
        <v>11500</v>
      </c>
      <c r="E3925" s="6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9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3920</v>
      </c>
      <c r="C3926" s="3" t="s">
        <v>8031</v>
      </c>
      <c r="D3926" s="20">
        <v>15000</v>
      </c>
      <c r="E3926" s="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9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3921</v>
      </c>
      <c r="C3927" s="3" t="s">
        <v>8032</v>
      </c>
      <c r="D3927" s="20">
        <v>150</v>
      </c>
      <c r="E3927" s="6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9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3922</v>
      </c>
      <c r="C3928" s="3" t="s">
        <v>8033</v>
      </c>
      <c r="D3928" s="20">
        <v>5000</v>
      </c>
      <c r="E3928" s="6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9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3923</v>
      </c>
      <c r="C3929" s="3" t="s">
        <v>8034</v>
      </c>
      <c r="D3929" s="20">
        <v>2500</v>
      </c>
      <c r="E3929" s="6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9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3924</v>
      </c>
      <c r="C3930" s="3" t="s">
        <v>8035</v>
      </c>
      <c r="D3930" s="20">
        <v>5000</v>
      </c>
      <c r="E3930" s="6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9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3925</v>
      </c>
      <c r="C3931" s="3" t="s">
        <v>8036</v>
      </c>
      <c r="D3931" s="20">
        <v>20000</v>
      </c>
      <c r="E3931" s="6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9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3926</v>
      </c>
      <c r="C3932" s="3" t="s">
        <v>8037</v>
      </c>
      <c r="D3932" s="20">
        <v>10000</v>
      </c>
      <c r="E3932" s="6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3927</v>
      </c>
      <c r="C3933" s="3" t="s">
        <v>8038</v>
      </c>
      <c r="D3933" s="20">
        <v>8000</v>
      </c>
      <c r="E3933" s="6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3928</v>
      </c>
      <c r="C3934" s="3" t="s">
        <v>8039</v>
      </c>
      <c r="D3934" s="20">
        <v>12000</v>
      </c>
      <c r="E3934" s="6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9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3929</v>
      </c>
      <c r="C3935" s="3" t="s">
        <v>8040</v>
      </c>
      <c r="D3935" s="20">
        <v>7000</v>
      </c>
      <c r="E3935" s="6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9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3930</v>
      </c>
      <c r="C3936" s="3" t="s">
        <v>8041</v>
      </c>
      <c r="D3936" s="20">
        <v>5000</v>
      </c>
      <c r="E3936" s="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9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3931</v>
      </c>
      <c r="C3937" s="3" t="s">
        <v>8042</v>
      </c>
      <c r="D3937" s="20">
        <v>3000</v>
      </c>
      <c r="E3937" s="6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9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3932</v>
      </c>
      <c r="C3938" s="3" t="s">
        <v>8043</v>
      </c>
      <c r="D3938" s="20">
        <v>20000</v>
      </c>
      <c r="E3938" s="6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3933</v>
      </c>
      <c r="C3939" s="3" t="s">
        <v>8044</v>
      </c>
      <c r="D3939" s="20">
        <v>2885</v>
      </c>
      <c r="E3939" s="6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9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3934</v>
      </c>
      <c r="C3940" s="3" t="s">
        <v>8045</v>
      </c>
      <c r="D3940" s="20">
        <v>3255</v>
      </c>
      <c r="E3940" s="6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9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3935</v>
      </c>
      <c r="C3941" s="3" t="s">
        <v>8046</v>
      </c>
      <c r="D3941" s="20">
        <v>5000</v>
      </c>
      <c r="E3941" s="6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9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3936</v>
      </c>
      <c r="C3942" s="3" t="s">
        <v>8047</v>
      </c>
      <c r="D3942" s="20">
        <v>5000</v>
      </c>
      <c r="E3942" s="6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9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3937</v>
      </c>
      <c r="C3943" s="3" t="s">
        <v>8048</v>
      </c>
      <c r="D3943" s="20">
        <v>5500</v>
      </c>
      <c r="E3943" s="6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9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3938</v>
      </c>
      <c r="C3944" s="3" t="s">
        <v>8049</v>
      </c>
      <c r="D3944" s="20">
        <v>1200</v>
      </c>
      <c r="E3944" s="6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3939</v>
      </c>
      <c r="C3945" s="3" t="s">
        <v>8050</v>
      </c>
      <c r="D3945" s="20">
        <v>5000</v>
      </c>
      <c r="E3945" s="6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9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3940</v>
      </c>
      <c r="C3946" s="3" t="s">
        <v>8051</v>
      </c>
      <c r="D3946" s="20">
        <v>5000</v>
      </c>
      <c r="E3946" s="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3941</v>
      </c>
      <c r="C3947" s="3" t="s">
        <v>8052</v>
      </c>
      <c r="D3947" s="20">
        <v>2000</v>
      </c>
      <c r="E3947" s="6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9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3942</v>
      </c>
      <c r="C3948" s="3" t="s">
        <v>8053</v>
      </c>
      <c r="D3948" s="20">
        <v>6000</v>
      </c>
      <c r="E3948" s="6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9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3943</v>
      </c>
      <c r="C3949" s="3" t="s">
        <v>8054</v>
      </c>
      <c r="D3949" s="20">
        <v>3000</v>
      </c>
      <c r="E3949" s="6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9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3944</v>
      </c>
      <c r="C3950" s="3" t="s">
        <v>8055</v>
      </c>
      <c r="D3950" s="20">
        <v>30000</v>
      </c>
      <c r="E3950" s="6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3945</v>
      </c>
      <c r="C3951" s="3" t="s">
        <v>8056</v>
      </c>
      <c r="D3951" s="20">
        <v>10000</v>
      </c>
      <c r="E3951" s="6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9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3946</v>
      </c>
      <c r="C3952" s="3" t="s">
        <v>8057</v>
      </c>
      <c r="D3952" s="20">
        <v>4000</v>
      </c>
      <c r="E3952" s="6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9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3947</v>
      </c>
      <c r="C3953" s="3" t="s">
        <v>6960</v>
      </c>
      <c r="D3953" s="20">
        <v>200000</v>
      </c>
      <c r="E3953" s="6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9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3948</v>
      </c>
      <c r="C3954" s="3" t="s">
        <v>8058</v>
      </c>
      <c r="D3954" s="20">
        <v>26000</v>
      </c>
      <c r="E3954" s="6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9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3949</v>
      </c>
      <c r="C3955" s="3" t="s">
        <v>8059</v>
      </c>
      <c r="D3955" s="20">
        <v>17600</v>
      </c>
      <c r="E3955" s="6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3950</v>
      </c>
      <c r="C3956" s="3" t="s">
        <v>8060</v>
      </c>
      <c r="D3956" s="20">
        <v>25000</v>
      </c>
      <c r="E3956" s="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3951</v>
      </c>
      <c r="C3957" s="3" t="s">
        <v>8061</v>
      </c>
      <c r="D3957" s="20">
        <v>1750</v>
      </c>
      <c r="E3957" s="6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9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3952</v>
      </c>
      <c r="C3958" s="3" t="s">
        <v>8062</v>
      </c>
      <c r="D3958" s="20">
        <v>5500</v>
      </c>
      <c r="E3958" s="6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3953</v>
      </c>
      <c r="C3959" s="3" t="s">
        <v>8063</v>
      </c>
      <c r="D3959" s="20">
        <v>28000</v>
      </c>
      <c r="E3959" s="6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9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3954</v>
      </c>
      <c r="C3960" s="3" t="s">
        <v>8064</v>
      </c>
      <c r="D3960" s="20">
        <v>2000</v>
      </c>
      <c r="E3960" s="6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9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3955</v>
      </c>
      <c r="C3961" s="3" t="s">
        <v>8065</v>
      </c>
      <c r="D3961" s="20">
        <v>1200</v>
      </c>
      <c r="E3961" s="6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9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3956</v>
      </c>
      <c r="C3962" s="3" t="s">
        <v>8066</v>
      </c>
      <c r="D3962" s="20">
        <v>3000</v>
      </c>
      <c r="E3962" s="6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9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3957</v>
      </c>
      <c r="C3963" s="3" t="s">
        <v>8067</v>
      </c>
      <c r="D3963" s="20">
        <v>5000</v>
      </c>
      <c r="E3963" s="6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9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3958</v>
      </c>
      <c r="C3964" s="3" t="s">
        <v>8068</v>
      </c>
      <c r="D3964" s="20">
        <v>1400</v>
      </c>
      <c r="E3964" s="6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9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3959</v>
      </c>
      <c r="C3965" s="3" t="s">
        <v>8069</v>
      </c>
      <c r="D3965" s="20">
        <v>10000</v>
      </c>
      <c r="E3965" s="6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3960</v>
      </c>
      <c r="C3966" s="3" t="s">
        <v>8070</v>
      </c>
      <c r="D3966" s="20">
        <v>2000</v>
      </c>
      <c r="E3966" s="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9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3961</v>
      </c>
      <c r="C3967" s="3" t="s">
        <v>8071</v>
      </c>
      <c r="D3967" s="20">
        <v>2000</v>
      </c>
      <c r="E3967" s="6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9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3962</v>
      </c>
      <c r="C3968" s="3" t="s">
        <v>8072</v>
      </c>
      <c r="D3968" s="20">
        <v>7500</v>
      </c>
      <c r="E3968" s="6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9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3963</v>
      </c>
      <c r="C3969" s="3" t="s">
        <v>8073</v>
      </c>
      <c r="D3969" s="20">
        <v>1700</v>
      </c>
      <c r="E3969" s="6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9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3964</v>
      </c>
      <c r="C3970" s="3" t="s">
        <v>8074</v>
      </c>
      <c r="D3970" s="20">
        <v>5000</v>
      </c>
      <c r="E3970" s="6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9" t="s">
        <v>8315</v>
      </c>
      <c r="R3970" t="s">
        <v>8316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ref="U3970:U4033" si="314">YEAR(S3970)</f>
        <v>2016</v>
      </c>
    </row>
    <row r="3971" spans="1:21" ht="58" x14ac:dyDescent="0.35">
      <c r="A3971">
        <v>3969</v>
      </c>
      <c r="B3971" s="3" t="s">
        <v>3965</v>
      </c>
      <c r="C3971" s="3" t="s">
        <v>8075</v>
      </c>
      <c r="D3971" s="20">
        <v>2825</v>
      </c>
      <c r="E3971" s="6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si="311"/>
        <v>35.17</v>
      </c>
      <c r="Q3971" s="9" t="s">
        <v>8315</v>
      </c>
      <c r="R3971" t="s">
        <v>8316</v>
      </c>
      <c r="S3971" s="14">
        <f t="shared" si="312"/>
        <v>42601.854699074072</v>
      </c>
      <c r="T3971" s="14">
        <f t="shared" si="313"/>
        <v>42611.163194444445</v>
      </c>
      <c r="U3971">
        <f t="shared" si="314"/>
        <v>2016</v>
      </c>
    </row>
    <row r="3972" spans="1:21" ht="58" x14ac:dyDescent="0.35">
      <c r="A3972">
        <v>3970</v>
      </c>
      <c r="B3972" s="3" t="s">
        <v>3966</v>
      </c>
      <c r="C3972" s="3" t="s">
        <v>8076</v>
      </c>
      <c r="D3972" s="20">
        <v>15000</v>
      </c>
      <c r="E3972" s="6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9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3967</v>
      </c>
      <c r="C3973" s="3" t="s">
        <v>8077</v>
      </c>
      <c r="D3973" s="20">
        <v>14000</v>
      </c>
      <c r="E3973" s="6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9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3968</v>
      </c>
      <c r="C3974" s="3" t="s">
        <v>8078</v>
      </c>
      <c r="D3974" s="20">
        <v>1000</v>
      </c>
      <c r="E3974" s="6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9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3969</v>
      </c>
      <c r="C3975" s="3" t="s">
        <v>8079</v>
      </c>
      <c r="D3975" s="20">
        <v>5000</v>
      </c>
      <c r="E3975" s="6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9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3970</v>
      </c>
      <c r="C3976" s="3" t="s">
        <v>8080</v>
      </c>
      <c r="D3976" s="20">
        <v>1000</v>
      </c>
      <c r="E3976" s="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9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3971</v>
      </c>
      <c r="C3977" s="3" t="s">
        <v>8081</v>
      </c>
      <c r="D3977" s="20">
        <v>678</v>
      </c>
      <c r="E3977" s="6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3972</v>
      </c>
      <c r="C3978" s="3" t="s">
        <v>8082</v>
      </c>
      <c r="D3978" s="20">
        <v>1300</v>
      </c>
      <c r="E3978" s="6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9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3973</v>
      </c>
      <c r="C3979" s="3" t="s">
        <v>8083</v>
      </c>
      <c r="D3979" s="20">
        <v>90000</v>
      </c>
      <c r="E3979" s="6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9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3974</v>
      </c>
      <c r="C3980" s="3" t="s">
        <v>8084</v>
      </c>
      <c r="D3980" s="20">
        <v>2000</v>
      </c>
      <c r="E3980" s="6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9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3975</v>
      </c>
      <c r="C3981" s="3" t="s">
        <v>8085</v>
      </c>
      <c r="D3981" s="20">
        <v>6000</v>
      </c>
      <c r="E3981" s="6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9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3976</v>
      </c>
      <c r="C3982" s="3" t="s">
        <v>8086</v>
      </c>
      <c r="D3982" s="20">
        <v>2500</v>
      </c>
      <c r="E3982" s="6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9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3357</v>
      </c>
      <c r="C3983" s="3" t="s">
        <v>7468</v>
      </c>
      <c r="D3983" s="20">
        <v>30000</v>
      </c>
      <c r="E3983" s="6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9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3977</v>
      </c>
      <c r="C3984" s="3" t="s">
        <v>8087</v>
      </c>
      <c r="D3984" s="20">
        <v>850</v>
      </c>
      <c r="E3984" s="6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9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3978</v>
      </c>
      <c r="C3985" s="3" t="s">
        <v>8088</v>
      </c>
      <c r="D3985" s="20">
        <v>11140</v>
      </c>
      <c r="E3985" s="6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9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3979</v>
      </c>
      <c r="C3986" s="3" t="s">
        <v>8089</v>
      </c>
      <c r="D3986" s="20">
        <v>1500</v>
      </c>
      <c r="E3986" s="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9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3980</v>
      </c>
      <c r="C3987" s="3" t="s">
        <v>8090</v>
      </c>
      <c r="D3987" s="20">
        <v>2000</v>
      </c>
      <c r="E3987" s="6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9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3981</v>
      </c>
      <c r="C3988" s="3" t="s">
        <v>8091</v>
      </c>
      <c r="D3988" s="20">
        <v>5000</v>
      </c>
      <c r="E3988" s="6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9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3982</v>
      </c>
      <c r="C3989" s="3" t="s">
        <v>8092</v>
      </c>
      <c r="D3989" s="20">
        <v>400</v>
      </c>
      <c r="E3989" s="6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9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3983</v>
      </c>
      <c r="C3990" s="3" t="s">
        <v>8093</v>
      </c>
      <c r="D3990" s="20">
        <v>1500</v>
      </c>
      <c r="E3990" s="6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9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3984</v>
      </c>
      <c r="C3991" s="3" t="s">
        <v>8094</v>
      </c>
      <c r="D3991" s="20">
        <v>3000</v>
      </c>
      <c r="E3991" s="6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3985</v>
      </c>
      <c r="C3992" s="3" t="s">
        <v>8095</v>
      </c>
      <c r="D3992" s="20">
        <v>1650</v>
      </c>
      <c r="E3992" s="6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9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3986</v>
      </c>
      <c r="C3993" s="3" t="s">
        <v>8096</v>
      </c>
      <c r="D3993" s="20">
        <v>500</v>
      </c>
      <c r="E3993" s="6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9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3987</v>
      </c>
      <c r="C3994" s="3" t="s">
        <v>8097</v>
      </c>
      <c r="D3994" s="20">
        <v>10000</v>
      </c>
      <c r="E3994" s="6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9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3988</v>
      </c>
      <c r="C3995" s="3" t="s">
        <v>8098</v>
      </c>
      <c r="D3995" s="20">
        <v>50000</v>
      </c>
      <c r="E3995" s="6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9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3989</v>
      </c>
      <c r="C3996" s="3" t="s">
        <v>8099</v>
      </c>
      <c r="D3996" s="20">
        <v>2000</v>
      </c>
      <c r="E3996" s="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9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3990</v>
      </c>
      <c r="C3997" s="3" t="s">
        <v>8100</v>
      </c>
      <c r="D3997" s="20">
        <v>200</v>
      </c>
      <c r="E3997" s="6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9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3991</v>
      </c>
      <c r="C3998" s="3" t="s">
        <v>8101</v>
      </c>
      <c r="D3998" s="20">
        <v>3000</v>
      </c>
      <c r="E3998" s="6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9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3992</v>
      </c>
      <c r="C3999" s="3" t="s">
        <v>8102</v>
      </c>
      <c r="D3999" s="20">
        <v>3000</v>
      </c>
      <c r="E3999" s="6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3993</v>
      </c>
      <c r="C4000" s="3" t="s">
        <v>8103</v>
      </c>
      <c r="D4000" s="20">
        <v>1250</v>
      </c>
      <c r="E4000" s="6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9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3994</v>
      </c>
      <c r="C4001" s="3" t="s">
        <v>8104</v>
      </c>
      <c r="D4001" s="20">
        <v>7000</v>
      </c>
      <c r="E4001" s="6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9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3995</v>
      </c>
      <c r="C4002" s="3" t="s">
        <v>8105</v>
      </c>
      <c r="D4002" s="20">
        <v>8000</v>
      </c>
      <c r="E4002" s="6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9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3996</v>
      </c>
      <c r="C4003" s="3" t="s">
        <v>8106</v>
      </c>
      <c r="D4003" s="20">
        <v>1200</v>
      </c>
      <c r="E4003" s="6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9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3997</v>
      </c>
      <c r="C4004" s="3" t="s">
        <v>8107</v>
      </c>
      <c r="D4004" s="20">
        <v>1250</v>
      </c>
      <c r="E4004" s="6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9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3998</v>
      </c>
      <c r="C4005" s="3" t="s">
        <v>8070</v>
      </c>
      <c r="D4005" s="20">
        <v>2000</v>
      </c>
      <c r="E4005" s="6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9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3999</v>
      </c>
      <c r="C4006" s="3" t="s">
        <v>8108</v>
      </c>
      <c r="D4006" s="20">
        <v>500</v>
      </c>
      <c r="E4006" s="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9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4000</v>
      </c>
      <c r="C4007" s="3" t="s">
        <v>8109</v>
      </c>
      <c r="D4007" s="20">
        <v>3000</v>
      </c>
      <c r="E4007" s="6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9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4001</v>
      </c>
      <c r="C4008" s="3" t="s">
        <v>8110</v>
      </c>
      <c r="D4008" s="20">
        <v>30000</v>
      </c>
      <c r="E4008" s="6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9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4002</v>
      </c>
      <c r="C4009" s="3" t="s">
        <v>8111</v>
      </c>
      <c r="D4009" s="20">
        <v>2000</v>
      </c>
      <c r="E4009" s="6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9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4003</v>
      </c>
      <c r="C4010" s="3" t="s">
        <v>8112</v>
      </c>
      <c r="D4010" s="20">
        <v>1000</v>
      </c>
      <c r="E4010" s="6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9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4004</v>
      </c>
      <c r="C4011" s="3" t="s">
        <v>8113</v>
      </c>
      <c r="D4011" s="20">
        <v>1930</v>
      </c>
      <c r="E4011" s="6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9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4005</v>
      </c>
      <c r="C4012" s="3" t="s">
        <v>8114</v>
      </c>
      <c r="D4012" s="20">
        <v>7200</v>
      </c>
      <c r="E4012" s="6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9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4006</v>
      </c>
      <c r="C4013" s="3" t="s">
        <v>8115</v>
      </c>
      <c r="D4013" s="20">
        <v>250</v>
      </c>
      <c r="E4013" s="6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9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4007</v>
      </c>
      <c r="C4014" s="3" t="s">
        <v>8116</v>
      </c>
      <c r="D4014" s="20">
        <v>575</v>
      </c>
      <c r="E4014" s="6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4008</v>
      </c>
      <c r="C4015" s="3" t="s">
        <v>8117</v>
      </c>
      <c r="D4015" s="20">
        <v>2000</v>
      </c>
      <c r="E4015" s="6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9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4009</v>
      </c>
      <c r="C4016" s="3" t="s">
        <v>8118</v>
      </c>
      <c r="D4016" s="20">
        <v>9000</v>
      </c>
      <c r="E4016" s="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4010</v>
      </c>
      <c r="C4017" s="3" t="s">
        <v>8119</v>
      </c>
      <c r="D4017" s="20">
        <v>7000</v>
      </c>
      <c r="E4017" s="6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9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4011</v>
      </c>
      <c r="C4018" s="3" t="s">
        <v>8120</v>
      </c>
      <c r="D4018" s="20">
        <v>500</v>
      </c>
      <c r="E4018" s="6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9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4012</v>
      </c>
      <c r="C4019" s="3" t="s">
        <v>8121</v>
      </c>
      <c r="D4019" s="20">
        <v>10000</v>
      </c>
      <c r="E4019" s="6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9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4013</v>
      </c>
      <c r="C4020" s="3" t="s">
        <v>8122</v>
      </c>
      <c r="D4020" s="20">
        <v>1500</v>
      </c>
      <c r="E4020" s="6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9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4014</v>
      </c>
      <c r="C4021" s="3" t="s">
        <v>8123</v>
      </c>
      <c r="D4021" s="20">
        <v>3500</v>
      </c>
      <c r="E4021" s="6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9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4015</v>
      </c>
      <c r="C4022" s="3" t="s">
        <v>8124</v>
      </c>
      <c r="D4022" s="20">
        <v>600</v>
      </c>
      <c r="E4022" s="6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9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4016</v>
      </c>
      <c r="C4023" s="3" t="s">
        <v>8125</v>
      </c>
      <c r="D4023" s="20">
        <v>15000</v>
      </c>
      <c r="E4023" s="6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9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4017</v>
      </c>
      <c r="C4024" s="3" t="s">
        <v>8126</v>
      </c>
      <c r="D4024" s="20">
        <v>18000</v>
      </c>
      <c r="E4024" s="6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9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4018</v>
      </c>
      <c r="C4025" s="3" t="s">
        <v>8127</v>
      </c>
      <c r="D4025" s="20">
        <v>7000</v>
      </c>
      <c r="E4025" s="6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4019</v>
      </c>
      <c r="C4026" s="3" t="s">
        <v>8128</v>
      </c>
      <c r="D4026" s="20">
        <v>800</v>
      </c>
      <c r="E4026" s="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9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4020</v>
      </c>
      <c r="C4027" s="3" t="s">
        <v>8129</v>
      </c>
      <c r="D4027" s="20">
        <v>5000</v>
      </c>
      <c r="E4027" s="6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9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4021</v>
      </c>
      <c r="C4028" s="3" t="s">
        <v>8130</v>
      </c>
      <c r="D4028" s="20">
        <v>4000</v>
      </c>
      <c r="E4028" s="6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4022</v>
      </c>
      <c r="C4029" s="3" t="s">
        <v>8131</v>
      </c>
      <c r="D4029" s="20">
        <v>3000</v>
      </c>
      <c r="E4029" s="6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9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4023</v>
      </c>
      <c r="C4030" s="3" t="s">
        <v>8132</v>
      </c>
      <c r="D4030" s="20">
        <v>2000</v>
      </c>
      <c r="E4030" s="6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9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4024</v>
      </c>
      <c r="C4031" s="3" t="s">
        <v>8133</v>
      </c>
      <c r="D4031" s="20">
        <v>20000</v>
      </c>
      <c r="E4031" s="6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4025</v>
      </c>
      <c r="C4032" s="3" t="s">
        <v>8134</v>
      </c>
      <c r="D4032" s="20">
        <v>2500</v>
      </c>
      <c r="E4032" s="6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9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4026</v>
      </c>
      <c r="C4033" s="3" t="s">
        <v>8135</v>
      </c>
      <c r="D4033" s="20">
        <v>5000</v>
      </c>
      <c r="E4033" s="6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4027</v>
      </c>
      <c r="C4034" s="3" t="s">
        <v>8136</v>
      </c>
      <c r="D4034" s="20">
        <v>6048</v>
      </c>
      <c r="E4034" s="6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9" t="s">
        <v>8315</v>
      </c>
      <c r="R4034" t="s">
        <v>8316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ref="U4034:U4097" si="319">YEAR(S4034)</f>
        <v>2015</v>
      </c>
    </row>
    <row r="4035" spans="1:21" ht="43.5" x14ac:dyDescent="0.35">
      <c r="A4035">
        <v>4033</v>
      </c>
      <c r="B4035" s="3" t="s">
        <v>4028</v>
      </c>
      <c r="C4035" s="3" t="s">
        <v>8137</v>
      </c>
      <c r="D4035" s="20">
        <v>23900</v>
      </c>
      <c r="E4035" s="6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si="316"/>
        <v>65.34</v>
      </c>
      <c r="Q4035" s="9" t="s">
        <v>8315</v>
      </c>
      <c r="R4035" t="s">
        <v>8316</v>
      </c>
      <c r="S4035" s="14">
        <f t="shared" si="317"/>
        <v>42614.268796296295</v>
      </c>
      <c r="T4035" s="14">
        <f t="shared" si="318"/>
        <v>42645.375</v>
      </c>
      <c r="U4035">
        <f t="shared" si="319"/>
        <v>2016</v>
      </c>
    </row>
    <row r="4036" spans="1:21" ht="43.5" x14ac:dyDescent="0.35">
      <c r="A4036">
        <v>4034</v>
      </c>
      <c r="B4036" s="3" t="s">
        <v>4029</v>
      </c>
      <c r="C4036" s="3" t="s">
        <v>8138</v>
      </c>
      <c r="D4036" s="20">
        <v>13500</v>
      </c>
      <c r="E4036" s="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9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4030</v>
      </c>
      <c r="C4037" s="3" t="s">
        <v>8139</v>
      </c>
      <c r="D4037" s="20">
        <v>10000</v>
      </c>
      <c r="E4037" s="6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9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4031</v>
      </c>
      <c r="C4038" s="3" t="s">
        <v>7437</v>
      </c>
      <c r="D4038" s="20">
        <v>6000</v>
      </c>
      <c r="E4038" s="6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9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4032</v>
      </c>
      <c r="C4039" s="3" t="s">
        <v>8140</v>
      </c>
      <c r="D4039" s="20">
        <v>700</v>
      </c>
      <c r="E4039" s="6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9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4033</v>
      </c>
      <c r="C4040" s="3" t="s">
        <v>8141</v>
      </c>
      <c r="D4040" s="20">
        <v>2500</v>
      </c>
      <c r="E4040" s="6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9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4034</v>
      </c>
      <c r="C4041" s="3" t="s">
        <v>8142</v>
      </c>
      <c r="D4041" s="20">
        <v>500</v>
      </c>
      <c r="E4041" s="6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9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4035</v>
      </c>
      <c r="C4042" s="3" t="s">
        <v>8143</v>
      </c>
      <c r="D4042" s="20">
        <v>8000</v>
      </c>
      <c r="E4042" s="6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9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4036</v>
      </c>
      <c r="C4043" s="3" t="s">
        <v>8144</v>
      </c>
      <c r="D4043" s="20">
        <v>5000</v>
      </c>
      <c r="E4043" s="6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9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4037</v>
      </c>
      <c r="C4044" s="3" t="s">
        <v>8145</v>
      </c>
      <c r="D4044" s="20">
        <v>10000</v>
      </c>
      <c r="E4044" s="6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9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4038</v>
      </c>
      <c r="C4045" s="3" t="s">
        <v>8146</v>
      </c>
      <c r="D4045" s="20">
        <v>300</v>
      </c>
      <c r="E4045" s="6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4039</v>
      </c>
      <c r="C4046" s="3" t="s">
        <v>8147</v>
      </c>
      <c r="D4046" s="20">
        <v>600</v>
      </c>
      <c r="E4046" s="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9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4040</v>
      </c>
      <c r="C4047" s="3" t="s">
        <v>8148</v>
      </c>
      <c r="D4047" s="20">
        <v>5000</v>
      </c>
      <c r="E4047" s="6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9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4041</v>
      </c>
      <c r="C4048" s="3" t="s">
        <v>8149</v>
      </c>
      <c r="D4048" s="20">
        <v>5600</v>
      </c>
      <c r="E4048" s="6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9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4042</v>
      </c>
      <c r="C4049" s="3" t="s">
        <v>8150</v>
      </c>
      <c r="D4049" s="20">
        <v>5000</v>
      </c>
      <c r="E4049" s="6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9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4043</v>
      </c>
      <c r="C4050" s="3" t="s">
        <v>8151</v>
      </c>
      <c r="D4050" s="20">
        <v>17000</v>
      </c>
      <c r="E4050" s="6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9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4044</v>
      </c>
      <c r="C4051" s="3" t="s">
        <v>8152</v>
      </c>
      <c r="D4051" s="20">
        <v>20000</v>
      </c>
      <c r="E4051" s="6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9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4045</v>
      </c>
      <c r="C4052" s="3" t="s">
        <v>8153</v>
      </c>
      <c r="D4052" s="20">
        <v>1500</v>
      </c>
      <c r="E4052" s="6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9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4046</v>
      </c>
      <c r="C4053" s="3" t="s">
        <v>8154</v>
      </c>
      <c r="D4053" s="20">
        <v>500</v>
      </c>
      <c r="E4053" s="6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4047</v>
      </c>
      <c r="C4054" s="3" t="s">
        <v>8155</v>
      </c>
      <c r="D4054" s="20">
        <v>3000</v>
      </c>
      <c r="E4054" s="6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9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4048</v>
      </c>
      <c r="C4055" s="3" t="s">
        <v>8156</v>
      </c>
      <c r="D4055" s="20">
        <v>500</v>
      </c>
      <c r="E4055" s="6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9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4049</v>
      </c>
      <c r="C4056" s="3" t="s">
        <v>8157</v>
      </c>
      <c r="D4056" s="20">
        <v>8880</v>
      </c>
      <c r="E4056" s="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4050</v>
      </c>
      <c r="C4057" s="3" t="s">
        <v>8158</v>
      </c>
      <c r="D4057" s="20">
        <v>5000</v>
      </c>
      <c r="E4057" s="6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9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4051</v>
      </c>
      <c r="C4058" s="3" t="s">
        <v>8159</v>
      </c>
      <c r="D4058" s="20">
        <v>1500</v>
      </c>
      <c r="E4058" s="6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9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4052</v>
      </c>
      <c r="C4059" s="3" t="s">
        <v>8160</v>
      </c>
      <c r="D4059" s="20">
        <v>3500</v>
      </c>
      <c r="E4059" s="6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9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4053</v>
      </c>
      <c r="C4060" s="3" t="s">
        <v>8161</v>
      </c>
      <c r="D4060" s="20">
        <v>3750</v>
      </c>
      <c r="E4060" s="6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9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4054</v>
      </c>
      <c r="C4061" s="3" t="s">
        <v>8162</v>
      </c>
      <c r="D4061" s="20">
        <v>10000</v>
      </c>
      <c r="E4061" s="6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9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4055</v>
      </c>
      <c r="C4062" s="3" t="s">
        <v>8163</v>
      </c>
      <c r="D4062" s="20">
        <v>10000</v>
      </c>
      <c r="E4062" s="6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9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4056</v>
      </c>
      <c r="C4063" s="3" t="s">
        <v>8164</v>
      </c>
      <c r="D4063" s="20">
        <v>525</v>
      </c>
      <c r="E4063" s="6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4057</v>
      </c>
      <c r="C4064" s="3" t="s">
        <v>8165</v>
      </c>
      <c r="D4064" s="20">
        <v>20000</v>
      </c>
      <c r="E4064" s="6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9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4058</v>
      </c>
      <c r="C4065" s="3" t="s">
        <v>8166</v>
      </c>
      <c r="D4065" s="20">
        <v>9500</v>
      </c>
      <c r="E4065" s="6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9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4059</v>
      </c>
      <c r="C4066" s="3" t="s">
        <v>8167</v>
      </c>
      <c r="D4066" s="20">
        <v>2000</v>
      </c>
      <c r="E4066" s="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9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4060</v>
      </c>
      <c r="C4067" s="3" t="s">
        <v>8168</v>
      </c>
      <c r="D4067" s="20">
        <v>4000</v>
      </c>
      <c r="E4067" s="6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9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4061</v>
      </c>
      <c r="C4068" s="3" t="s">
        <v>8169</v>
      </c>
      <c r="D4068" s="20">
        <v>15000</v>
      </c>
      <c r="E4068" s="6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9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4062</v>
      </c>
      <c r="C4069" s="3" t="s">
        <v>7997</v>
      </c>
      <c r="D4069" s="20">
        <v>5000</v>
      </c>
      <c r="E4069" s="6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9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4063</v>
      </c>
      <c r="C4070" s="3" t="s">
        <v>8170</v>
      </c>
      <c r="D4070" s="20">
        <v>3495</v>
      </c>
      <c r="E4070" s="6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9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4064</v>
      </c>
      <c r="C4071" s="3" t="s">
        <v>8171</v>
      </c>
      <c r="D4071" s="20">
        <v>1250</v>
      </c>
      <c r="E4071" s="6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9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4065</v>
      </c>
      <c r="C4072" s="3" t="s">
        <v>8172</v>
      </c>
      <c r="D4072" s="20">
        <v>1000</v>
      </c>
      <c r="E4072" s="6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9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4066</v>
      </c>
      <c r="C4073" s="3" t="s">
        <v>8173</v>
      </c>
      <c r="D4073" s="20">
        <v>20000</v>
      </c>
      <c r="E4073" s="6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4067</v>
      </c>
      <c r="C4074" s="3" t="s">
        <v>8174</v>
      </c>
      <c r="D4074" s="20">
        <v>1000</v>
      </c>
      <c r="E4074" s="6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9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4068</v>
      </c>
      <c r="C4075" s="3" t="s">
        <v>8175</v>
      </c>
      <c r="D4075" s="20">
        <v>3500</v>
      </c>
      <c r="E4075" s="6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9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4069</v>
      </c>
      <c r="C4076" s="3" t="s">
        <v>8176</v>
      </c>
      <c r="D4076" s="20">
        <v>2750</v>
      </c>
      <c r="E4076" s="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9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4070</v>
      </c>
      <c r="C4077" s="3" t="s">
        <v>8177</v>
      </c>
      <c r="D4077" s="20">
        <v>2000</v>
      </c>
      <c r="E4077" s="6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9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4071</v>
      </c>
      <c r="C4078" s="3" t="s">
        <v>8178</v>
      </c>
      <c r="D4078" s="20">
        <v>700</v>
      </c>
      <c r="E4078" s="6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4072</v>
      </c>
      <c r="C4079" s="3" t="s">
        <v>8179</v>
      </c>
      <c r="D4079" s="20">
        <v>15000</v>
      </c>
      <c r="E4079" s="6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9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4073</v>
      </c>
      <c r="C4080" s="3" t="s">
        <v>8180</v>
      </c>
      <c r="D4080" s="20">
        <v>250</v>
      </c>
      <c r="E4080" s="6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4074</v>
      </c>
      <c r="C4081" s="3" t="s">
        <v>8181</v>
      </c>
      <c r="D4081" s="20">
        <v>3000</v>
      </c>
      <c r="E4081" s="6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9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4075</v>
      </c>
      <c r="C4082" s="3" t="s">
        <v>8182</v>
      </c>
      <c r="D4082" s="20">
        <v>3000</v>
      </c>
      <c r="E4082" s="6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4076</v>
      </c>
      <c r="C4083" s="3" t="s">
        <v>8183</v>
      </c>
      <c r="D4083" s="20">
        <v>2224</v>
      </c>
      <c r="E4083" s="6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9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4077</v>
      </c>
      <c r="C4084" s="3" t="s">
        <v>8184</v>
      </c>
      <c r="D4084" s="20">
        <v>150</v>
      </c>
      <c r="E4084" s="6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9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4078</v>
      </c>
      <c r="C4085" s="3" t="s">
        <v>8185</v>
      </c>
      <c r="D4085" s="20">
        <v>3500</v>
      </c>
      <c r="E4085" s="6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9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4079</v>
      </c>
      <c r="C4086" s="3" t="s">
        <v>8186</v>
      </c>
      <c r="D4086" s="20">
        <v>3000</v>
      </c>
      <c r="E4086" s="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9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4080</v>
      </c>
      <c r="C4087" s="3" t="s">
        <v>8187</v>
      </c>
      <c r="D4087" s="20">
        <v>3500</v>
      </c>
      <c r="E4087" s="6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9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4081</v>
      </c>
      <c r="C4088" s="3" t="s">
        <v>8188</v>
      </c>
      <c r="D4088" s="20">
        <v>1000</v>
      </c>
      <c r="E4088" s="6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9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4082</v>
      </c>
      <c r="C4089" s="3" t="s">
        <v>8189</v>
      </c>
      <c r="D4089" s="20">
        <v>9600</v>
      </c>
      <c r="E4089" s="6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4083</v>
      </c>
      <c r="C4090" s="3" t="s">
        <v>8190</v>
      </c>
      <c r="D4090" s="20">
        <v>2000</v>
      </c>
      <c r="E4090" s="6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9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4084</v>
      </c>
      <c r="C4091" s="3" t="s">
        <v>8191</v>
      </c>
      <c r="D4091" s="20">
        <v>5000</v>
      </c>
      <c r="E4091" s="6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9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4085</v>
      </c>
      <c r="C4092" s="3" t="s">
        <v>8192</v>
      </c>
      <c r="D4092" s="20">
        <v>1000</v>
      </c>
      <c r="E4092" s="6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9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4086</v>
      </c>
      <c r="C4093" s="3" t="s">
        <v>8193</v>
      </c>
      <c r="D4093" s="20">
        <v>1600</v>
      </c>
      <c r="E4093" s="6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9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4087</v>
      </c>
      <c r="C4094" s="3" t="s">
        <v>8194</v>
      </c>
      <c r="D4094" s="20">
        <v>110000</v>
      </c>
      <c r="E4094" s="6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9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4088</v>
      </c>
      <c r="C4095" s="3" t="s">
        <v>8195</v>
      </c>
      <c r="D4095" s="20">
        <v>2500</v>
      </c>
      <c r="E4095" s="6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9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4089</v>
      </c>
      <c r="C4096" s="3" t="s">
        <v>8196</v>
      </c>
      <c r="D4096" s="20">
        <v>2000</v>
      </c>
      <c r="E4096" s="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9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4090</v>
      </c>
      <c r="C4097" s="3" t="s">
        <v>8197</v>
      </c>
      <c r="D4097" s="20">
        <v>30000</v>
      </c>
      <c r="E4097" s="6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9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4091</v>
      </c>
      <c r="C4098" s="3" t="s">
        <v>8198</v>
      </c>
      <c r="D4098" s="20">
        <v>3500</v>
      </c>
      <c r="E4098" s="6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9" t="s">
        <v>8315</v>
      </c>
      <c r="R4098" t="s">
        <v>8316</v>
      </c>
      <c r="S4098" s="14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ref="U4098:U4115" si="324">YEAR(S4098)</f>
        <v>2017</v>
      </c>
    </row>
    <row r="4099" spans="1:21" ht="43.5" x14ac:dyDescent="0.35">
      <c r="A4099">
        <v>4097</v>
      </c>
      <c r="B4099" s="3" t="s">
        <v>4092</v>
      </c>
      <c r="C4099" s="3" t="s">
        <v>8199</v>
      </c>
      <c r="D4099" s="20">
        <v>10000</v>
      </c>
      <c r="E4099" s="6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si="321"/>
        <v>0</v>
      </c>
      <c r="Q4099" s="9" t="s">
        <v>8315</v>
      </c>
      <c r="R4099" t="s">
        <v>8316</v>
      </c>
      <c r="S4099" s="14">
        <f t="shared" si="322"/>
        <v>42344.824502314819</v>
      </c>
      <c r="T4099" s="14">
        <f t="shared" si="323"/>
        <v>42400.996527777781</v>
      </c>
      <c r="U4099">
        <f t="shared" si="324"/>
        <v>2015</v>
      </c>
    </row>
    <row r="4100" spans="1:21" ht="43.5" x14ac:dyDescent="0.35">
      <c r="A4100">
        <v>4098</v>
      </c>
      <c r="B4100" s="3" t="s">
        <v>4093</v>
      </c>
      <c r="C4100" s="3" t="s">
        <v>8200</v>
      </c>
      <c r="D4100" s="20">
        <v>75000</v>
      </c>
      <c r="E4100" s="6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4094</v>
      </c>
      <c r="C4101" s="3" t="s">
        <v>8201</v>
      </c>
      <c r="D4101" s="20">
        <v>4500</v>
      </c>
      <c r="E4101" s="6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9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4095</v>
      </c>
      <c r="C4102" s="3" t="s">
        <v>8202</v>
      </c>
      <c r="D4102" s="20">
        <v>270</v>
      </c>
      <c r="E4102" s="6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4096</v>
      </c>
      <c r="C4103" s="3" t="s">
        <v>8203</v>
      </c>
      <c r="D4103" s="20">
        <v>600</v>
      </c>
      <c r="E4103" s="6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4097</v>
      </c>
      <c r="C4104" s="3" t="s">
        <v>8204</v>
      </c>
      <c r="D4104" s="20">
        <v>500</v>
      </c>
      <c r="E4104" s="6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9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4098</v>
      </c>
      <c r="C4105" s="3" t="s">
        <v>8205</v>
      </c>
      <c r="D4105" s="20">
        <v>1000</v>
      </c>
      <c r="E4105" s="6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9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4099</v>
      </c>
      <c r="C4106" s="3" t="s">
        <v>8206</v>
      </c>
      <c r="D4106" s="20">
        <v>3000</v>
      </c>
      <c r="E4106" s="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9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4100</v>
      </c>
      <c r="C4107" s="3" t="s">
        <v>8207</v>
      </c>
      <c r="D4107" s="20">
        <v>33000</v>
      </c>
      <c r="E4107" s="6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9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4101</v>
      </c>
      <c r="C4108" s="3" t="s">
        <v>8208</v>
      </c>
      <c r="D4108" s="20">
        <v>5000</v>
      </c>
      <c r="E4108" s="6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9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4102</v>
      </c>
      <c r="C4109" s="3" t="s">
        <v>8209</v>
      </c>
      <c r="D4109" s="20">
        <v>2000</v>
      </c>
      <c r="E4109" s="6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9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4103</v>
      </c>
      <c r="C4110" s="3" t="s">
        <v>8210</v>
      </c>
      <c r="D4110" s="20">
        <v>3000</v>
      </c>
      <c r="E4110" s="6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9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4104</v>
      </c>
      <c r="C4111" s="3" t="s">
        <v>8211</v>
      </c>
      <c r="D4111" s="20">
        <v>500</v>
      </c>
      <c r="E4111" s="6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4105</v>
      </c>
      <c r="C4112" s="3" t="s">
        <v>8212</v>
      </c>
      <c r="D4112" s="20">
        <v>300</v>
      </c>
      <c r="E4112" s="6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9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4106</v>
      </c>
      <c r="C4113" s="3" t="s">
        <v>8213</v>
      </c>
      <c r="D4113" s="20">
        <v>3000</v>
      </c>
      <c r="E4113" s="6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9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4107</v>
      </c>
      <c r="C4114" s="3" t="s">
        <v>6960</v>
      </c>
      <c r="D4114" s="20">
        <v>2500</v>
      </c>
      <c r="E4114" s="6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9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4108</v>
      </c>
      <c r="C4115" s="3" t="s">
        <v>8214</v>
      </c>
      <c r="D4115" s="20">
        <v>1500</v>
      </c>
      <c r="E4115" s="6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9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F1:F4115" xr:uid="{00000000-0001-0000-0000-000000000000}"/>
  <conditionalFormatting sqref="F1:F1048576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"failed"</formula>
    </cfRule>
    <cfRule type="cellIs" dxfId="5" priority="6" operator="equal">
      <formula>"successful"</formula>
    </cfRule>
    <cfRule type="cellIs" dxfId="4" priority="7" operator="equal">
      <formula>"canceled"</formula>
    </cfRule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EF498-7837-414A-BF39-38BF19CA2AFD}">
  <dimension ref="A1:E18"/>
  <sheetViews>
    <sheetView topLeftCell="A22" workbookViewId="0">
      <selection activeCell="D4" sqref="D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0.81640625" bestFit="1" customWidth="1"/>
    <col min="8" max="8" width="17" bestFit="1" customWidth="1"/>
    <col min="9" max="9" width="10.81640625" bestFit="1" customWidth="1"/>
    <col min="10" max="10" width="21.81640625" bestFit="1" customWidth="1"/>
    <col min="11" max="11" width="15.6328125" bestFit="1" customWidth="1"/>
  </cols>
  <sheetData>
    <row r="1" spans="1:5" x14ac:dyDescent="0.35">
      <c r="A1" s="10" t="s">
        <v>8398</v>
      </c>
      <c r="B1" t="s">
        <v>8364</v>
      </c>
    </row>
    <row r="2" spans="1:5" x14ac:dyDescent="0.35">
      <c r="A2" s="10" t="s">
        <v>8359</v>
      </c>
      <c r="B2" t="s">
        <v>8315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35">
      <c r="A6" s="13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3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3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3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3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3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3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3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3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3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3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3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3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9ECA-B52A-4E21-863E-8B462967855B}">
  <dimension ref="A1:H13"/>
  <sheetViews>
    <sheetView tabSelected="1" workbookViewId="0">
      <selection activeCell="F19" sqref="F19"/>
    </sheetView>
  </sheetViews>
  <sheetFormatPr defaultRowHeight="14.5" x14ac:dyDescent="0.35"/>
  <cols>
    <col min="1" max="1" width="17.453125" style="7" customWidth="1"/>
    <col min="2" max="2" width="18.90625" customWidth="1"/>
    <col min="3" max="3" width="14" customWidth="1"/>
    <col min="4" max="4" width="16.08984375" customWidth="1"/>
    <col min="5" max="5" width="12.90625" customWidth="1"/>
    <col min="6" max="6" width="19.26953125" customWidth="1"/>
    <col min="7" max="7" width="16.6328125" customWidth="1"/>
    <col min="8" max="8" width="20" customWidth="1"/>
  </cols>
  <sheetData>
    <row r="1" spans="1:8" s="1" customFormat="1" x14ac:dyDescent="0.35">
      <c r="A1" s="1" t="s">
        <v>8382</v>
      </c>
      <c r="B1" s="1" t="s">
        <v>8399</v>
      </c>
      <c r="C1" s="1" t="s">
        <v>8400</v>
      </c>
      <c r="D1" s="1" t="s">
        <v>8413</v>
      </c>
      <c r="E1" s="1" t="s">
        <v>8401</v>
      </c>
      <c r="F1" s="1" t="s">
        <v>8402</v>
      </c>
      <c r="G1" s="1" t="s">
        <v>8403</v>
      </c>
      <c r="H1" s="1" t="s">
        <v>8414</v>
      </c>
    </row>
    <row r="2" spans="1:8" x14ac:dyDescent="0.35">
      <c r="A2" s="7" t="s">
        <v>8415</v>
      </c>
      <c r="B2">
        <f>COUNTIFS(Kickstarter!$D:$D,"&lt;1000",Kickstarter!$F:$F,"successful",Kickstarter!$R:$R,"plays")</f>
        <v>83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SUM(B2,C2,D2)</f>
        <v>128</v>
      </c>
      <c r="F2" s="18">
        <f>B2/E2</f>
        <v>0.6484375</v>
      </c>
      <c r="G2" s="18">
        <f>C2/E2</f>
        <v>0.3515625</v>
      </c>
      <c r="H2" s="18">
        <f>D2/E2</f>
        <v>0</v>
      </c>
    </row>
    <row r="3" spans="1:8" x14ac:dyDescent="0.35">
      <c r="A3" s="7" t="s">
        <v>8404</v>
      </c>
      <c r="B3">
        <f>COUNTIFS(Kickstarter!$D:$D,"&gt;=1000.00",Kickstarter!$D:$D,"&lt;=4999",Kickstarter!$F:$F,"successful",Kickstarter!$R:$R,"plays")</f>
        <v>161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SUM(B3,C3,D3)</f>
        <v>307</v>
      </c>
      <c r="F3" s="18">
        <f t="shared" ref="F3:F13" si="1">B3/E3</f>
        <v>0.52442996742671011</v>
      </c>
      <c r="G3" s="18">
        <f t="shared" ref="G3:G13" si="2">C3/E3</f>
        <v>0.47557003257328989</v>
      </c>
      <c r="H3" s="18">
        <f t="shared" ref="H3:H13" si="3">D3/E3</f>
        <v>0</v>
      </c>
    </row>
    <row r="4" spans="1:8" x14ac:dyDescent="0.35">
      <c r="A4" s="7" t="s">
        <v>8405</v>
      </c>
      <c r="B4">
        <f>COUNTIFS(Kickstarter!$D:$D,"&gt;=5000",Kickstarter!$D:$D,"&lt;=9999",Kickstarter!$F:$F,"successful",Kickstarter!$R:$R,"plays")</f>
        <v>440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516</v>
      </c>
      <c r="F4" s="18">
        <f t="shared" si="1"/>
        <v>0.8527131782945736</v>
      </c>
      <c r="G4" s="18">
        <f t="shared" si="2"/>
        <v>0.14728682170542637</v>
      </c>
      <c r="H4" s="18">
        <f t="shared" si="3"/>
        <v>0</v>
      </c>
    </row>
    <row r="5" spans="1:8" x14ac:dyDescent="0.35">
      <c r="A5" s="7" t="s">
        <v>8406</v>
      </c>
      <c r="B5">
        <f>COUNTIFS(Kickstarter!$D:$D,"&gt;=10000",Kickstarter!$D:$D,"&lt;=14999",Kickstarter!$F:$F,"successful",Kickstarter!$R:$R,"plays")</f>
        <v>8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41</v>
      </c>
      <c r="F5" s="18">
        <f t="shared" si="1"/>
        <v>0.1951219512195122</v>
      </c>
      <c r="G5" s="18">
        <f t="shared" si="2"/>
        <v>0.80487804878048785</v>
      </c>
      <c r="H5" s="18">
        <f t="shared" si="3"/>
        <v>0</v>
      </c>
    </row>
    <row r="6" spans="1:8" x14ac:dyDescent="0.35">
      <c r="A6" s="7" t="s">
        <v>8407</v>
      </c>
      <c r="B6">
        <f>COUNTIFS(Kickstarter!$D:$D,"&gt;=15000",Kickstarter!$D:$D,"&lt;=19999",Kickstarter!$F:$F,"successful",Kickstarter!$R:$R,"plays")</f>
        <v>1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13</v>
      </c>
      <c r="F6" s="18">
        <f t="shared" si="1"/>
        <v>7.6923076923076927E-2</v>
      </c>
      <c r="G6" s="18">
        <f t="shared" si="2"/>
        <v>0.92307692307692313</v>
      </c>
      <c r="H6" s="18">
        <f t="shared" si="3"/>
        <v>0</v>
      </c>
    </row>
    <row r="7" spans="1:8" x14ac:dyDescent="0.35">
      <c r="A7" s="7" t="s">
        <v>8408</v>
      </c>
      <c r="B7">
        <f>COUNTIFS(Kickstarter!$D:$D,"&gt;=20000",Kickstarter!$D:$D,"&lt;=24999",Kickstarter!$F:$F,"successful",Kickstarter!$R:$R,"plays")</f>
        <v>0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11</v>
      </c>
      <c r="F7" s="18">
        <f t="shared" si="1"/>
        <v>0</v>
      </c>
      <c r="G7" s="18">
        <f t="shared" si="2"/>
        <v>1</v>
      </c>
      <c r="H7" s="18">
        <f t="shared" si="3"/>
        <v>0</v>
      </c>
    </row>
    <row r="8" spans="1:8" x14ac:dyDescent="0.35">
      <c r="A8" s="7" t="s">
        <v>8409</v>
      </c>
      <c r="B8">
        <f>COUNTIFS(Kickstarter!$D:$D,"&gt;=25000",Kickstarter!$D:$D,"&lt;=29999",Kickstarter!$F:$F,"successful",Kickstarter!$R:$R,"plays")</f>
        <v>0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4</v>
      </c>
      <c r="F8" s="18">
        <f t="shared" si="1"/>
        <v>0</v>
      </c>
      <c r="G8" s="18">
        <f t="shared" si="2"/>
        <v>1</v>
      </c>
      <c r="H8" s="18">
        <f t="shared" si="3"/>
        <v>0</v>
      </c>
    </row>
    <row r="9" spans="1:8" x14ac:dyDescent="0.35">
      <c r="A9" s="7" t="s">
        <v>8410</v>
      </c>
      <c r="B9">
        <f>COUNTIFS(Kickstarter!$D:$D,"&gt;=30000",Kickstarter!$D:$D,"&lt;=34999",Kickstarter!$F:$F,"successful",Kickstarter!$R:$R,"plays")</f>
        <v>0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8</v>
      </c>
      <c r="F9" s="18">
        <f t="shared" si="1"/>
        <v>0</v>
      </c>
      <c r="G9" s="18">
        <f t="shared" si="2"/>
        <v>1</v>
      </c>
      <c r="H9" s="18">
        <f t="shared" si="3"/>
        <v>0</v>
      </c>
    </row>
    <row r="10" spans="1:8" x14ac:dyDescent="0.35">
      <c r="A10" s="7" t="s">
        <v>8416</v>
      </c>
      <c r="B10">
        <f>COUNTIFS(Kickstarter!$D:$D,"&gt;=35000",Kickstarter!$D:$D,"&lt;=39999",Kickstarter!$F:$F,"successful",Kickstarter!$R:$R,"plays")</f>
        <v>0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2</v>
      </c>
      <c r="F10" s="18">
        <f t="shared" si="1"/>
        <v>0</v>
      </c>
      <c r="G10" s="18">
        <f t="shared" si="2"/>
        <v>1</v>
      </c>
      <c r="H10" s="18">
        <f t="shared" si="3"/>
        <v>0</v>
      </c>
    </row>
    <row r="11" spans="1:8" x14ac:dyDescent="0.35">
      <c r="A11" s="7" t="s">
        <v>8411</v>
      </c>
      <c r="B11">
        <f>COUNTIFS(Kickstarter!$D:$D,"&gt;=40000",Kickstarter!$D:$D,"&lt;=44999",Kickstarter!$F:$F,"successful",Kickstarter!$R:$R,"plays")</f>
        <v>0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1</v>
      </c>
      <c r="F11" s="18">
        <f t="shared" si="1"/>
        <v>0</v>
      </c>
      <c r="G11" s="18">
        <f t="shared" si="2"/>
        <v>1</v>
      </c>
      <c r="H11" s="18">
        <f t="shared" si="3"/>
        <v>0</v>
      </c>
    </row>
    <row r="12" spans="1:8" x14ac:dyDescent="0.35">
      <c r="A12" s="7" t="s">
        <v>8412</v>
      </c>
      <c r="B12">
        <f>COUNTIFS(Kickstarter!$D:$D,"&gt;=45000",Kickstarter!$D:$D,"&lt;=50000",Kickstarter!$F:$F,"successful",Kickstarter!$R:$R,"plays")</f>
        <v>0</v>
      </c>
      <c r="C12">
        <f>COUNTIFS(Kickstarter!$D:$D,"&gt;=45000",Kickstarter!$D:$D,"&lt;=50000",Kickstarter!$F:$F,"failed",Kickstarter!$R:$R,"plays")</f>
        <v>5</v>
      </c>
      <c r="D12">
        <f>COUNTIFS(Kickstarter!$D:$D,"&gt;=45000",Kickstarter!$D:$D,"&lt;=50000",Kickstarter!$F:$F,"canceled",Kickstarter!$R:$R,"plays")</f>
        <v>0</v>
      </c>
      <c r="E12">
        <f t="shared" si="0"/>
        <v>5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5">
      <c r="A13" s="7" t="s">
        <v>8417</v>
      </c>
      <c r="B13">
        <f>COUNTIFS(Kickstarter!$D:$D,"&gt;50000",Kickstarter!$F:$F,"successful",Kickstarter!$R:$R,"plays")</f>
        <v>1</v>
      </c>
      <c r="C13">
        <f>COUNTIFS(Kickstarter!$D:$D,"&gt;50000",Kickstarter!$F:$F,"failed",Kickstarter!$R:$R,"plays")</f>
        <v>10</v>
      </c>
      <c r="D13">
        <f>COUNTIFS(Kickstarter!$D:$D,"&gt;50000",Kickstarter!$F:$F,"canceled",Kickstarter!$R:$R,"plays")</f>
        <v>0</v>
      </c>
      <c r="E13">
        <f t="shared" si="0"/>
        <v>11</v>
      </c>
      <c r="F13" s="18">
        <f t="shared" si="1"/>
        <v>9.0909090909090912E-2</v>
      </c>
      <c r="G13" s="18">
        <f t="shared" si="2"/>
        <v>0.90909090909090906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59A1F-57F6-4008-84EC-D2CCCF5FF3CB}">
  <dimension ref="A1:C14"/>
  <sheetViews>
    <sheetView workbookViewId="0">
      <selection activeCell="B2" sqref="B2"/>
    </sheetView>
  </sheetViews>
  <sheetFormatPr defaultRowHeight="14.5" x14ac:dyDescent="0.35"/>
  <cols>
    <col min="1" max="1" width="27.6328125" customWidth="1"/>
    <col min="2" max="2" width="13.453125" style="17" customWidth="1"/>
    <col min="3" max="3" width="11.08984375" style="17" bestFit="1" customWidth="1"/>
  </cols>
  <sheetData>
    <row r="1" spans="1:3" x14ac:dyDescent="0.35">
      <c r="B1" s="17" t="s">
        <v>8389</v>
      </c>
      <c r="C1" s="17" t="s">
        <v>8390</v>
      </c>
    </row>
    <row r="2" spans="1:3" x14ac:dyDescent="0.35">
      <c r="A2" t="s">
        <v>8385</v>
      </c>
      <c r="B2" s="17" t="e">
        <f>ROUND(AVERAGE(#REF!),0)</f>
        <v>#REF!</v>
      </c>
      <c r="C2" s="17" t="e">
        <f>ROUND(AVERAGE(#REF!),0)</f>
        <v>#REF!</v>
      </c>
    </row>
    <row r="3" spans="1:3" x14ac:dyDescent="0.35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35">
      <c r="A4" t="s">
        <v>8391</v>
      </c>
      <c r="B4" s="17" t="e">
        <f>_xlfn.STDEV.P(#REF!)</f>
        <v>#REF!</v>
      </c>
      <c r="C4" s="17" t="e">
        <f>_xlfn.STDEV.P(#REF!)</f>
        <v>#REF!</v>
      </c>
    </row>
    <row r="5" spans="1:3" x14ac:dyDescent="0.35">
      <c r="A5" t="s">
        <v>8392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35">
      <c r="A6" t="s">
        <v>8393</v>
      </c>
      <c r="B6" s="17" t="e">
        <f>_xlfn.QUARTILE.EXC(#REF!, 1)</f>
        <v>#REF!</v>
      </c>
      <c r="C6" s="17" t="e">
        <f>_xlfn.QUARTILE.EXC(#REF!,1)</f>
        <v>#REF!</v>
      </c>
    </row>
    <row r="7" spans="1:3" x14ac:dyDescent="0.35">
      <c r="A7" t="s">
        <v>8394</v>
      </c>
      <c r="B7" s="17" t="e">
        <f>B5-B6</f>
        <v>#REF!</v>
      </c>
      <c r="C7" s="17" t="e">
        <f>C5-C6</f>
        <v>#REF!</v>
      </c>
    </row>
    <row r="9" spans="1:3" x14ac:dyDescent="0.35">
      <c r="A9" t="s">
        <v>8387</v>
      </c>
      <c r="B9" s="17" t="e">
        <f>ROUND(AVERAGE(#REF!,),0)</f>
        <v>#REF!</v>
      </c>
      <c r="C9" s="17" t="e">
        <f>ROUND(AVERAGE(#REF!),)</f>
        <v>#REF!</v>
      </c>
    </row>
    <row r="10" spans="1:3" x14ac:dyDescent="0.35">
      <c r="A10" t="s">
        <v>8388</v>
      </c>
      <c r="B10" s="17" t="e">
        <f>ROUND(MEDIAN(#REF!),0)</f>
        <v>#REF!</v>
      </c>
      <c r="C10" s="17" t="e">
        <f>MEDIAN(#REF!)</f>
        <v>#REF!</v>
      </c>
    </row>
    <row r="11" spans="1:3" x14ac:dyDescent="0.35">
      <c r="A11" t="s">
        <v>8395</v>
      </c>
      <c r="B11" s="17" t="e">
        <f>_xlfn.STDEV.P(#REF!)</f>
        <v>#REF!</v>
      </c>
      <c r="C11" s="17" t="e">
        <f>_xlfn.STDEV.P(#REF!)</f>
        <v>#REF!</v>
      </c>
    </row>
    <row r="12" spans="1:3" x14ac:dyDescent="0.35">
      <c r="A12" t="s">
        <v>8396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35">
      <c r="A13" t="s">
        <v>8397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35">
      <c r="A14" t="s">
        <v>8394</v>
      </c>
      <c r="B14" s="17" t="e">
        <f xml:space="preserve"> 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10F2-6264-42E6-8FCB-315CB3C07B17}">
  <dimension ref="A1:F6"/>
  <sheetViews>
    <sheetView topLeftCell="A16" workbookViewId="0">
      <selection activeCell="D11" sqref="D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" bestFit="1" customWidth="1"/>
    <col min="8" max="8" width="7.08984375" bestFit="1" customWidth="1"/>
    <col min="9" max="9" width="12.90625" bestFit="1" customWidth="1"/>
    <col min="10" max="10" width="10.90625" bestFit="1" customWidth="1"/>
    <col min="11" max="11" width="4.7265625" bestFit="1" customWidth="1"/>
    <col min="12" max="12" width="6.1796875" bestFit="1" customWidth="1"/>
    <col min="13" max="13" width="5.6328125" bestFit="1" customWidth="1"/>
    <col min="14" max="14" width="11.6328125" bestFit="1" customWidth="1"/>
    <col min="15" max="15" width="9.36328125" bestFit="1" customWidth="1"/>
    <col min="16" max="16" width="10" bestFit="1" customWidth="1"/>
    <col min="17" max="17" width="7.08984375" bestFit="1" customWidth="1"/>
    <col min="18" max="18" width="10.1796875" bestFit="1" customWidth="1"/>
    <col min="19" max="19" width="5.453125" bestFit="1" customWidth="1"/>
    <col min="20" max="20" width="5.6328125" bestFit="1" customWidth="1"/>
    <col min="21" max="21" width="7.08984375" bestFit="1" customWidth="1"/>
    <col min="22" max="22" width="8.36328125" bestFit="1" customWidth="1"/>
    <col min="23" max="23" width="11" bestFit="1" customWidth="1"/>
    <col min="24" max="24" width="4.7265625" bestFit="1" customWidth="1"/>
    <col min="25" max="25" width="6.1796875" bestFit="1" customWidth="1"/>
    <col min="26" max="26" width="5.6328125" bestFit="1" customWidth="1"/>
    <col min="27" max="27" width="11.6328125" bestFit="1" customWidth="1"/>
    <col min="28" max="28" width="9.36328125" bestFit="1" customWidth="1"/>
    <col min="29" max="29" width="10" bestFit="1" customWidth="1"/>
    <col min="30" max="30" width="7.08984375" bestFit="1" customWidth="1"/>
    <col min="31" max="31" width="14" bestFit="1" customWidth="1"/>
    <col min="32" max="32" width="10.7265625" bestFit="1" customWidth="1"/>
    <col min="33" max="41" width="15.7265625" bestFit="1" customWidth="1"/>
    <col min="42" max="42" width="10.7265625" bestFit="1" customWidth="1"/>
  </cols>
  <sheetData>
    <row r="1" spans="1:6" x14ac:dyDescent="0.35">
      <c r="A1" s="10" t="s">
        <v>8221</v>
      </c>
      <c r="B1" t="s">
        <v>8364</v>
      </c>
    </row>
    <row r="3" spans="1:6" x14ac:dyDescent="0.35">
      <c r="A3" s="10" t="s">
        <v>8363</v>
      </c>
      <c r="B3" s="10" t="s">
        <v>8360</v>
      </c>
    </row>
    <row r="4" spans="1:6" x14ac:dyDescent="0.35">
      <c r="A4" s="10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5">
      <c r="A5" s="11" t="s">
        <v>8315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35">
      <c r="A6" s="11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1E2BC-CA82-424D-A1D4-D65218CB848C}">
  <dimension ref="A1:E7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0" t="s">
        <v>8221</v>
      </c>
      <c r="B1" t="s">
        <v>8364</v>
      </c>
    </row>
    <row r="2" spans="1:5" x14ac:dyDescent="0.35">
      <c r="A2" s="10" t="s">
        <v>8359</v>
      </c>
      <c r="B2" t="s">
        <v>8315</v>
      </c>
    </row>
    <row r="4" spans="1:5" x14ac:dyDescent="0.35">
      <c r="A4" s="10" t="s">
        <v>8363</v>
      </c>
      <c r="B4" s="10" t="s">
        <v>8360</v>
      </c>
    </row>
    <row r="5" spans="1:5" x14ac:dyDescent="0.35">
      <c r="A5" s="10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5">
      <c r="A6" s="11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5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1A58-5DE6-4C80-AB52-A56916AED25E}">
  <dimension ref="A1:F6"/>
  <sheetViews>
    <sheetView workbookViewId="0">
      <selection activeCell="F2" sqref="F2:F6"/>
    </sheetView>
  </sheetViews>
  <sheetFormatPr defaultRowHeight="14.5" x14ac:dyDescent="0.35"/>
  <cols>
    <col min="1" max="1" width="33.54296875" customWidth="1"/>
    <col min="2" max="2" width="29.81640625" customWidth="1"/>
    <col min="3" max="3" width="17.453125" customWidth="1"/>
    <col min="4" max="4" width="16.81640625" style="6" customWidth="1"/>
    <col min="5" max="5" width="17.453125" style="6" customWidth="1"/>
    <col min="6" max="6" width="18" customWidth="1"/>
  </cols>
  <sheetData>
    <row r="1" spans="1:6" x14ac:dyDescent="0.35">
      <c r="A1" s="7" t="s">
        <v>8380</v>
      </c>
      <c r="B1" s="7" t="s">
        <v>8381</v>
      </c>
      <c r="C1" s="7" t="s">
        <v>8382</v>
      </c>
      <c r="D1" s="16" t="s">
        <v>8383</v>
      </c>
      <c r="E1" s="16" t="s">
        <v>8306</v>
      </c>
      <c r="F1" s="7" t="s">
        <v>8384</v>
      </c>
    </row>
    <row r="2" spans="1:6" ht="72.5" x14ac:dyDescent="0.3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VLOOKUP(A2,Kickstarter!B:E, 4, FALSE)</f>
        <v>2020</v>
      </c>
      <c r="E2" s="6">
        <f>VLOOKUP(A2, Kickstarter!B:P, 15, FALSE)</f>
        <v>51.79</v>
      </c>
      <c r="F2">
        <f>VLOOKUP(A2,Kickstarter!B:L, 11, FALSE)</f>
        <v>39</v>
      </c>
    </row>
    <row r="3" spans="1:6" ht="72.5" x14ac:dyDescent="0.3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VLOOKUP(A3,Kickstarter!B:E, 4, FALSE)</f>
        <v>2020</v>
      </c>
      <c r="E3" s="6">
        <f>VLOOKUP(A3, Kickstarter!B:P, 15, FALSE)</f>
        <v>36.07</v>
      </c>
      <c r="F3">
        <f>VLOOKUP(A3,Kickstarter!B:L, 11, FALSE)</f>
        <v>56</v>
      </c>
    </row>
    <row r="4" spans="1:6" ht="72.5" x14ac:dyDescent="0.3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VLOOKUP(A4,Kickstarter!B:E, 4, FALSE)</f>
        <v>2576</v>
      </c>
      <c r="E4" s="6">
        <f>VLOOKUP(A4, Kickstarter!B:P, 15, FALSE)</f>
        <v>33.03</v>
      </c>
      <c r="F4">
        <f>VLOOKUP(A4,Kickstarter!B:L, 11, FALSE)</f>
        <v>78</v>
      </c>
    </row>
    <row r="5" spans="1:6" ht="58" x14ac:dyDescent="0.35">
      <c r="A5" s="15" t="s">
        <v>3328</v>
      </c>
      <c r="B5" s="3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VLOOKUP(A5,Kickstarter!B:E, 4, FALSE)</f>
        <v>1168</v>
      </c>
      <c r="E5" s="6">
        <f>VLOOKUP(A5, Kickstarter!B:P, 15, FALSE)</f>
        <v>44.92</v>
      </c>
      <c r="F5">
        <f>VLOOKUP(A5,Kickstarter!B:L, 11, FALSE)</f>
        <v>26</v>
      </c>
    </row>
    <row r="6" spans="1:6" ht="72.5" x14ac:dyDescent="0.3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VLOOKUP(A6,Kickstarter!B:E, 4, FALSE)</f>
        <v>4137</v>
      </c>
      <c r="E6" s="6">
        <f>VLOOKUP(A6, Kickstarter!B:P, 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Zachary Gonzales</cp:lastModifiedBy>
  <dcterms:created xsi:type="dcterms:W3CDTF">2017-04-20T15:17:24Z</dcterms:created>
  <dcterms:modified xsi:type="dcterms:W3CDTF">2021-08-30T02:27:25Z</dcterms:modified>
</cp:coreProperties>
</file>