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50 Documentation\help - SSR\Content\Resources\Images\LS Retail\Replenishment\Store Stock Redistribution\Source files\"/>
    </mc:Choice>
  </mc:AlternateContent>
  <xr:revisionPtr revIDLastSave="0" documentId="8_{F3764D5E-4917-4C76-AE90-657B2B3A2E4E}" xr6:coauthVersionLast="31" xr6:coauthVersionMax="31" xr10:uidLastSave="{00000000-0000-0000-0000-000000000000}"/>
  <bookViews>
    <workbookView xWindow="0" yWindow="0" windowWidth="28740" windowHeight="11835" xr2:uid="{00000000-000D-0000-FFFF-FFFF00000000}"/>
  </bookViews>
  <sheets>
    <sheet name="Calculation Step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7" i="2"/>
  <c r="Q31" i="2"/>
  <c r="Q30" i="2"/>
  <c r="Q29" i="2"/>
  <c r="Q28" i="2"/>
  <c r="Q32" i="2" l="1"/>
  <c r="Q35" i="2" s="1"/>
  <c r="Q36" i="2" s="1"/>
  <c r="G7" i="2" l="1"/>
  <c r="G8" i="2" s="1"/>
  <c r="G9" i="2" s="1"/>
  <c r="G10" i="2" s="1"/>
  <c r="G11" i="2" s="1"/>
  <c r="G12" i="2" s="1"/>
  <c r="G13" i="2" l="1"/>
  <c r="G14" i="2" s="1"/>
</calcChain>
</file>

<file path=xl/sharedStrings.xml><?xml version="1.0" encoding="utf-8"?>
<sst xmlns="http://schemas.openxmlformats.org/spreadsheetml/2006/main" count="90" uniqueCount="63">
  <si>
    <t>Period</t>
  </si>
  <si>
    <t>W</t>
  </si>
  <si>
    <t>Period-No.</t>
  </si>
  <si>
    <t>Share</t>
  </si>
  <si>
    <t>Share Aggr.</t>
  </si>
  <si>
    <t>Weight</t>
  </si>
  <si>
    <t>Start Date</t>
  </si>
  <si>
    <t>EndDate</t>
  </si>
  <si>
    <t>Dates to consider:</t>
  </si>
  <si>
    <t>Workdate</t>
  </si>
  <si>
    <t>Journal SD</t>
  </si>
  <si>
    <t>Journal ED</t>
  </si>
  <si>
    <t>Lifecycle SD</t>
  </si>
  <si>
    <t>Lifecycle ED</t>
  </si>
  <si>
    <t>Scenarios:</t>
  </si>
  <si>
    <t>WD</t>
  </si>
  <si>
    <t>JSD</t>
  </si>
  <si>
    <t>JED</t>
  </si>
  <si>
    <t>LCSD</t>
  </si>
  <si>
    <t>LCED</t>
  </si>
  <si>
    <t>JSD = LCSD, JED = LCED</t>
  </si>
  <si>
    <t>No.</t>
  </si>
  <si>
    <t>Condition</t>
  </si>
  <si>
    <t>Sales Calc</t>
  </si>
  <si>
    <t>Demand until JED</t>
  </si>
  <si>
    <t>JSD .. WD</t>
  </si>
  <si>
    <t>WD .. JED</t>
  </si>
  <si>
    <t>JSD &lt; LCSD, JED = LCED</t>
  </si>
  <si>
    <t>LCSD..WD</t>
  </si>
  <si>
    <t>JSD &gt; LCSD, JED = LCED</t>
  </si>
  <si>
    <t>1..3</t>
  </si>
  <si>
    <t>MAX(JSD, LCSD)..WD</t>
  </si>
  <si>
    <t>JSD = LCSD, JED &gt; LCED</t>
  </si>
  <si>
    <t>WD..LCED</t>
  </si>
  <si>
    <t>JSD = LCSD, JED &lt; LCED</t>
  </si>
  <si>
    <t>WD..JED</t>
  </si>
  <si>
    <t>1,4,5</t>
  </si>
  <si>
    <t>MIN(JED, LCED)</t>
  </si>
  <si>
    <t>TODAY</t>
  </si>
  <si>
    <t>Area</t>
  </si>
  <si>
    <t>A</t>
  </si>
  <si>
    <t>B</t>
  </si>
  <si>
    <t>C</t>
  </si>
  <si>
    <t>D</t>
  </si>
  <si>
    <t>&gt;&gt;</t>
  </si>
  <si>
    <t>Sold from JSD..WD</t>
  </si>
  <si>
    <t>pcs</t>
  </si>
  <si>
    <t>Lifecycle Total</t>
  </si>
  <si>
    <t>( C)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</si>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</sst>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/>
    <xf numFmtId="0" fontId="0" fillId="0" borderId="6" xfId="0" applyBorder="1"/>
    <xf numFmtId="9" fontId="0" fillId="0" borderId="0" xfId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6" fontId="0" fillId="0" borderId="0" xfId="0" applyNumberFormat="1"/>
    <xf numFmtId="0" fontId="0" fillId="0" borderId="0" xfId="0" quotePrefix="1"/>
    <xf numFmtId="0" fontId="3" fillId="0" borderId="0" xfId="0" applyFont="1"/>
    <xf numFmtId="164" fontId="0" fillId="0" borderId="0" xfId="0" applyNumberFormat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Lifecycle Curve vs. Journal Start/End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'Calculation Steps'!$F$3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cat>
            <c:strRef>
              <c:f>'Calculation Steps'!$B$4:$B$16</c:f>
              <c:strCache>
                <c:ptCount val="1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</c:strCache>
            </c:strRef>
          </c:cat>
          <c:val>
            <c:numRef>
              <c:f>'Calculation Steps'!$F$4:$F$16</c:f>
              <c:numCache>
                <c:formatCode>General</c:formatCode>
                <c:ptCount val="13"/>
                <c:pt idx="3" formatCode="0%">
                  <c:v>6.6666666666666666E-2</c:v>
                </c:pt>
                <c:pt idx="4" formatCode="0%">
                  <c:v>0.13333333333333333</c:v>
                </c:pt>
                <c:pt idx="5" formatCode="0%">
                  <c:v>0.13333333333333333</c:v>
                </c:pt>
                <c:pt idx="6" formatCode="0%">
                  <c:v>0.2</c:v>
                </c:pt>
                <c:pt idx="7" formatCode="0%">
                  <c:v>0.13333333333333333</c:v>
                </c:pt>
                <c:pt idx="8" formatCode="0%">
                  <c:v>0.13333333333333333</c:v>
                </c:pt>
                <c:pt idx="9" formatCode="0%">
                  <c:v>0.13333333333333333</c:v>
                </c:pt>
                <c:pt idx="10" formatCode="0%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6-4BBC-A17F-D7F16AAE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99984"/>
        <c:axId val="57604127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'Calculation Steps'!$C$3</c15:sqref>
                        </c15:formulaRef>
                      </c:ext>
                    </c:extLst>
                    <c:strCache>
                      <c:ptCount val="1"/>
                      <c:pt idx="0">
                        <c:v>EndDate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'Calculation Steps'!$B$4:$B$16</c15:sqref>
                        </c15:formulaRef>
                      </c:ext>
                    </c:extLst>
                    <c:strCache>
                      <c:ptCount val="13"/>
                      <c:pt idx="0">
                        <c:v>W1</c:v>
                      </c:pt>
                      <c:pt idx="1">
                        <c:v>W2</c:v>
                      </c:pt>
                      <c:pt idx="2">
                        <c:v>W3</c:v>
                      </c:pt>
                      <c:pt idx="3">
                        <c:v>W4</c:v>
                      </c:pt>
                      <c:pt idx="4">
                        <c:v>W5</c:v>
                      </c:pt>
                      <c:pt idx="5">
                        <c:v>W6</c:v>
                      </c:pt>
                      <c:pt idx="6">
                        <c:v>W7</c:v>
                      </c:pt>
                      <c:pt idx="7">
                        <c:v>W8</c:v>
                      </c:pt>
                      <c:pt idx="8">
                        <c:v>W9</c:v>
                      </c:pt>
                      <c:pt idx="9">
                        <c:v>W10</c:v>
                      </c:pt>
                      <c:pt idx="10">
                        <c:v>W11</c:v>
                      </c:pt>
                      <c:pt idx="11">
                        <c:v>W12</c:v>
                      </c:pt>
                      <c:pt idx="12">
                        <c:v>W13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'Calculation Steps'!$C$4:$C$16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F6-4BBC-A17F-D7F16AAE1FF2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Steps'!$D$3</c15:sqref>
                        </c15:formulaRef>
                      </c:ext>
                    </c:extLst>
                    <c:strCache>
                      <c:ptCount val="1"/>
                      <c:pt idx="0">
                        <c:v>Period-No.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Steps'!$B$4:$B$16</c15:sqref>
                        </c15:formulaRef>
                      </c:ext>
                    </c:extLst>
                    <c:strCache>
                      <c:ptCount val="13"/>
                      <c:pt idx="0">
                        <c:v>W1</c:v>
                      </c:pt>
                      <c:pt idx="1">
                        <c:v>W2</c:v>
                      </c:pt>
                      <c:pt idx="2">
                        <c:v>W3</c:v>
                      </c:pt>
                      <c:pt idx="3">
                        <c:v>W4</c:v>
                      </c:pt>
                      <c:pt idx="4">
                        <c:v>W5</c:v>
                      </c:pt>
                      <c:pt idx="5">
                        <c:v>W6</c:v>
                      </c:pt>
                      <c:pt idx="6">
                        <c:v>W7</c:v>
                      </c:pt>
                      <c:pt idx="7">
                        <c:v>W8</c:v>
                      </c:pt>
                      <c:pt idx="8">
                        <c:v>W9</c:v>
                      </c:pt>
                      <c:pt idx="9">
                        <c:v>W10</c:v>
                      </c:pt>
                      <c:pt idx="10">
                        <c:v>W11</c:v>
                      </c:pt>
                      <c:pt idx="11">
                        <c:v>W12</c:v>
                      </c:pt>
                      <c:pt idx="12">
                        <c:v>W13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F6-4BBC-A17F-D7F16AAE1FF2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Steps'!$E$3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Steps'!$B$4:$B$16</c15:sqref>
                        </c15:formulaRef>
                      </c:ext>
                    </c:extLst>
                    <c:strCache>
                      <c:ptCount val="13"/>
                      <c:pt idx="0">
                        <c:v>W1</c:v>
                      </c:pt>
                      <c:pt idx="1">
                        <c:v>W2</c:v>
                      </c:pt>
                      <c:pt idx="2">
                        <c:v>W3</c:v>
                      </c:pt>
                      <c:pt idx="3">
                        <c:v>W4</c:v>
                      </c:pt>
                      <c:pt idx="4">
                        <c:v>W5</c:v>
                      </c:pt>
                      <c:pt idx="5">
                        <c:v>W6</c:v>
                      </c:pt>
                      <c:pt idx="6">
                        <c:v>W7</c:v>
                      </c:pt>
                      <c:pt idx="7">
                        <c:v>W8</c:v>
                      </c:pt>
                      <c:pt idx="8">
                        <c:v>W9</c:v>
                      </c:pt>
                      <c:pt idx="9">
                        <c:v>W10</c:v>
                      </c:pt>
                      <c:pt idx="10">
                        <c:v>W11</c:v>
                      </c:pt>
                      <c:pt idx="11">
                        <c:v>W12</c:v>
                      </c:pt>
                      <c:pt idx="12">
                        <c:v>W13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'Calculation Steps'!$E$4:$E$16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F6-4BBC-A17F-D7F16AAE1FF2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strRef>
              <c:f>'Calculation Steps'!$G$3</c:f>
              <c:strCache>
                <c:ptCount val="1"/>
                <c:pt idx="0">
                  <c:v>Share Aggr.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'Calculation Steps'!$B$4:$B$16</c:f>
              <c:strCache>
                <c:ptCount val="1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</c:strCache>
            </c:strRef>
          </c:cat>
          <c:val>
            <c:numRef>
              <c:f>'Calculation Steps'!$G$4:$G$16</c:f>
              <c:numCache>
                <c:formatCode>General</c:formatCode>
                <c:ptCount val="13"/>
                <c:pt idx="3" formatCode="0%">
                  <c:v>6.6666666666666666E-2</c:v>
                </c:pt>
                <c:pt idx="4" formatCode="0%">
                  <c:v>0.2</c:v>
                </c:pt>
                <c:pt idx="5" formatCode="0%">
                  <c:v>0.33333333333333337</c:v>
                </c:pt>
                <c:pt idx="6" formatCode="0%">
                  <c:v>0.53333333333333344</c:v>
                </c:pt>
                <c:pt idx="7" formatCode="0%">
                  <c:v>0.66666666666666674</c:v>
                </c:pt>
                <c:pt idx="8" formatCode="0%">
                  <c:v>0.8</c:v>
                </c:pt>
                <c:pt idx="9" formatCode="0%">
                  <c:v>0.93333333333333335</c:v>
                </c:pt>
                <c:pt idx="10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6-4BBC-A17F-D7F16AAE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37336"/>
        <c:axId val="576046520"/>
      </c:lineChart>
      <c:catAx>
        <c:axId val="5760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1272"/>
        <c:crosses val="autoZero"/>
        <c:auto val="1"/>
        <c:lblAlgn val="ctr"/>
        <c:lblOffset val="100"/>
        <c:noMultiLvlLbl val="0"/>
      </c:catAx>
      <c:valAx>
        <c:axId val="5760412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99984"/>
        <c:crosses val="autoZero"/>
        <c:crossBetween val="between"/>
      </c:valAx>
      <c:valAx>
        <c:axId val="57604652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37336"/>
        <c:crosses val="max"/>
        <c:crossBetween val="between"/>
      </c:valAx>
      <c:catAx>
        <c:axId val="57603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046520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66676</xdr:rowOff>
    </xdr:from>
    <xdr:to>
      <xdr:col>19</xdr:col>
      <xdr:colOff>514350</xdr:colOff>
      <xdr:row>17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74F0D-EFC3-4C15-9AFA-53E9AFFE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3</xdr:row>
      <xdr:rowOff>133349</xdr:rowOff>
    </xdr:from>
    <xdr:to>
      <xdr:col>13</xdr:col>
      <xdr:colOff>75474</xdr:colOff>
      <xdr:row>21</xdr:row>
      <xdr:rowOff>126511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6E16BDC-7AA5-4A14-A98E-DAD3F9A57302}"/>
            </a:ext>
          </a:extLst>
        </xdr:cNvPr>
        <xdr:cNvGrpSpPr/>
      </xdr:nvGrpSpPr>
      <xdr:grpSpPr>
        <a:xfrm>
          <a:off x="7372350" y="704849"/>
          <a:ext cx="1027974" cy="3422162"/>
          <a:chOff x="6705600" y="2188699"/>
          <a:chExt cx="1027974" cy="329086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785545F-0CE8-41FF-AE93-18E1AE805224}"/>
              </a:ext>
            </a:extLst>
          </xdr:cNvPr>
          <xdr:cNvCxnSpPr/>
        </xdr:nvCxnSpPr>
        <xdr:spPr>
          <a:xfrm>
            <a:off x="7096125" y="2188699"/>
            <a:ext cx="1" cy="268809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56FD022-10F3-4C9C-A8CF-D4B9067C5DE4}"/>
              </a:ext>
            </a:extLst>
          </xdr:cNvPr>
          <xdr:cNvSpPr txBox="1"/>
        </xdr:nvSpPr>
        <xdr:spPr>
          <a:xfrm>
            <a:off x="6705600" y="4886325"/>
            <a:ext cx="1027974" cy="5932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Journal </a:t>
            </a:r>
            <a:br>
              <a:rPr lang="en-US" sz="1600"/>
            </a:br>
            <a:r>
              <a:rPr lang="en-US" sz="1600"/>
              <a:t>Start Date</a:t>
            </a:r>
            <a:endParaRPr lang="en-US" sz="1100"/>
          </a:p>
        </xdr:txBody>
      </xdr:sp>
    </xdr:grpSp>
    <xdr:clientData/>
  </xdr:twoCellAnchor>
  <xdr:twoCellAnchor>
    <xdr:from>
      <xdr:col>15</xdr:col>
      <xdr:colOff>352425</xdr:colOff>
      <xdr:row>3</xdr:row>
      <xdr:rowOff>161924</xdr:rowOff>
    </xdr:from>
    <xdr:to>
      <xdr:col>17</xdr:col>
      <xdr:colOff>75406</xdr:colOff>
      <xdr:row>21</xdr:row>
      <xdr:rowOff>126513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DFC0119-8C75-4E83-93BB-4115BB8DE863}"/>
            </a:ext>
          </a:extLst>
        </xdr:cNvPr>
        <xdr:cNvGrpSpPr/>
      </xdr:nvGrpSpPr>
      <xdr:grpSpPr>
        <a:xfrm>
          <a:off x="9896475" y="733424"/>
          <a:ext cx="942181" cy="3393589"/>
          <a:chOff x="6705600" y="2216176"/>
          <a:chExt cx="942181" cy="3263388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8AA4C01A-2A1A-43AC-8E98-285D5F7F689D}"/>
              </a:ext>
            </a:extLst>
          </xdr:cNvPr>
          <xdr:cNvCxnSpPr/>
        </xdr:nvCxnSpPr>
        <xdr:spPr>
          <a:xfrm flipH="1">
            <a:off x="7096127" y="2216176"/>
            <a:ext cx="9523" cy="264230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C34DA1F-161B-408B-8F9E-69E8C9A69DD5}"/>
              </a:ext>
            </a:extLst>
          </xdr:cNvPr>
          <xdr:cNvSpPr txBox="1"/>
        </xdr:nvSpPr>
        <xdr:spPr>
          <a:xfrm>
            <a:off x="6705600" y="4886325"/>
            <a:ext cx="942181" cy="5932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Journal </a:t>
            </a:r>
            <a:br>
              <a:rPr lang="en-US" sz="1600"/>
            </a:br>
            <a:r>
              <a:rPr lang="en-US" sz="1600"/>
              <a:t>End</a:t>
            </a:r>
            <a:r>
              <a:rPr lang="en-US" sz="1600" baseline="0"/>
              <a:t> Date</a:t>
            </a:r>
            <a:endParaRPr lang="en-US" sz="1100"/>
          </a:p>
        </xdr:txBody>
      </xdr:sp>
    </xdr:grpSp>
    <xdr:clientData/>
  </xdr:twoCellAnchor>
  <xdr:twoCellAnchor>
    <xdr:from>
      <xdr:col>13</xdr:col>
      <xdr:colOff>66675</xdr:colOff>
      <xdr:row>3</xdr:row>
      <xdr:rowOff>161925</xdr:rowOff>
    </xdr:from>
    <xdr:to>
      <xdr:col>14</xdr:col>
      <xdr:colOff>148867</xdr:colOff>
      <xdr:row>20</xdr:row>
      <xdr:rowOff>37986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38ADC12-0A90-49A6-94BF-0C8CDEF2475D}"/>
            </a:ext>
          </a:extLst>
        </xdr:cNvPr>
        <xdr:cNvGrpSpPr/>
      </xdr:nvGrpSpPr>
      <xdr:grpSpPr>
        <a:xfrm>
          <a:off x="8391525" y="733425"/>
          <a:ext cx="691792" cy="3114561"/>
          <a:chOff x="6705600" y="2114550"/>
          <a:chExt cx="691792" cy="3114561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35F6C42-81C9-4B52-BC92-AB2D3796BD4D}"/>
              </a:ext>
            </a:extLst>
          </xdr:cNvPr>
          <xdr:cNvSpPr txBox="1"/>
        </xdr:nvSpPr>
        <xdr:spPr>
          <a:xfrm>
            <a:off x="6705600" y="4886325"/>
            <a:ext cx="69179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Today</a:t>
            </a:r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FADE604-666F-4960-BDDB-B395CF49CE23}"/>
              </a:ext>
            </a:extLst>
          </xdr:cNvPr>
          <xdr:cNvCxnSpPr/>
        </xdr:nvCxnSpPr>
        <xdr:spPr>
          <a:xfrm flipH="1">
            <a:off x="7096126" y="2114550"/>
            <a:ext cx="9524" cy="276225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12</xdr:col>
      <xdr:colOff>571500</xdr:colOff>
      <xdr:row>13</xdr:row>
      <xdr:rowOff>38100</xdr:rowOff>
    </xdr:from>
    <xdr:ext cx="590550" cy="31149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14284E-857E-4082-9449-77364F54BCB0}"/>
            </a:ext>
          </a:extLst>
        </xdr:cNvPr>
        <xdr:cNvSpPr txBox="1"/>
      </xdr:nvSpPr>
      <xdr:spPr>
        <a:xfrm>
          <a:off x="8286750" y="2514600"/>
          <a:ext cx="5905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B</a:t>
          </a:r>
        </a:p>
      </xdr:txBody>
    </xdr:sp>
    <xdr:clientData/>
  </xdr:oneCellAnchor>
  <xdr:oneCellAnchor>
    <xdr:from>
      <xdr:col>11</xdr:col>
      <xdr:colOff>361951</xdr:colOff>
      <xdr:row>13</xdr:row>
      <xdr:rowOff>47625</xdr:rowOff>
    </xdr:from>
    <xdr:ext cx="523466" cy="31149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FC8A9B4-D5A1-44C5-AC3D-FE742BCC6908}"/>
            </a:ext>
          </a:extLst>
        </xdr:cNvPr>
        <xdr:cNvSpPr txBox="1"/>
      </xdr:nvSpPr>
      <xdr:spPr>
        <a:xfrm>
          <a:off x="7400926" y="2524125"/>
          <a:ext cx="52346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A</a:t>
          </a:r>
        </a:p>
      </xdr:txBody>
    </xdr:sp>
    <xdr:clientData/>
  </xdr:oneCellAnchor>
  <xdr:oneCellAnchor>
    <xdr:from>
      <xdr:col>14</xdr:col>
      <xdr:colOff>476250</xdr:colOff>
      <xdr:row>13</xdr:row>
      <xdr:rowOff>47625</xdr:rowOff>
    </xdr:from>
    <xdr:ext cx="590550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AAF2835-1BF1-482F-9649-5ECE52208C2A}"/>
            </a:ext>
          </a:extLst>
        </xdr:cNvPr>
        <xdr:cNvSpPr txBox="1"/>
      </xdr:nvSpPr>
      <xdr:spPr>
        <a:xfrm>
          <a:off x="9410700" y="2524125"/>
          <a:ext cx="5905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C</a:t>
          </a:r>
        </a:p>
      </xdr:txBody>
    </xdr:sp>
    <xdr:clientData/>
  </xdr:oneCellAnchor>
  <xdr:oneCellAnchor>
    <xdr:from>
      <xdr:col>16</xdr:col>
      <xdr:colOff>314325</xdr:colOff>
      <xdr:row>13</xdr:row>
      <xdr:rowOff>28575</xdr:rowOff>
    </xdr:from>
    <xdr:ext cx="590550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566ECB-5686-454D-8ECC-4F82CF7C0EAF}"/>
            </a:ext>
          </a:extLst>
        </xdr:cNvPr>
        <xdr:cNvSpPr txBox="1"/>
      </xdr:nvSpPr>
      <xdr:spPr>
        <a:xfrm>
          <a:off x="10467975" y="2505075"/>
          <a:ext cx="5905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D</a:t>
          </a:r>
        </a:p>
      </xdr:txBody>
    </xdr:sp>
    <xdr:clientData/>
  </xdr:oneCellAnchor>
  <xdr:oneCellAnchor>
    <xdr:from>
      <xdr:col>12</xdr:col>
      <xdr:colOff>276225</xdr:colOff>
      <xdr:row>5</xdr:row>
      <xdr:rowOff>47625</xdr:rowOff>
    </xdr:from>
    <xdr:ext cx="1028700" cy="84369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ED4A6DF-1C4C-4B07-BED0-C1D68B051742}"/>
            </a:ext>
          </a:extLst>
        </xdr:cNvPr>
        <xdr:cNvSpPr txBox="1"/>
      </xdr:nvSpPr>
      <xdr:spPr>
        <a:xfrm>
          <a:off x="7991475" y="1000125"/>
          <a:ext cx="1028700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50</a:t>
          </a:r>
          <a:r>
            <a:rPr lang="en-US" sz="1600" b="1" baseline="0"/>
            <a:t> pcs</a:t>
          </a:r>
          <a:br>
            <a:rPr lang="en-US" sz="1600" b="1" baseline="0"/>
          </a:br>
          <a:r>
            <a:rPr lang="en-US" sz="1600" b="1" baseline="0"/>
            <a:t>sold</a:t>
          </a:r>
        </a:p>
        <a:p>
          <a:endParaRPr lang="en-US" sz="1600" b="1"/>
        </a:p>
      </xdr:txBody>
    </xdr:sp>
    <xdr:clientData/>
  </xdr:oneCellAnchor>
  <xdr:oneCellAnchor>
    <xdr:from>
      <xdr:col>14</xdr:col>
      <xdr:colOff>257175</xdr:colOff>
      <xdr:row>7</xdr:row>
      <xdr:rowOff>38100</xdr:rowOff>
    </xdr:from>
    <xdr:ext cx="1028700" cy="109414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83C0E6D-3EDE-45C5-A9DA-B1620B5A695E}"/>
            </a:ext>
          </a:extLst>
        </xdr:cNvPr>
        <xdr:cNvSpPr txBox="1"/>
      </xdr:nvSpPr>
      <xdr:spPr>
        <a:xfrm>
          <a:off x="9191625" y="1371600"/>
          <a:ext cx="1028700" cy="1094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Demand</a:t>
          </a:r>
          <a:br>
            <a:rPr lang="en-US" sz="1600" b="1"/>
          </a:br>
          <a:r>
            <a:rPr lang="en-US" sz="1600" b="1"/>
            <a:t>until End</a:t>
          </a:r>
          <a:br>
            <a:rPr lang="en-US" sz="1600" b="1"/>
          </a:br>
          <a:r>
            <a:rPr lang="en-US" sz="1600" b="1"/>
            <a:t>Date ?</a:t>
          </a:r>
          <a:endParaRPr lang="en-US" sz="1600" b="1" baseline="0"/>
        </a:p>
        <a:p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36"/>
  <sheetViews>
    <sheetView tabSelected="1" workbookViewId="0">
      <selection activeCell="C30" sqref="C30"/>
    </sheetView>
  </sheetViews>
  <sheetFormatPr defaultRowHeight="15" x14ac:dyDescent="0.25"/>
  <cols>
    <col min="1" max="1" width="8.5703125" customWidth="1"/>
    <col min="2" max="2" width="10.140625" bestFit="1" customWidth="1"/>
    <col min="3" max="3" width="10.140625" customWidth="1"/>
    <col min="6" max="6" width="11.140625" customWidth="1"/>
    <col min="7" max="7" width="10.7109375" customWidth="1"/>
    <col min="12" max="12" width="10.140625" bestFit="1" customWidth="1"/>
  </cols>
  <sheetData>
    <row r="3" spans="1:7" x14ac:dyDescent="0.25">
      <c r="A3" s="5" t="s">
        <v>0</v>
      </c>
      <c r="B3" s="6" t="s">
        <v>6</v>
      </c>
      <c r="C3" s="6" t="s">
        <v>7</v>
      </c>
      <c r="D3" s="6" t="s">
        <v>2</v>
      </c>
      <c r="E3" s="6" t="s">
        <v>5</v>
      </c>
      <c r="F3" s="6" t="s">
        <v>3</v>
      </c>
      <c r="G3" s="7" t="s">
        <v>4</v>
      </c>
    </row>
    <row r="4" spans="1:7" x14ac:dyDescent="0.25">
      <c r="A4" s="8"/>
      <c r="B4" s="9" t="s">
        <v>49</v>
      </c>
      <c r="C4" s="10"/>
      <c r="D4" s="10"/>
      <c r="E4" s="10"/>
      <c r="F4" s="10"/>
      <c r="G4" s="11"/>
    </row>
    <row r="5" spans="1:7" x14ac:dyDescent="0.25">
      <c r="A5" s="8"/>
      <c r="B5" s="9" t="s">
        <v>50</v>
      </c>
      <c r="C5" s="10"/>
      <c r="D5" s="10"/>
      <c r="E5" s="10"/>
      <c r="F5" s="10"/>
      <c r="G5" s="11"/>
    </row>
    <row r="6" spans="1:7" x14ac:dyDescent="0.25">
      <c r="A6" s="8"/>
      <c r="B6" s="9" t="s">
        <v>51</v>
      </c>
      <c r="C6" s="10"/>
      <c r="D6" s="10"/>
      <c r="E6" s="10"/>
      <c r="F6" s="10"/>
      <c r="G6" s="11"/>
    </row>
    <row r="7" spans="1:7" x14ac:dyDescent="0.25">
      <c r="A7" s="8" t="s">
        <v>1</v>
      </c>
      <c r="B7" s="9" t="s">
        <v>52</v>
      </c>
      <c r="C7" s="9"/>
      <c r="D7" s="10">
        <v>1</v>
      </c>
      <c r="E7" s="10">
        <v>1</v>
      </c>
      <c r="F7" s="12">
        <f>E7/SUM(E$7:E$14)</f>
        <v>6.6666666666666666E-2</v>
      </c>
      <c r="G7" s="13">
        <f>F7</f>
        <v>6.6666666666666666E-2</v>
      </c>
    </row>
    <row r="8" spans="1:7" x14ac:dyDescent="0.25">
      <c r="A8" s="8" t="s">
        <v>1</v>
      </c>
      <c r="B8" s="9" t="s">
        <v>53</v>
      </c>
      <c r="C8" s="9"/>
      <c r="D8" s="10">
        <v>2</v>
      </c>
      <c r="E8" s="10">
        <v>2</v>
      </c>
      <c r="F8" s="12">
        <f t="shared" ref="F8:F14" si="0">E8/SUM(E$7:E$14)</f>
        <v>0.13333333333333333</v>
      </c>
      <c r="G8" s="13">
        <f>G7+F8</f>
        <v>0.2</v>
      </c>
    </row>
    <row r="9" spans="1:7" x14ac:dyDescent="0.25">
      <c r="A9" s="8" t="s">
        <v>1</v>
      </c>
      <c r="B9" s="9" t="s">
        <v>54</v>
      </c>
      <c r="C9" s="9"/>
      <c r="D9" s="10">
        <v>3</v>
      </c>
      <c r="E9" s="10">
        <v>2</v>
      </c>
      <c r="F9" s="12">
        <f t="shared" si="0"/>
        <v>0.13333333333333333</v>
      </c>
      <c r="G9" s="13">
        <f t="shared" ref="G9:G14" si="1">G8+F9</f>
        <v>0.33333333333333337</v>
      </c>
    </row>
    <row r="10" spans="1:7" x14ac:dyDescent="0.25">
      <c r="A10" s="8" t="s">
        <v>1</v>
      </c>
      <c r="B10" s="9" t="s">
        <v>55</v>
      </c>
      <c r="C10" s="9"/>
      <c r="D10" s="10">
        <v>4</v>
      </c>
      <c r="E10" s="10">
        <v>3</v>
      </c>
      <c r="F10" s="12">
        <f t="shared" si="0"/>
        <v>0.2</v>
      </c>
      <c r="G10" s="13">
        <f t="shared" si="1"/>
        <v>0.53333333333333344</v>
      </c>
    </row>
    <row r="11" spans="1:7" x14ac:dyDescent="0.25">
      <c r="A11" s="8" t="s">
        <v>1</v>
      </c>
      <c r="B11" s="9" t="s">
        <v>56</v>
      </c>
      <c r="C11" s="9"/>
      <c r="D11" s="10">
        <v>5</v>
      </c>
      <c r="E11" s="10">
        <v>2</v>
      </c>
      <c r="F11" s="12">
        <f t="shared" si="0"/>
        <v>0.13333333333333333</v>
      </c>
      <c r="G11" s="13">
        <f t="shared" si="1"/>
        <v>0.66666666666666674</v>
      </c>
    </row>
    <row r="12" spans="1:7" x14ac:dyDescent="0.25">
      <c r="A12" s="8" t="s">
        <v>1</v>
      </c>
      <c r="B12" s="9" t="s">
        <v>57</v>
      </c>
      <c r="C12" s="9"/>
      <c r="D12" s="10">
        <v>6</v>
      </c>
      <c r="E12" s="10">
        <v>2</v>
      </c>
      <c r="F12" s="12">
        <f t="shared" si="0"/>
        <v>0.13333333333333333</v>
      </c>
      <c r="G12" s="13">
        <f t="shared" si="1"/>
        <v>0.8</v>
      </c>
    </row>
    <row r="13" spans="1:7" x14ac:dyDescent="0.25">
      <c r="A13" s="8" t="s">
        <v>1</v>
      </c>
      <c r="B13" s="9" t="s">
        <v>58</v>
      </c>
      <c r="C13" s="9"/>
      <c r="D13" s="10">
        <v>7</v>
      </c>
      <c r="E13" s="10">
        <v>2</v>
      </c>
      <c r="F13" s="12">
        <f t="shared" si="0"/>
        <v>0.13333333333333333</v>
      </c>
      <c r="G13" s="13">
        <f t="shared" si="1"/>
        <v>0.93333333333333335</v>
      </c>
    </row>
    <row r="14" spans="1:7" x14ac:dyDescent="0.25">
      <c r="A14" s="8" t="s">
        <v>1</v>
      </c>
      <c r="B14" s="9" t="s">
        <v>59</v>
      </c>
      <c r="C14" s="9"/>
      <c r="D14" s="10">
        <v>8</v>
      </c>
      <c r="E14" s="10">
        <v>1</v>
      </c>
      <c r="F14" s="12">
        <f t="shared" si="0"/>
        <v>6.6666666666666666E-2</v>
      </c>
      <c r="G14" s="13">
        <f t="shared" si="1"/>
        <v>1</v>
      </c>
    </row>
    <row r="15" spans="1:7" x14ac:dyDescent="0.25">
      <c r="A15" s="8"/>
      <c r="B15" s="9" t="s">
        <v>60</v>
      </c>
      <c r="C15" s="10"/>
      <c r="D15" s="10"/>
      <c r="E15" s="10"/>
      <c r="F15" s="10"/>
      <c r="G15" s="11"/>
    </row>
    <row r="16" spans="1:7" x14ac:dyDescent="0.25">
      <c r="A16" s="14"/>
      <c r="B16" s="9" t="s">
        <v>61</v>
      </c>
      <c r="C16" s="4"/>
      <c r="D16" s="4"/>
      <c r="E16" s="4"/>
      <c r="F16" s="4"/>
      <c r="G16" s="15"/>
    </row>
    <row r="18" spans="1:19" x14ac:dyDescent="0.25">
      <c r="A18" s="3" t="s">
        <v>8</v>
      </c>
    </row>
    <row r="19" spans="1:19" x14ac:dyDescent="0.25">
      <c r="A19" s="16" t="s">
        <v>9</v>
      </c>
      <c r="C19" t="s">
        <v>15</v>
      </c>
    </row>
    <row r="20" spans="1:19" x14ac:dyDescent="0.25">
      <c r="A20" s="16" t="s">
        <v>10</v>
      </c>
      <c r="C20" t="s">
        <v>16</v>
      </c>
    </row>
    <row r="21" spans="1:19" x14ac:dyDescent="0.25">
      <c r="A21" s="16" t="s">
        <v>11</v>
      </c>
      <c r="C21" t="s">
        <v>17</v>
      </c>
    </row>
    <row r="22" spans="1:19" x14ac:dyDescent="0.25">
      <c r="A22" s="16" t="s">
        <v>12</v>
      </c>
      <c r="C22" t="s">
        <v>18</v>
      </c>
    </row>
    <row r="23" spans="1:19" x14ac:dyDescent="0.25">
      <c r="A23" s="16" t="s">
        <v>13</v>
      </c>
      <c r="C23" t="s">
        <v>19</v>
      </c>
    </row>
    <row r="25" spans="1:19" x14ac:dyDescent="0.25">
      <c r="A25" s="17" t="s">
        <v>14</v>
      </c>
    </row>
    <row r="26" spans="1:19" x14ac:dyDescent="0.25">
      <c r="A26" s="17" t="s">
        <v>21</v>
      </c>
      <c r="B26" s="3" t="s">
        <v>22</v>
      </c>
      <c r="E26" s="3" t="s">
        <v>23</v>
      </c>
      <c r="G26" s="3" t="s">
        <v>24</v>
      </c>
    </row>
    <row r="27" spans="1:19" x14ac:dyDescent="0.25">
      <c r="A27">
        <v>1</v>
      </c>
      <c r="B27" t="s">
        <v>20</v>
      </c>
      <c r="E27" t="s">
        <v>25</v>
      </c>
      <c r="G27" t="s">
        <v>26</v>
      </c>
      <c r="K27" t="s">
        <v>18</v>
      </c>
      <c r="L27" s="2" t="s">
        <v>52</v>
      </c>
    </row>
    <row r="28" spans="1:19" x14ac:dyDescent="0.25">
      <c r="A28">
        <v>2</v>
      </c>
      <c r="B28" t="s">
        <v>27</v>
      </c>
      <c r="E28" t="s">
        <v>28</v>
      </c>
      <c r="G28" t="s">
        <v>26</v>
      </c>
      <c r="K28" t="s">
        <v>16</v>
      </c>
      <c r="L28" s="2" t="s">
        <v>53</v>
      </c>
      <c r="M28" s="1">
        <v>0.2</v>
      </c>
      <c r="O28" t="s">
        <v>39</v>
      </c>
      <c r="P28" t="s">
        <v>40</v>
      </c>
      <c r="Q28" s="21">
        <f>M28</f>
        <v>0.2</v>
      </c>
    </row>
    <row r="29" spans="1:19" x14ac:dyDescent="0.25">
      <c r="A29">
        <v>3</v>
      </c>
      <c r="B29" t="s">
        <v>29</v>
      </c>
      <c r="E29" t="s">
        <v>25</v>
      </c>
      <c r="G29" t="s">
        <v>26</v>
      </c>
      <c r="P29" t="s">
        <v>41</v>
      </c>
      <c r="Q29" s="21">
        <f>M30-M28</f>
        <v>0.33</v>
      </c>
      <c r="R29" t="s">
        <v>44</v>
      </c>
      <c r="S29" t="s">
        <v>23</v>
      </c>
    </row>
    <row r="30" spans="1:19" x14ac:dyDescent="0.25">
      <c r="A30" t="s">
        <v>30</v>
      </c>
      <c r="E30" t="s">
        <v>31</v>
      </c>
      <c r="K30" t="s">
        <v>38</v>
      </c>
      <c r="L30" s="2" t="s">
        <v>55</v>
      </c>
      <c r="M30" s="1">
        <v>0.53</v>
      </c>
      <c r="P30" s="1" t="s">
        <v>42</v>
      </c>
      <c r="Q30" s="21">
        <f>M32-M30</f>
        <v>0.4</v>
      </c>
      <c r="R30" t="s">
        <v>44</v>
      </c>
      <c r="S30" s="1" t="s">
        <v>24</v>
      </c>
    </row>
    <row r="31" spans="1:19" x14ac:dyDescent="0.25">
      <c r="P31" t="s">
        <v>43</v>
      </c>
      <c r="Q31" s="22">
        <f>M33-M32</f>
        <v>6.9999999999999951E-2</v>
      </c>
    </row>
    <row r="32" spans="1:19" x14ac:dyDescent="0.25">
      <c r="A32">
        <v>4</v>
      </c>
      <c r="B32" t="s">
        <v>32</v>
      </c>
      <c r="E32" t="s">
        <v>25</v>
      </c>
      <c r="G32" t="s">
        <v>33</v>
      </c>
      <c r="K32" t="s">
        <v>17</v>
      </c>
      <c r="L32" s="18" t="s">
        <v>58</v>
      </c>
      <c r="M32" s="1">
        <v>0.93</v>
      </c>
      <c r="Q32" s="1">
        <f>SUM(Q28:Q31)</f>
        <v>1</v>
      </c>
    </row>
    <row r="33" spans="1:19" x14ac:dyDescent="0.25">
      <c r="A33">
        <v>5</v>
      </c>
      <c r="B33" t="s">
        <v>34</v>
      </c>
      <c r="E33" t="s">
        <v>25</v>
      </c>
      <c r="G33" t="s">
        <v>35</v>
      </c>
      <c r="K33" t="s">
        <v>19</v>
      </c>
      <c r="L33" s="2" t="s">
        <v>59</v>
      </c>
      <c r="M33" s="1">
        <v>1</v>
      </c>
    </row>
    <row r="34" spans="1:19" x14ac:dyDescent="0.25">
      <c r="A34" t="s">
        <v>36</v>
      </c>
      <c r="G34" t="s">
        <v>37</v>
      </c>
      <c r="O34" t="s">
        <v>45</v>
      </c>
      <c r="Q34">
        <v>50</v>
      </c>
      <c r="R34" t="s">
        <v>46</v>
      </c>
      <c r="S34" t="s">
        <v>62</v>
      </c>
    </row>
    <row r="35" spans="1:19" x14ac:dyDescent="0.25">
      <c r="O35" t="s">
        <v>47</v>
      </c>
      <c r="Q35">
        <f>Q34/Q29*Q32</f>
        <v>151.5151515151515</v>
      </c>
      <c r="R35" t="s">
        <v>46</v>
      </c>
    </row>
    <row r="36" spans="1:19" x14ac:dyDescent="0.25">
      <c r="O36" t="s">
        <v>24</v>
      </c>
      <c r="Q36" s="20">
        <f>Q35*Q30</f>
        <v>60.606060606060602</v>
      </c>
      <c r="R36" t="s">
        <v>46</v>
      </c>
      <c r="S36" s="19" t="s">
        <v>48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Kleindl</dc:creator>
  <cp:lastModifiedBy>Kleindl</cp:lastModifiedBy>
  <dcterms:created xsi:type="dcterms:W3CDTF">2018-06-04T19:47:49Z</dcterms:created>
  <dcterms:modified xsi:type="dcterms:W3CDTF">2018-08-06T05:40:12Z</dcterms:modified>
</cp:coreProperties>
</file>