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issifu/Desktop/"/>
    </mc:Choice>
  </mc:AlternateContent>
  <xr:revisionPtr revIDLastSave="0" documentId="13_ncr:1_{8AFDE1A7-2AF1-CB4E-9EB8-F99CE0D04734}" xr6:coauthVersionLast="47" xr6:coauthVersionMax="47" xr10:uidLastSave="{00000000-0000-0000-0000-000000000000}"/>
  <bookViews>
    <workbookView xWindow="1700" yWindow="500" windowWidth="27100" windowHeight="16440" activeTab="8" xr2:uid="{347F554F-55F6-B547-BEC7-2D984F11A639}"/>
  </bookViews>
  <sheets>
    <sheet name="Nigeria_corr" sheetId="5" r:id="rId1"/>
    <sheet name="Nigeria" sheetId="1" r:id="rId2"/>
    <sheet name="china_corr" sheetId="6" r:id="rId3"/>
    <sheet name="China" sheetId="2" r:id="rId4"/>
    <sheet name="India_corr" sheetId="7" r:id="rId5"/>
    <sheet name="India" sheetId="3" r:id="rId6"/>
    <sheet name="Chile_corr" sheetId="8" r:id="rId7"/>
    <sheet name="Chile" sheetId="4" r:id="rId8"/>
    <sheet name="4_countrie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4" l="1"/>
  <c r="F24" i="3"/>
  <c r="F25" i="2"/>
  <c r="D24" i="1"/>
  <c r="F26" i="1"/>
  <c r="E26" i="1"/>
  <c r="F25" i="1"/>
  <c r="E25" i="1"/>
  <c r="H6" i="1" s="1"/>
  <c r="J6" i="1" s="1"/>
  <c r="H27" i="2"/>
  <c r="G27" i="2"/>
  <c r="H26" i="2"/>
  <c r="I6" i="2" s="1"/>
  <c r="K6" i="2" s="1"/>
  <c r="G26" i="2"/>
  <c r="J7" i="2" s="1"/>
  <c r="L7" i="2" s="1"/>
  <c r="H26" i="3"/>
  <c r="G26" i="3"/>
  <c r="H25" i="3"/>
  <c r="I5" i="3" s="1"/>
  <c r="K5" i="3" s="1"/>
  <c r="G25" i="3"/>
  <c r="J6" i="3" s="1"/>
  <c r="L6" i="3" s="1"/>
  <c r="I27" i="4"/>
  <c r="H27" i="4"/>
  <c r="I26" i="4"/>
  <c r="J6" i="4" s="1"/>
  <c r="L6" i="4" s="1"/>
  <c r="H26" i="4"/>
  <c r="K7" i="4" s="1"/>
  <c r="M7" i="4" s="1"/>
  <c r="G5" i="1" l="1"/>
  <c r="I5" i="1" s="1"/>
  <c r="G3" i="1"/>
  <c r="I3" i="1" s="1"/>
  <c r="G20" i="1"/>
  <c r="I20" i="1" s="1"/>
  <c r="G16" i="1"/>
  <c r="I16" i="1" s="1"/>
  <c r="G12" i="1"/>
  <c r="I12" i="1" s="1"/>
  <c r="G8" i="1"/>
  <c r="I8" i="1" s="1"/>
  <c r="G4" i="1"/>
  <c r="I4" i="1" s="1"/>
  <c r="H21" i="1"/>
  <c r="J21" i="1" s="1"/>
  <c r="H17" i="1"/>
  <c r="J17" i="1" s="1"/>
  <c r="H13" i="1"/>
  <c r="J13" i="1" s="1"/>
  <c r="H9" i="1"/>
  <c r="J9" i="1" s="1"/>
  <c r="H5" i="1"/>
  <c r="J5" i="1" s="1"/>
  <c r="I4" i="2"/>
  <c r="K4" i="2" s="1"/>
  <c r="I21" i="2"/>
  <c r="K21" i="2" s="1"/>
  <c r="I17" i="2"/>
  <c r="K17" i="2" s="1"/>
  <c r="I13" i="2"/>
  <c r="K13" i="2" s="1"/>
  <c r="I9" i="2"/>
  <c r="K9" i="2" s="1"/>
  <c r="I5" i="2"/>
  <c r="K5" i="2" s="1"/>
  <c r="J22" i="2"/>
  <c r="L22" i="2" s="1"/>
  <c r="J18" i="2"/>
  <c r="L18" i="2" s="1"/>
  <c r="J14" i="2"/>
  <c r="L14" i="2" s="1"/>
  <c r="J10" i="2"/>
  <c r="L10" i="2" s="1"/>
  <c r="J6" i="2"/>
  <c r="L6" i="2" s="1"/>
  <c r="J4" i="4"/>
  <c r="L4" i="4" s="1"/>
  <c r="J21" i="4"/>
  <c r="L21" i="4" s="1"/>
  <c r="J17" i="4"/>
  <c r="L17" i="4" s="1"/>
  <c r="J13" i="4"/>
  <c r="L13" i="4" s="1"/>
  <c r="J9" i="4"/>
  <c r="L9" i="4" s="1"/>
  <c r="J5" i="4"/>
  <c r="L5" i="4" s="1"/>
  <c r="K22" i="4"/>
  <c r="M22" i="4" s="1"/>
  <c r="K18" i="4"/>
  <c r="M18" i="4" s="1"/>
  <c r="K14" i="4"/>
  <c r="M14" i="4" s="1"/>
  <c r="K10" i="4"/>
  <c r="M10" i="4" s="1"/>
  <c r="K6" i="4"/>
  <c r="M6" i="4" s="1"/>
  <c r="I3" i="3"/>
  <c r="K3" i="3" s="1"/>
  <c r="I20" i="3"/>
  <c r="K20" i="3" s="1"/>
  <c r="I16" i="3"/>
  <c r="K16" i="3" s="1"/>
  <c r="I12" i="3"/>
  <c r="K12" i="3" s="1"/>
  <c r="I8" i="3"/>
  <c r="K8" i="3" s="1"/>
  <c r="I4" i="3"/>
  <c r="K4" i="3" s="1"/>
  <c r="J21" i="3"/>
  <c r="L21" i="3" s="1"/>
  <c r="J17" i="3"/>
  <c r="L17" i="3" s="1"/>
  <c r="J13" i="3"/>
  <c r="L13" i="3" s="1"/>
  <c r="J9" i="3"/>
  <c r="L9" i="3" s="1"/>
  <c r="J5" i="3"/>
  <c r="L5" i="3" s="1"/>
  <c r="G23" i="1"/>
  <c r="I23" i="1" s="1"/>
  <c r="G19" i="1"/>
  <c r="I19" i="1" s="1"/>
  <c r="G15" i="1"/>
  <c r="I15" i="1" s="1"/>
  <c r="G11" i="1"/>
  <c r="I11" i="1" s="1"/>
  <c r="G7" i="1"/>
  <c r="I7" i="1" s="1"/>
  <c r="H3" i="1"/>
  <c r="J3" i="1" s="1"/>
  <c r="H20" i="1"/>
  <c r="J20" i="1" s="1"/>
  <c r="H16" i="1"/>
  <c r="J16" i="1" s="1"/>
  <c r="H12" i="1"/>
  <c r="J12" i="1" s="1"/>
  <c r="H8" i="1"/>
  <c r="J8" i="1" s="1"/>
  <c r="H4" i="1"/>
  <c r="J4" i="1" s="1"/>
  <c r="I24" i="2"/>
  <c r="K24" i="2" s="1"/>
  <c r="I20" i="2"/>
  <c r="K20" i="2" s="1"/>
  <c r="I16" i="2"/>
  <c r="K16" i="2" s="1"/>
  <c r="I12" i="2"/>
  <c r="K12" i="2" s="1"/>
  <c r="I8" i="2"/>
  <c r="K8" i="2" s="1"/>
  <c r="J4" i="2"/>
  <c r="L4" i="2" s="1"/>
  <c r="J21" i="2"/>
  <c r="L21" i="2" s="1"/>
  <c r="J17" i="2"/>
  <c r="L17" i="2" s="1"/>
  <c r="J13" i="2"/>
  <c r="L13" i="2" s="1"/>
  <c r="J9" i="2"/>
  <c r="L9" i="2" s="1"/>
  <c r="J5" i="2"/>
  <c r="L5" i="2" s="1"/>
  <c r="J24" i="4"/>
  <c r="L24" i="4" s="1"/>
  <c r="J20" i="4"/>
  <c r="L20" i="4" s="1"/>
  <c r="J16" i="4"/>
  <c r="L16" i="4" s="1"/>
  <c r="J12" i="4"/>
  <c r="L12" i="4" s="1"/>
  <c r="J8" i="4"/>
  <c r="L8" i="4" s="1"/>
  <c r="K4" i="4"/>
  <c r="M4" i="4" s="1"/>
  <c r="K21" i="4"/>
  <c r="M21" i="4" s="1"/>
  <c r="K17" i="4"/>
  <c r="M17" i="4" s="1"/>
  <c r="K13" i="4"/>
  <c r="M13" i="4" s="1"/>
  <c r="K9" i="4"/>
  <c r="M9" i="4" s="1"/>
  <c r="K5" i="4"/>
  <c r="M5" i="4" s="1"/>
  <c r="I23" i="3"/>
  <c r="K23" i="3" s="1"/>
  <c r="I19" i="3"/>
  <c r="K19" i="3" s="1"/>
  <c r="I15" i="3"/>
  <c r="K15" i="3" s="1"/>
  <c r="I11" i="3"/>
  <c r="K11" i="3" s="1"/>
  <c r="I7" i="3"/>
  <c r="K7" i="3" s="1"/>
  <c r="J3" i="3"/>
  <c r="L3" i="3" s="1"/>
  <c r="J20" i="3"/>
  <c r="L20" i="3" s="1"/>
  <c r="J16" i="3"/>
  <c r="L16" i="3" s="1"/>
  <c r="J12" i="3"/>
  <c r="L12" i="3" s="1"/>
  <c r="J8" i="3"/>
  <c r="L8" i="3" s="1"/>
  <c r="J4" i="3"/>
  <c r="L4" i="3" s="1"/>
  <c r="G22" i="1"/>
  <c r="I22" i="1" s="1"/>
  <c r="G18" i="1"/>
  <c r="I18" i="1" s="1"/>
  <c r="G14" i="1"/>
  <c r="I14" i="1" s="1"/>
  <c r="G10" i="1"/>
  <c r="I10" i="1" s="1"/>
  <c r="G6" i="1"/>
  <c r="I6" i="1" s="1"/>
  <c r="H23" i="1"/>
  <c r="J23" i="1" s="1"/>
  <c r="H19" i="1"/>
  <c r="J19" i="1" s="1"/>
  <c r="H15" i="1"/>
  <c r="J15" i="1" s="1"/>
  <c r="H11" i="1"/>
  <c r="J11" i="1" s="1"/>
  <c r="H7" i="1"/>
  <c r="J7" i="1" s="1"/>
  <c r="I23" i="2"/>
  <c r="K23" i="2" s="1"/>
  <c r="I19" i="2"/>
  <c r="K19" i="2" s="1"/>
  <c r="I15" i="2"/>
  <c r="K15" i="2" s="1"/>
  <c r="I11" i="2"/>
  <c r="K11" i="2" s="1"/>
  <c r="I7" i="2"/>
  <c r="K7" i="2" s="1"/>
  <c r="J24" i="2"/>
  <c r="L24" i="2" s="1"/>
  <c r="J20" i="2"/>
  <c r="L20" i="2" s="1"/>
  <c r="J16" i="2"/>
  <c r="L16" i="2" s="1"/>
  <c r="J12" i="2"/>
  <c r="L12" i="2" s="1"/>
  <c r="J8" i="2"/>
  <c r="L8" i="2" s="1"/>
  <c r="J23" i="4"/>
  <c r="L23" i="4" s="1"/>
  <c r="J19" i="4"/>
  <c r="L19" i="4" s="1"/>
  <c r="J15" i="4"/>
  <c r="L15" i="4" s="1"/>
  <c r="J11" i="4"/>
  <c r="L11" i="4" s="1"/>
  <c r="J7" i="4"/>
  <c r="L7" i="4" s="1"/>
  <c r="K24" i="4"/>
  <c r="M24" i="4" s="1"/>
  <c r="K20" i="4"/>
  <c r="M20" i="4" s="1"/>
  <c r="K16" i="4"/>
  <c r="M16" i="4" s="1"/>
  <c r="K12" i="4"/>
  <c r="M12" i="4" s="1"/>
  <c r="K8" i="4"/>
  <c r="M8" i="4" s="1"/>
  <c r="I22" i="3"/>
  <c r="K22" i="3" s="1"/>
  <c r="I18" i="3"/>
  <c r="K18" i="3" s="1"/>
  <c r="I14" i="3"/>
  <c r="K14" i="3" s="1"/>
  <c r="I10" i="3"/>
  <c r="K10" i="3" s="1"/>
  <c r="I6" i="3"/>
  <c r="K6" i="3" s="1"/>
  <c r="J23" i="3"/>
  <c r="L23" i="3" s="1"/>
  <c r="J19" i="3"/>
  <c r="L19" i="3" s="1"/>
  <c r="J15" i="3"/>
  <c r="L15" i="3" s="1"/>
  <c r="J11" i="3"/>
  <c r="L11" i="3" s="1"/>
  <c r="J7" i="3"/>
  <c r="L7" i="3" s="1"/>
  <c r="G21" i="1"/>
  <c r="I21" i="1" s="1"/>
  <c r="G17" i="1"/>
  <c r="I17" i="1" s="1"/>
  <c r="G13" i="1"/>
  <c r="I13" i="1" s="1"/>
  <c r="G9" i="1"/>
  <c r="I9" i="1" s="1"/>
  <c r="H22" i="1"/>
  <c r="J22" i="1" s="1"/>
  <c r="H18" i="1"/>
  <c r="J18" i="1" s="1"/>
  <c r="H14" i="1"/>
  <c r="J14" i="1" s="1"/>
  <c r="H10" i="1"/>
  <c r="J10" i="1" s="1"/>
  <c r="I22" i="2"/>
  <c r="K22" i="2" s="1"/>
  <c r="I18" i="2"/>
  <c r="K18" i="2" s="1"/>
  <c r="I14" i="2"/>
  <c r="K14" i="2" s="1"/>
  <c r="I10" i="2"/>
  <c r="K10" i="2" s="1"/>
  <c r="J23" i="2"/>
  <c r="L23" i="2" s="1"/>
  <c r="J19" i="2"/>
  <c r="L19" i="2" s="1"/>
  <c r="J15" i="2"/>
  <c r="L15" i="2" s="1"/>
  <c r="J11" i="2"/>
  <c r="L11" i="2" s="1"/>
  <c r="J22" i="4"/>
  <c r="L22" i="4" s="1"/>
  <c r="J18" i="4"/>
  <c r="L18" i="4" s="1"/>
  <c r="J14" i="4"/>
  <c r="L14" i="4" s="1"/>
  <c r="J10" i="4"/>
  <c r="L10" i="4" s="1"/>
  <c r="K23" i="4"/>
  <c r="M23" i="4" s="1"/>
  <c r="K19" i="4"/>
  <c r="M19" i="4" s="1"/>
  <c r="K15" i="4"/>
  <c r="M15" i="4" s="1"/>
  <c r="K11" i="4"/>
  <c r="M11" i="4" s="1"/>
  <c r="I21" i="3"/>
  <c r="K21" i="3" s="1"/>
  <c r="I17" i="3"/>
  <c r="K17" i="3" s="1"/>
  <c r="I13" i="3"/>
  <c r="K13" i="3" s="1"/>
  <c r="I9" i="3"/>
  <c r="K9" i="3" s="1"/>
  <c r="J22" i="3"/>
  <c r="L22" i="3" s="1"/>
  <c r="J18" i="3"/>
  <c r="L18" i="3" s="1"/>
  <c r="J14" i="3"/>
  <c r="L14" i="3" s="1"/>
  <c r="J10" i="3"/>
  <c r="L10" i="3" s="1"/>
</calcChain>
</file>

<file path=xl/sharedStrings.xml><?xml version="1.0" encoding="utf-8"?>
<sst xmlns="http://schemas.openxmlformats.org/spreadsheetml/2006/main" count="246" uniqueCount="20">
  <si>
    <t>FishC</t>
  </si>
  <si>
    <t>GDP per capita (constant 2010 US$)</t>
  </si>
  <si>
    <t>Nigeria</t>
  </si>
  <si>
    <t>China</t>
  </si>
  <si>
    <t>India</t>
  </si>
  <si>
    <t>Chile</t>
  </si>
  <si>
    <t>Min</t>
  </si>
  <si>
    <t>Max</t>
  </si>
  <si>
    <t>x</t>
  </si>
  <si>
    <t>y</t>
  </si>
  <si>
    <t>correlation</t>
  </si>
  <si>
    <t>Corr</t>
  </si>
  <si>
    <t>Correl</t>
  </si>
  <si>
    <t>corr</t>
  </si>
  <si>
    <t>corre</t>
  </si>
  <si>
    <t>GDP</t>
  </si>
  <si>
    <t>Fish</t>
  </si>
  <si>
    <t>Normalized GDP Per Capita</t>
  </si>
  <si>
    <t>Normalized Fish Consumption Per 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</si>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</sst>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Nigeria!$J$2</c:f>
              <c:strCache>
                <c:ptCount val="1"/>
                <c:pt idx="0">
                  <c:v>Normalized Fish Consumption Per Capita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Nigeria!$I$3:$I$23</c:f>
              <c:numCache>
                <c:formatCode>0</c:formatCode>
                <c:ptCount val="21"/>
                <c:pt idx="0">
                  <c:v>0</c:v>
                </c:pt>
                <c:pt idx="1">
                  <c:v>1.8140987513128113</c:v>
                </c:pt>
                <c:pt idx="2">
                  <c:v>2.2729927856374856</c:v>
                </c:pt>
                <c:pt idx="3">
                  <c:v>2.3377746089478095</c:v>
                </c:pt>
                <c:pt idx="4">
                  <c:v>0.18952816578977447</c:v>
                </c:pt>
                <c:pt idx="5">
                  <c:v>2.8789371154493768</c:v>
                </c:pt>
                <c:pt idx="6">
                  <c:v>6.6256250290468595</c:v>
                </c:pt>
                <c:pt idx="7">
                  <c:v>21.276621531829406</c:v>
                </c:pt>
                <c:pt idx="8">
                  <c:v>27.436968191483146</c:v>
                </c:pt>
                <c:pt idx="9">
                  <c:v>36.419836873682584</c:v>
                </c:pt>
                <c:pt idx="10">
                  <c:v>41.905597194438279</c:v>
                </c:pt>
                <c:pt idx="11">
                  <c:v>46.990987016450845</c:v>
                </c:pt>
                <c:pt idx="12">
                  <c:v>53.028844230837592</c:v>
                </c:pt>
                <c:pt idx="13">
                  <c:v>59.544217527932865</c:v>
                </c:pt>
                <c:pt idx="14">
                  <c:v>68.408126180802384</c:v>
                </c:pt>
                <c:pt idx="15">
                  <c:v>77.662072248800484</c:v>
                </c:pt>
                <c:pt idx="16">
                  <c:v>82.425958670431783</c:v>
                </c:pt>
                <c:pt idx="17">
                  <c:v>85.274608775445031</c:v>
                </c:pt>
                <c:pt idx="18">
                  <c:v>92.837828533061412</c:v>
                </c:pt>
                <c:pt idx="19">
                  <c:v>100</c:v>
                </c:pt>
                <c:pt idx="20">
                  <c:v>99.938191775313442</c:v>
                </c:pt>
              </c:numCache>
            </c:numRef>
          </c:xVal>
          <c:yVal>
            <c:numRef>
              <c:f>Nigeria!$J$3:$J$23</c:f>
              <c:numCache>
                <c:formatCode>0</c:formatCode>
                <c:ptCount val="21"/>
                <c:pt idx="0">
                  <c:v>0</c:v>
                </c:pt>
                <c:pt idx="1">
                  <c:v>8.7279480037140242</c:v>
                </c:pt>
                <c:pt idx="2">
                  <c:v>5.106778087279479</c:v>
                </c:pt>
                <c:pt idx="3">
                  <c:v>15.784586815227478</c:v>
                </c:pt>
                <c:pt idx="4">
                  <c:v>11.792014856081714</c:v>
                </c:pt>
                <c:pt idx="5">
                  <c:v>2.9712163416898822</c:v>
                </c:pt>
                <c:pt idx="6">
                  <c:v>30.269266480965644</c:v>
                </c:pt>
                <c:pt idx="7">
                  <c:v>23.676880222841234</c:v>
                </c:pt>
                <c:pt idx="8">
                  <c:v>27.576601671309199</c:v>
                </c:pt>
                <c:pt idx="9">
                  <c:v>37.418755803156913</c:v>
                </c:pt>
                <c:pt idx="10">
                  <c:v>44.846796657381617</c:v>
                </c:pt>
                <c:pt idx="11">
                  <c:v>80.965645311049215</c:v>
                </c:pt>
                <c:pt idx="12">
                  <c:v>99.535747446610941</c:v>
                </c:pt>
                <c:pt idx="13">
                  <c:v>92.200557103064057</c:v>
                </c:pt>
                <c:pt idx="14">
                  <c:v>72.701949860724241</c:v>
                </c:pt>
                <c:pt idx="15">
                  <c:v>81.894150417827305</c:v>
                </c:pt>
                <c:pt idx="16">
                  <c:v>100</c:v>
                </c:pt>
                <c:pt idx="17">
                  <c:v>95.636025998142998</c:v>
                </c:pt>
                <c:pt idx="18">
                  <c:v>91.364902506963787</c:v>
                </c:pt>
                <c:pt idx="19">
                  <c:v>56.360259981429905</c:v>
                </c:pt>
                <c:pt idx="20">
                  <c:v>45.403899721448475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1-6A46-9CCF-066ABB9AD60B}"/>
            </c:ext>
          </c:extLst>
        </c:ser>
        <c:ser>
          <c:idx val="1"/>
          <c:order val="1"/>
          <c:spPr>
            <a:ln w="25400" cap="sq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Nigeria!$L$3:$L$4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Nigeria!$M$3:$M$4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C1-6A46-9CCF-066ABB9A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662064"/>
        <c:axId val="1588663712"/>
      </c:scatterChart>
      <c:valAx>
        <c:axId val="1588662064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Normalized</a:t>
                </a:r>
                <a:r>
                  <a:rPr lang="en-US" sz="1200" baseline="0"/>
                  <a:t> GDP Per Capita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63712"/>
        <c:crosses val="autoZero"/>
        <c:crossBetween val="midCat"/>
        <c:majorUnit val="10"/>
      </c:valAx>
      <c:valAx>
        <c:axId val="1588663712"/>
        <c:scaling>
          <c:orientation val="minMax"/>
          <c:max val="11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Per Capita Fish Consumption</a:t>
                </a:r>
                <a:endParaRPr lang="en-C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62064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China!$L$3</c:f>
              <c:strCache>
                <c:ptCount val="1"/>
                <c:pt idx="0">
                  <c:v>Normalized Fish Consumption Per Capita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China!$K$4:$K$24</c:f>
              <c:numCache>
                <c:formatCode>0</c:formatCode>
                <c:ptCount val="21"/>
                <c:pt idx="0">
                  <c:v>0</c:v>
                </c:pt>
                <c:pt idx="1">
                  <c:v>2.0390456227486276</c:v>
                </c:pt>
                <c:pt idx="2">
                  <c:v>4.0895491175190628</c:v>
                </c:pt>
                <c:pt idx="3">
                  <c:v>5.9485925725109867</c:v>
                </c:pt>
                <c:pt idx="4">
                  <c:v>7.9142064203493874</c:v>
                </c:pt>
                <c:pt idx="5">
                  <c:v>10.292705711206102</c:v>
                </c:pt>
                <c:pt idx="6">
                  <c:v>12.824706398330358</c:v>
                </c:pt>
                <c:pt idx="7">
                  <c:v>15.852982001753752</c:v>
                </c:pt>
                <c:pt idx="8">
                  <c:v>19.507040361876069</c:v>
                </c:pt>
                <c:pt idx="9">
                  <c:v>23.548474497609963</c:v>
                </c:pt>
                <c:pt idx="10">
                  <c:v>28.572384962068533</c:v>
                </c:pt>
                <c:pt idx="11">
                  <c:v>34.834790675185658</c:v>
                </c:pt>
                <c:pt idx="12">
                  <c:v>42.751066207235013</c:v>
                </c:pt>
                <c:pt idx="13">
                  <c:v>48.750206578683631</c:v>
                </c:pt>
                <c:pt idx="14">
                  <c:v>55.124450014475222</c:v>
                </c:pt>
                <c:pt idx="15">
                  <c:v>63.039464274846104</c:v>
                </c:pt>
                <c:pt idx="16">
                  <c:v>70.826144225298748</c:v>
                </c:pt>
                <c:pt idx="17">
                  <c:v>77.724637857904426</c:v>
                </c:pt>
                <c:pt idx="18">
                  <c:v>85.030725504987927</c:v>
                </c:pt>
                <c:pt idx="19">
                  <c:v>92.480396242396893</c:v>
                </c:pt>
                <c:pt idx="20">
                  <c:v>100</c:v>
                </c:pt>
              </c:numCache>
            </c:numRef>
          </c:xVal>
          <c:yVal>
            <c:numRef>
              <c:f>China!$L$4:$L$24</c:f>
              <c:numCache>
                <c:formatCode>0</c:formatCode>
                <c:ptCount val="21"/>
                <c:pt idx="0">
                  <c:v>0</c:v>
                </c:pt>
                <c:pt idx="1">
                  <c:v>9.5763203714451439</c:v>
                </c:pt>
                <c:pt idx="2">
                  <c:v>10.504933255948918</c:v>
                </c:pt>
                <c:pt idx="3">
                  <c:v>14.973882762623322</c:v>
                </c:pt>
                <c:pt idx="4">
                  <c:v>17.121300058038301</c:v>
                </c:pt>
                <c:pt idx="5">
                  <c:v>22.112594312246074</c:v>
                </c:pt>
                <c:pt idx="6">
                  <c:v>19.210679048171787</c:v>
                </c:pt>
                <c:pt idx="7">
                  <c:v>25.536854323853735</c:v>
                </c:pt>
                <c:pt idx="8">
                  <c:v>27.626233313987221</c:v>
                </c:pt>
                <c:pt idx="9">
                  <c:v>34.474753337202543</c:v>
                </c:pt>
                <c:pt idx="10">
                  <c:v>37.260591990713863</c:v>
                </c:pt>
                <c:pt idx="11">
                  <c:v>42.309924550203128</c:v>
                </c:pt>
                <c:pt idx="12">
                  <c:v>48.461984910040613</c:v>
                </c:pt>
                <c:pt idx="13">
                  <c:v>54.904236796285531</c:v>
                </c:pt>
                <c:pt idx="14">
                  <c:v>63.377829367382468</c:v>
                </c:pt>
                <c:pt idx="15">
                  <c:v>69.065583284968042</c:v>
                </c:pt>
                <c:pt idx="16">
                  <c:v>73.128264654672066</c:v>
                </c:pt>
                <c:pt idx="17">
                  <c:v>83.691236215902492</c:v>
                </c:pt>
                <c:pt idx="18">
                  <c:v>82.472431804991274</c:v>
                </c:pt>
                <c:pt idx="19">
                  <c:v>90.946024376088204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1-784B-8E8F-C6AB143A424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China!$N$4:$N$5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China!$O$4:$O$5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61-784B-8E8F-C6AB143A4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706592"/>
        <c:axId val="1549698656"/>
      </c:scatterChart>
      <c:valAx>
        <c:axId val="1549706592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GDP Per Capita</a:t>
                </a:r>
                <a:endParaRPr lang="en-C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698656"/>
        <c:crosses val="autoZero"/>
        <c:crossBetween val="midCat"/>
        <c:majorUnit val="10"/>
      </c:valAx>
      <c:valAx>
        <c:axId val="1549698656"/>
        <c:scaling>
          <c:orientation val="minMax"/>
          <c:max val="11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Per Capita Fish Consumption</a:t>
                </a:r>
                <a:endParaRPr lang="en-C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06592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India!$L$2</c:f>
              <c:strCache>
                <c:ptCount val="1"/>
                <c:pt idx="0">
                  <c:v>Normalized Fish Consumption Per Capita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India!$K$3:$K$23</c:f>
              <c:numCache>
                <c:formatCode>0</c:formatCode>
                <c:ptCount val="21"/>
                <c:pt idx="0">
                  <c:v>0</c:v>
                </c:pt>
                <c:pt idx="1">
                  <c:v>3.4640409456668735</c:v>
                </c:pt>
                <c:pt idx="2">
                  <c:v>4.8673573310556355</c:v>
                </c:pt>
                <c:pt idx="3">
                  <c:v>7.7354766384487936</c:v>
                </c:pt>
                <c:pt idx="4">
                  <c:v>12.589793477058961</c:v>
                </c:pt>
                <c:pt idx="5">
                  <c:v>14.110176737178829</c:v>
                </c:pt>
                <c:pt idx="6">
                  <c:v>16.433578191210234</c:v>
                </c:pt>
                <c:pt idx="7">
                  <c:v>18.066269512504586</c:v>
                </c:pt>
                <c:pt idx="8">
                  <c:v>22.984037942678981</c:v>
                </c:pt>
                <c:pt idx="9">
                  <c:v>28.287056342448601</c:v>
                </c:pt>
                <c:pt idx="10">
                  <c:v>33.953344432134905</c:v>
                </c:pt>
                <c:pt idx="11">
                  <c:v>40.13824527194582</c:v>
                </c:pt>
                <c:pt idx="12">
                  <c:v>46.354220248034835</c:v>
                </c:pt>
                <c:pt idx="13">
                  <c:v>48.084549508319981</c:v>
                </c:pt>
                <c:pt idx="14">
                  <c:v>55.116520049869813</c:v>
                </c:pt>
                <c:pt idx="15">
                  <c:v>63.409072313013482</c:v>
                </c:pt>
                <c:pt idx="16">
                  <c:v>68.317185898298519</c:v>
                </c:pt>
                <c:pt idx="17">
                  <c:v>73.772047338590752</c:v>
                </c:pt>
                <c:pt idx="18">
                  <c:v>80.776550051150991</c:v>
                </c:pt>
                <c:pt idx="19">
                  <c:v>89.649110109458405</c:v>
                </c:pt>
                <c:pt idx="20">
                  <c:v>100</c:v>
                </c:pt>
              </c:numCache>
            </c:numRef>
          </c:xVal>
          <c:yVal>
            <c:numRef>
              <c:f>India!$L$3:$L$23</c:f>
              <c:numCache>
                <c:formatCode>0</c:formatCode>
                <c:ptCount val="21"/>
                <c:pt idx="0">
                  <c:v>0</c:v>
                </c:pt>
                <c:pt idx="1">
                  <c:v>13.963963963963948</c:v>
                </c:pt>
                <c:pt idx="2">
                  <c:v>17.117117117117115</c:v>
                </c:pt>
                <c:pt idx="3">
                  <c:v>16.216216216216193</c:v>
                </c:pt>
                <c:pt idx="4">
                  <c:v>21.621621621621603</c:v>
                </c:pt>
                <c:pt idx="5">
                  <c:v>12.162162162162145</c:v>
                </c:pt>
                <c:pt idx="6">
                  <c:v>27.927927927927936</c:v>
                </c:pt>
                <c:pt idx="7">
                  <c:v>22.072072072072086</c:v>
                </c:pt>
                <c:pt idx="8">
                  <c:v>25.225225225225213</c:v>
                </c:pt>
                <c:pt idx="9">
                  <c:v>27.02702702702701</c:v>
                </c:pt>
                <c:pt idx="10">
                  <c:v>38.738738738738718</c:v>
                </c:pt>
                <c:pt idx="11">
                  <c:v>46.396396396396412</c:v>
                </c:pt>
                <c:pt idx="12">
                  <c:v>43.693693693693689</c:v>
                </c:pt>
                <c:pt idx="13">
                  <c:v>80.630630630630634</c:v>
                </c:pt>
                <c:pt idx="14">
                  <c:v>62.612612612612608</c:v>
                </c:pt>
                <c:pt idx="15">
                  <c:v>68.468468468468458</c:v>
                </c:pt>
                <c:pt idx="16">
                  <c:v>43.693693693693689</c:v>
                </c:pt>
                <c:pt idx="17">
                  <c:v>40.540540540540519</c:v>
                </c:pt>
                <c:pt idx="18">
                  <c:v>37.837837837837832</c:v>
                </c:pt>
                <c:pt idx="19">
                  <c:v>90.090090090090101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F-D14C-AB00-E1B4596AA7AE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India!$N$3:$N$4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India!$O$3:$O$4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1F-D14C-AB00-E1B4596AA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446160"/>
        <c:axId val="1596689296"/>
      </c:scatterChart>
      <c:valAx>
        <c:axId val="1589446160"/>
        <c:scaling>
          <c:orientation val="minMax"/>
          <c:max val="1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GDP Per Capita</a:t>
                </a:r>
                <a:endParaRPr lang="en-C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689296"/>
        <c:crosses val="autoZero"/>
        <c:crossBetween val="midCat"/>
        <c:majorUnit val="10"/>
      </c:valAx>
      <c:valAx>
        <c:axId val="1596689296"/>
        <c:scaling>
          <c:orientation val="minMax"/>
          <c:max val="1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Per Capita Fish Consumption</a:t>
                </a:r>
                <a:endParaRPr lang="en-C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446160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Chile!$M$3</c:f>
              <c:strCache>
                <c:ptCount val="1"/>
                <c:pt idx="0">
                  <c:v>Normalized Fish Consumption Per Capita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Chile!$L$4:$L$24</c:f>
              <c:numCache>
                <c:formatCode>0</c:formatCode>
                <c:ptCount val="21"/>
                <c:pt idx="0">
                  <c:v>0</c:v>
                </c:pt>
                <c:pt idx="1">
                  <c:v>6.3040077739178431</c:v>
                </c:pt>
                <c:pt idx="2">
                  <c:v>13.809910925250493</c:v>
                </c:pt>
                <c:pt idx="3">
                  <c:v>17.786144426386137</c:v>
                </c:pt>
                <c:pt idx="4">
                  <c:v>15.557431038004454</c:v>
                </c:pt>
                <c:pt idx="5">
                  <c:v>21.072592756235313</c:v>
                </c:pt>
                <c:pt idx="6">
                  <c:v>24.081957864070063</c:v>
                </c:pt>
                <c:pt idx="7">
                  <c:v>26.947409608957141</c:v>
                </c:pt>
                <c:pt idx="8">
                  <c:v>31.338741540163529</c:v>
                </c:pt>
                <c:pt idx="9">
                  <c:v>40.522607699922474</c:v>
                </c:pt>
                <c:pt idx="10">
                  <c:v>47.94194864174618</c:v>
                </c:pt>
                <c:pt idx="11">
                  <c:v>56.631296655521915</c:v>
                </c:pt>
                <c:pt idx="12">
                  <c:v>63.293867742971152</c:v>
                </c:pt>
                <c:pt idx="13">
                  <c:v>67.720228240097029</c:v>
                </c:pt>
                <c:pt idx="14">
                  <c:v>62.858992264031222</c:v>
                </c:pt>
                <c:pt idx="15">
                  <c:v>71.504655517193115</c:v>
                </c:pt>
                <c:pt idx="16">
                  <c:v>81.147381325013569</c:v>
                </c:pt>
                <c:pt idx="17">
                  <c:v>89.778475797233554</c:v>
                </c:pt>
                <c:pt idx="18">
                  <c:v>96.112087349964142</c:v>
                </c:pt>
                <c:pt idx="19">
                  <c:v>97.602873717925704</c:v>
                </c:pt>
                <c:pt idx="20">
                  <c:v>100</c:v>
                </c:pt>
              </c:numCache>
            </c:numRef>
          </c:xVal>
          <c:yVal>
            <c:numRef>
              <c:f>Chile!$M$4:$M$24</c:f>
              <c:numCache>
                <c:formatCode>0</c:formatCode>
                <c:ptCount val="21"/>
                <c:pt idx="0">
                  <c:v>96.856581532416499</c:v>
                </c:pt>
                <c:pt idx="1">
                  <c:v>100</c:v>
                </c:pt>
                <c:pt idx="2">
                  <c:v>65.422396856581514</c:v>
                </c:pt>
                <c:pt idx="3">
                  <c:v>30.255402750491168</c:v>
                </c:pt>
                <c:pt idx="4">
                  <c:v>22.789783889980349</c:v>
                </c:pt>
                <c:pt idx="5">
                  <c:v>1.9646365422396779</c:v>
                </c:pt>
                <c:pt idx="6">
                  <c:v>13.359528487229852</c:v>
                </c:pt>
                <c:pt idx="7">
                  <c:v>20.432220039292741</c:v>
                </c:pt>
                <c:pt idx="8">
                  <c:v>63.654223968565802</c:v>
                </c:pt>
                <c:pt idx="9">
                  <c:v>89.783889980353649</c:v>
                </c:pt>
                <c:pt idx="10">
                  <c:v>73.477406679764229</c:v>
                </c:pt>
                <c:pt idx="11">
                  <c:v>67.779960707269154</c:v>
                </c:pt>
                <c:pt idx="12">
                  <c:v>66.011787819253442</c:v>
                </c:pt>
                <c:pt idx="13">
                  <c:v>73.280943025540253</c:v>
                </c:pt>
                <c:pt idx="14">
                  <c:v>54.223968565815305</c:v>
                </c:pt>
                <c:pt idx="15">
                  <c:v>39.292730844793702</c:v>
                </c:pt>
                <c:pt idx="16">
                  <c:v>46.561886051080556</c:v>
                </c:pt>
                <c:pt idx="17">
                  <c:v>24.75442043222003</c:v>
                </c:pt>
                <c:pt idx="18">
                  <c:v>20.628683693516706</c:v>
                </c:pt>
                <c:pt idx="19">
                  <c:v>24.3614931237721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1-464D-BE6C-AA386055B239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Chile!$O$4:$O$5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Chile!$P$4:$P$5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31-464D-BE6C-AA386055B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015984"/>
        <c:axId val="1537017632"/>
      </c:scatterChart>
      <c:valAx>
        <c:axId val="1537015984"/>
        <c:scaling>
          <c:orientation val="minMax"/>
          <c:max val="1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GDP Per Capita</a:t>
                </a:r>
                <a:endParaRPr lang="en-C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017632"/>
        <c:crosses val="autoZero"/>
        <c:crossBetween val="midCat"/>
        <c:majorUnit val="10"/>
      </c:valAx>
      <c:valAx>
        <c:axId val="1537017632"/>
        <c:scaling>
          <c:orientation val="minMax"/>
          <c:max val="1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Normalized</a:t>
                </a:r>
                <a:r>
                  <a:rPr lang="en-US" sz="1200" baseline="0"/>
                  <a:t> Per Capita Fish Consumption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015984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Chile!$H$3</c:f>
              <c:strCache>
                <c:ptCount val="1"/>
                <c:pt idx="0">
                  <c:v>FishC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Chile!$G$4:$G$24</c:f>
              <c:numCache>
                <c:formatCode>General</c:formatCode>
                <c:ptCount val="21"/>
                <c:pt idx="0">
                  <c:v>8004.3154461474332</c:v>
                </c:pt>
                <c:pt idx="1">
                  <c:v>8427.8218959719125</c:v>
                </c:pt>
                <c:pt idx="2">
                  <c:v>8932.0722887933171</c:v>
                </c:pt>
                <c:pt idx="3">
                  <c:v>9199.1976785662046</c:v>
                </c:pt>
                <c:pt idx="4">
                  <c:v>9049.4715791322869</c:v>
                </c:pt>
                <c:pt idx="5">
                  <c:v>9419.9829495591384</c:v>
                </c:pt>
                <c:pt idx="6">
                  <c:v>9622.1536287130893</c:v>
                </c:pt>
                <c:pt idx="7">
                  <c:v>9814.6561349189615</c:v>
                </c:pt>
                <c:pt idx="8">
                  <c:v>10109.668048432241</c:v>
                </c:pt>
                <c:pt idx="9">
                  <c:v>10726.644849932196</c:v>
                </c:pt>
                <c:pt idx="10">
                  <c:v>11225.079949474653</c:v>
                </c:pt>
                <c:pt idx="11">
                  <c:v>11808.834770309288</c:v>
                </c:pt>
                <c:pt idx="12">
                  <c:v>12256.429685979139</c:v>
                </c:pt>
                <c:pt idx="13">
                  <c:v>12553.794836373943</c:v>
                </c:pt>
                <c:pt idx="14">
                  <c:v>12227.214530032859</c:v>
                </c:pt>
                <c:pt idx="15">
                  <c:v>12808.034586422002</c:v>
                </c:pt>
                <c:pt idx="16">
                  <c:v>13455.837812553325</c:v>
                </c:pt>
                <c:pt idx="17">
                  <c:v>14035.679130825978</c:v>
                </c:pt>
                <c:pt idx="18">
                  <c:v>14461.17437757394</c:v>
                </c:pt>
                <c:pt idx="19">
                  <c:v>14561.326164307817</c:v>
                </c:pt>
                <c:pt idx="20">
                  <c:v>14722.366327630984</c:v>
                </c:pt>
              </c:numCache>
            </c:numRef>
          </c:xVal>
          <c:yVal>
            <c:numRef>
              <c:f>Chile!$H$4:$H$24</c:f>
              <c:numCache>
                <c:formatCode>0</c:formatCode>
                <c:ptCount val="21"/>
                <c:pt idx="0">
                  <c:v>16.37</c:v>
                </c:pt>
                <c:pt idx="1">
                  <c:v>16.53</c:v>
                </c:pt>
                <c:pt idx="2">
                  <c:v>14.77</c:v>
                </c:pt>
                <c:pt idx="3">
                  <c:v>12.98</c:v>
                </c:pt>
                <c:pt idx="4">
                  <c:v>12.6</c:v>
                </c:pt>
                <c:pt idx="5">
                  <c:v>11.54</c:v>
                </c:pt>
                <c:pt idx="6">
                  <c:v>12.12</c:v>
                </c:pt>
                <c:pt idx="7">
                  <c:v>12.48</c:v>
                </c:pt>
                <c:pt idx="8">
                  <c:v>14.68</c:v>
                </c:pt>
                <c:pt idx="9">
                  <c:v>16.010000000000002</c:v>
                </c:pt>
                <c:pt idx="10">
                  <c:v>15.18</c:v>
                </c:pt>
                <c:pt idx="11">
                  <c:v>14.89</c:v>
                </c:pt>
                <c:pt idx="12">
                  <c:v>14.8</c:v>
                </c:pt>
                <c:pt idx="13">
                  <c:v>15.17</c:v>
                </c:pt>
                <c:pt idx="14">
                  <c:v>14.2</c:v>
                </c:pt>
                <c:pt idx="15">
                  <c:v>13.44</c:v>
                </c:pt>
                <c:pt idx="16">
                  <c:v>13.81</c:v>
                </c:pt>
                <c:pt idx="17">
                  <c:v>12.7</c:v>
                </c:pt>
                <c:pt idx="18">
                  <c:v>12.49</c:v>
                </c:pt>
                <c:pt idx="19">
                  <c:v>12.68</c:v>
                </c:pt>
                <c:pt idx="20">
                  <c:v>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7C-E14B-8628-F359C32F9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902975"/>
        <c:axId val="1034737631"/>
      </c:scatterChart>
      <c:valAx>
        <c:axId val="103490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  <a:r>
                  <a:rPr lang="en-US" baseline="0"/>
                  <a:t> Per Capita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737631"/>
        <c:crosses val="autoZero"/>
        <c:crossBetween val="midCat"/>
      </c:valAx>
      <c:valAx>
        <c:axId val="1034737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</a:t>
                </a:r>
                <a:r>
                  <a:rPr lang="en-US" baseline="0"/>
                  <a:t> Capita Fish Consumption (Kg/Year)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0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812800</xdr:colOff>
      <xdr:row>6</xdr:row>
      <xdr:rowOff>50800</xdr:rowOff>
    </xdr:from>
    <xdr:to>
      <xdr:col>17</xdr:col>
      <xdr:colOff>736600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9FF9F-7D96-D448-BC43-50E5988BA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0.81096</cdr:x>
      <cdr:y>0.07562</cdr:y>
    </cdr:from>
    <cdr:to>
      <cdr:x>0.92444</cdr:x>
      <cdr:y>0.30851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8ACC824-C115-F24D-8B23-79C2387C7177}"/>
            </a:ext>
          </a:extLst>
        </cdr:cNvPr>
        <cdr:cNvSpPr txBox="1"/>
      </cdr:nvSpPr>
      <cdr:spPr>
        <a:xfrm xmlns:a="http://schemas.openxmlformats.org/drawingml/2006/main" rot="-1920000">
          <a:off x="4624349" y="298678"/>
          <a:ext cx="647106" cy="9198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1:1 </a:t>
          </a:r>
          <a:r>
            <a:rPr lang="en-US" sz="1200"/>
            <a:t>line</a:t>
          </a:r>
        </a:p>
      </cdr:txBody>
    </cdr:sp>
  </cdr:relSizeAnchor>
  <cdr:relSizeAnchor xmlns:cdr="http://schemas.openxmlformats.org/drawingml/2006/chartDrawing">
    <cdr:from>
      <cdr:x>0.40312</cdr:x>
      <cdr:y>0.71061</cdr:y>
    </cdr:from>
    <cdr:to>
      <cdr:x>0.56347</cdr:x>
      <cdr:y>0.94212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7ADBD3-8CEA-EB44-A4DC-7E268531E3C1}"/>
            </a:ext>
          </a:extLst>
        </cdr:cNvPr>
        <cdr:cNvSpPr txBox="1"/>
      </cdr:nvSpPr>
      <cdr:spPr>
        <a:xfrm xmlns:a="http://schemas.openxmlformats.org/drawingml/2006/main">
          <a:off x="2298700" y="2806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/>
            <a:t>Correlation coefficient 0.8102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165100</xdr:colOff>
      <xdr:row>11</xdr:row>
      <xdr:rowOff>152400</xdr:rowOff>
    </xdr:from>
    <xdr:to>
      <xdr:col>21</xdr:col>
      <xdr:colOff>317500</xdr:colOff>
      <xdr:row>29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CD244-7419-EE47-B9C4-C1EED85E7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0.4454</cdr:x>
      <cdr:y>0.6964</cdr:y>
    </cdr:from>
    <cdr:to>
      <cdr:x>0.59957</cdr:x>
      <cdr:y>0.9434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6E2CBF6-8E24-CA48-9C40-6EFA16E956A0}"/>
            </a:ext>
          </a:extLst>
        </cdr:cNvPr>
        <cdr:cNvSpPr txBox="1"/>
      </cdr:nvSpPr>
      <cdr:spPr>
        <a:xfrm xmlns:a="http://schemas.openxmlformats.org/drawingml/2006/main">
          <a:off x="2641600" y="2578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/>
            <a:t>Correlation coefficient 0.9947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635000</xdr:colOff>
      <xdr:row>12</xdr:row>
      <xdr:rowOff>95250</xdr:rowOff>
    </xdr:from>
    <xdr:to>
      <xdr:col>19</xdr:col>
      <xdr:colOff>241300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703C1-415B-1944-8FE8-7D0304A46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25400</xdr:colOff>
      <xdr:row>24</xdr:row>
      <xdr:rowOff>114300</xdr:rowOff>
    </xdr:from>
    <xdr:ext cx="2049535" cy="3182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DD3F51-81A5-E745-B084-96C3D423349C}"/>
            </a:ext>
          </a:extLst>
        </xdr:cNvPr>
        <xdr:cNvSpPr txBox="1"/>
      </xdr:nvSpPr>
      <xdr:spPr>
        <a:xfrm>
          <a:off x="13233400" y="4991100"/>
          <a:ext cx="2049535" cy="318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Correlation coefficient 0.8459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241300</xdr:colOff>
      <xdr:row>9</xdr:row>
      <xdr:rowOff>152400</xdr:rowOff>
    </xdr:from>
    <xdr:to>
      <xdr:col>20</xdr:col>
      <xdr:colOff>254000</xdr:colOff>
      <xdr:row>29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4AAE0-E684-3C43-A689-C7A66F6D6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599993</xdr:colOff>
      <xdr:row>12</xdr:row>
      <xdr:rowOff>70440</xdr:rowOff>
    </xdr:from>
    <xdr:ext cx="606384" cy="229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A2B5C-D25B-7740-9437-6976276978A3}"/>
            </a:ext>
          </a:extLst>
        </xdr:cNvPr>
        <xdr:cNvSpPr txBox="1"/>
      </xdr:nvSpPr>
      <xdr:spPr>
        <a:xfrm rot="-1920000">
          <a:off x="14633493" y="2508840"/>
          <a:ext cx="606384" cy="229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1:1 line</a:t>
          </a:r>
        </a:p>
      </xdr:txBody>
    </xdr:sp>
    <xdr:clientData/>
  </xdr:oneCellAnchor>
  <xdr:twoCellAnchor>
    <xdr:from>
      <xdr:col>10</xdr:col>
      <xdr:colOff>76200</xdr:colOff>
      <xdr:row>31</xdr:row>
      <xdr:rowOff>38100</xdr:rowOff>
    </xdr:from>
    <xdr:to>
      <xdr:col>16</xdr:col>
      <xdr:colOff>215900</xdr:colOff>
      <xdr:row>46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9AB067-6B5B-E547-883B-870418174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0.44501</cdr:x>
      <cdr:y>0.73768</cdr:y>
    </cdr:from>
    <cdr:to>
      <cdr:x>0.62916</cdr:x>
      <cdr:y>0.96661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D9ED299-881D-E84D-86DD-38E63504C716}"/>
            </a:ext>
          </a:extLst>
        </cdr:cNvPr>
        <cdr:cNvSpPr txBox="1"/>
      </cdr:nvSpPr>
      <cdr:spPr>
        <a:xfrm xmlns:a="http://schemas.openxmlformats.org/drawingml/2006/main">
          <a:off x="2209800" y="2946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/>
            <a:t>Correlation coefficient -0.3451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8A4E-CDE5-DA44-9BE4-82FBA1A6E4F6}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s="10"/>
      <c r="B1" s="10" t="s">
        <v>0</v>
      </c>
      <c r="C1" s="10" t="s">
        <v>1</v>
      </c>
    </row>
    <row r="2" spans="1:3" x14ac:dyDescent="0.2">
      <c r="A2" s="8" t="s">
        <v>0</v>
      </c>
      <c r="B2" s="8">
        <v>1</v>
      </c>
      <c r="C2" s="8"/>
    </row>
    <row r="3" spans="1:3" ht="17" thickBot="1" x14ac:dyDescent="0.25">
      <c r="A3" s="9" t="s">
        <v>1</v>
      </c>
      <c r="B3" s="9">
        <v>0.8101904177749828</v>
      </c>
      <c r="C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ACF2-5069-764D-81CF-4C900E912B44}">
  <dimension ref="B2:M37"/>
  <sheetViews>
    <sheetView workbookViewId="0">
      <selection activeCell="H29" sqref="H29"/>
    </sheetView>
  </sheetViews>
  <sheetFormatPr baseColWidth="10" defaultRowHeight="16" x14ac:dyDescent="0.2"/>
  <sheetData>
    <row r="2" spans="2:13" x14ac:dyDescent="0.2">
      <c r="D2" t="s">
        <v>1</v>
      </c>
      <c r="E2" t="s">
        <v>0</v>
      </c>
      <c r="F2" t="s">
        <v>1</v>
      </c>
      <c r="G2" t="s">
        <v>15</v>
      </c>
      <c r="H2" t="s">
        <v>16</v>
      </c>
      <c r="I2" t="s">
        <v>17</v>
      </c>
      <c r="J2" t="s">
        <v>18</v>
      </c>
      <c r="L2" s="7" t="s">
        <v>8</v>
      </c>
      <c r="M2" s="7" t="s">
        <v>9</v>
      </c>
    </row>
    <row r="3" spans="2:13" x14ac:dyDescent="0.2">
      <c r="B3" t="s">
        <v>2</v>
      </c>
      <c r="C3">
        <v>1995</v>
      </c>
      <c r="D3" s="3">
        <v>1348.6806514881462</v>
      </c>
      <c r="E3" s="2">
        <v>6.34</v>
      </c>
      <c r="F3" s="3">
        <v>1348.6806514881462</v>
      </c>
      <c r="G3" s="5">
        <f>(F3-$F$25)/($F$26-$F$25)</f>
        <v>0</v>
      </c>
      <c r="H3" s="6">
        <f>(E3-$E$25)/($E$26-$E$25)</f>
        <v>0</v>
      </c>
      <c r="I3" s="4">
        <f>G3*100</f>
        <v>0</v>
      </c>
      <c r="J3" s="4">
        <f>H3*100</f>
        <v>0</v>
      </c>
      <c r="L3" s="7">
        <v>0</v>
      </c>
      <c r="M3" s="7">
        <v>0</v>
      </c>
    </row>
    <row r="4" spans="2:13" x14ac:dyDescent="0.2">
      <c r="B4" t="s">
        <v>2</v>
      </c>
      <c r="C4">
        <v>1996</v>
      </c>
      <c r="D4" s="3">
        <v>1370.7259299611387</v>
      </c>
      <c r="E4" s="2">
        <v>7.28</v>
      </c>
      <c r="F4" s="3">
        <v>1370.7259299611387</v>
      </c>
      <c r="G4" s="5">
        <f t="shared" ref="G4:G23" si="0">(F4-$F$25)/($F$26-$F$25)</f>
        <v>1.8140987513128114E-2</v>
      </c>
      <c r="H4" s="6">
        <f t="shared" ref="H4:H23" si="1">(E4-$E$25)/($E$26-$E$25)</f>
        <v>8.7279480037140242E-2</v>
      </c>
      <c r="I4" s="4">
        <f t="shared" ref="I4:I23" si="2">G4*100</f>
        <v>1.8140987513128113</v>
      </c>
      <c r="J4" s="4">
        <f t="shared" ref="J4:J23" si="3">H4*100</f>
        <v>8.7279480037140242</v>
      </c>
      <c r="L4" s="7">
        <v>110</v>
      </c>
      <c r="M4" s="7">
        <v>110</v>
      </c>
    </row>
    <row r="5" spans="2:13" x14ac:dyDescent="0.2">
      <c r="B5" t="s">
        <v>2</v>
      </c>
      <c r="C5">
        <v>1997</v>
      </c>
      <c r="D5" s="3">
        <v>1376.3024989152607</v>
      </c>
      <c r="E5" s="2">
        <v>6.89</v>
      </c>
      <c r="F5" s="3">
        <v>1376.3024989152607</v>
      </c>
      <c r="G5" s="5">
        <f t="shared" si="0"/>
        <v>2.2729927856374857E-2</v>
      </c>
      <c r="H5" s="6">
        <f t="shared" si="1"/>
        <v>5.1067780872794788E-2</v>
      </c>
      <c r="I5" s="4">
        <f t="shared" si="2"/>
        <v>2.2729927856374856</v>
      </c>
      <c r="J5" s="4">
        <f t="shared" si="3"/>
        <v>5.106778087279479</v>
      </c>
    </row>
    <row r="6" spans="2:13" x14ac:dyDescent="0.2">
      <c r="B6" t="s">
        <v>2</v>
      </c>
      <c r="C6">
        <v>1998</v>
      </c>
      <c r="D6" s="3">
        <v>1377.0897401466605</v>
      </c>
      <c r="E6" s="2">
        <v>8.0399999999999991</v>
      </c>
      <c r="F6" s="3">
        <v>1377.0897401466605</v>
      </c>
      <c r="G6" s="5">
        <f t="shared" si="0"/>
        <v>2.3377746089478096E-2</v>
      </c>
      <c r="H6" s="6">
        <f t="shared" si="1"/>
        <v>0.15784586815227478</v>
      </c>
      <c r="I6" s="4">
        <f t="shared" si="2"/>
        <v>2.3377746089478095</v>
      </c>
      <c r="J6" s="4">
        <f t="shared" si="3"/>
        <v>15.784586815227478</v>
      </c>
    </row>
    <row r="7" spans="2:13" x14ac:dyDescent="0.2">
      <c r="B7" t="s">
        <v>2</v>
      </c>
      <c r="C7">
        <v>1999</v>
      </c>
      <c r="D7" s="3">
        <v>1350.9838343718163</v>
      </c>
      <c r="E7" s="2">
        <v>7.61</v>
      </c>
      <c r="F7" s="3">
        <v>1350.9838343718163</v>
      </c>
      <c r="G7" s="5">
        <f t="shared" si="0"/>
        <v>1.8952816578977447E-3</v>
      </c>
      <c r="H7" s="6">
        <f t="shared" si="1"/>
        <v>0.11792014856081713</v>
      </c>
      <c r="I7" s="4">
        <f t="shared" si="2"/>
        <v>0.18952816578977447</v>
      </c>
      <c r="J7" s="4">
        <f t="shared" si="3"/>
        <v>11.792014856081714</v>
      </c>
    </row>
    <row r="8" spans="2:13" x14ac:dyDescent="0.2">
      <c r="B8" t="s">
        <v>2</v>
      </c>
      <c r="C8">
        <v>2000</v>
      </c>
      <c r="D8" s="3">
        <v>1383.6660514672742</v>
      </c>
      <c r="E8" s="2">
        <v>6.66</v>
      </c>
      <c r="F8" s="3">
        <v>1383.6660514672742</v>
      </c>
      <c r="G8" s="5">
        <f t="shared" si="0"/>
        <v>2.878937115449377E-2</v>
      </c>
      <c r="H8" s="6">
        <f t="shared" si="1"/>
        <v>2.9712163416898821E-2</v>
      </c>
      <c r="I8" s="4">
        <f t="shared" si="2"/>
        <v>2.8789371154493768</v>
      </c>
      <c r="J8" s="4">
        <f t="shared" si="3"/>
        <v>2.9712163416898822</v>
      </c>
    </row>
    <row r="9" spans="2:13" x14ac:dyDescent="0.2">
      <c r="B9" t="s">
        <v>2</v>
      </c>
      <c r="C9">
        <v>2001</v>
      </c>
      <c r="D9" s="3">
        <v>1429.1965267773305</v>
      </c>
      <c r="E9" s="2">
        <v>9.6</v>
      </c>
      <c r="F9" s="3">
        <v>1429.1965267773305</v>
      </c>
      <c r="G9" s="5">
        <f t="shared" si="0"/>
        <v>6.6256250290468596E-2</v>
      </c>
      <c r="H9" s="6">
        <f t="shared" si="1"/>
        <v>0.30269266480965645</v>
      </c>
      <c r="I9" s="4">
        <f t="shared" si="2"/>
        <v>6.6256250290468595</v>
      </c>
      <c r="J9" s="4">
        <f t="shared" si="3"/>
        <v>30.269266480965644</v>
      </c>
    </row>
    <row r="10" spans="2:13" x14ac:dyDescent="0.2">
      <c r="B10" t="s">
        <v>2</v>
      </c>
      <c r="C10">
        <v>2002</v>
      </c>
      <c r="D10" s="3">
        <v>1607.2382665541459</v>
      </c>
      <c r="E10" s="2">
        <v>8.89</v>
      </c>
      <c r="F10" s="3">
        <v>1607.2382665541459</v>
      </c>
      <c r="G10" s="5">
        <f t="shared" si="0"/>
        <v>0.21276621531829407</v>
      </c>
      <c r="H10" s="6">
        <f t="shared" si="1"/>
        <v>0.23676880222841235</v>
      </c>
      <c r="I10" s="4">
        <f t="shared" si="2"/>
        <v>21.276621531829406</v>
      </c>
      <c r="J10" s="4">
        <f t="shared" si="3"/>
        <v>23.676880222841234</v>
      </c>
    </row>
    <row r="11" spans="2:13" x14ac:dyDescent="0.2">
      <c r="B11" t="s">
        <v>2</v>
      </c>
      <c r="C11">
        <v>2003</v>
      </c>
      <c r="D11" s="3">
        <v>1682.0999892161326</v>
      </c>
      <c r="E11" s="2">
        <v>9.31</v>
      </c>
      <c r="F11" s="3">
        <v>1682.0999892161326</v>
      </c>
      <c r="G11" s="5">
        <f t="shared" si="0"/>
        <v>0.27436968191483146</v>
      </c>
      <c r="H11" s="6">
        <f t="shared" si="1"/>
        <v>0.27576601671309198</v>
      </c>
      <c r="I11" s="4">
        <f t="shared" si="2"/>
        <v>27.436968191483146</v>
      </c>
      <c r="J11" s="4">
        <f t="shared" si="3"/>
        <v>27.576601671309199</v>
      </c>
    </row>
    <row r="12" spans="2:13" x14ac:dyDescent="0.2">
      <c r="B12" t="s">
        <v>2</v>
      </c>
      <c r="C12">
        <v>2004</v>
      </c>
      <c r="D12" s="3">
        <v>1791.2615447500316</v>
      </c>
      <c r="E12" s="2">
        <v>10.37</v>
      </c>
      <c r="F12" s="3">
        <v>1791.2615447500316</v>
      </c>
      <c r="G12" s="5">
        <f t="shared" si="0"/>
        <v>0.36419836873682582</v>
      </c>
      <c r="H12" s="6">
        <f t="shared" si="1"/>
        <v>0.37418755803156911</v>
      </c>
      <c r="I12" s="4">
        <f t="shared" si="2"/>
        <v>36.419836873682584</v>
      </c>
      <c r="J12" s="4">
        <f t="shared" si="3"/>
        <v>37.418755803156913</v>
      </c>
    </row>
    <row r="13" spans="2:13" x14ac:dyDescent="0.2">
      <c r="B13" t="s">
        <v>2</v>
      </c>
      <c r="C13">
        <v>2005</v>
      </c>
      <c r="D13" s="3">
        <v>1857.9255639053476</v>
      </c>
      <c r="E13" s="2">
        <v>11.17</v>
      </c>
      <c r="F13" s="3">
        <v>1857.9255639053476</v>
      </c>
      <c r="G13" s="5">
        <f t="shared" si="0"/>
        <v>0.41905597194438277</v>
      </c>
      <c r="H13" s="6">
        <f t="shared" si="1"/>
        <v>0.44846796657381616</v>
      </c>
      <c r="I13" s="4">
        <f t="shared" si="2"/>
        <v>41.905597194438279</v>
      </c>
      <c r="J13" s="4">
        <f t="shared" si="3"/>
        <v>44.846796657381617</v>
      </c>
    </row>
    <row r="14" spans="2:13" x14ac:dyDescent="0.2">
      <c r="B14" t="s">
        <v>2</v>
      </c>
      <c r="C14">
        <v>2006</v>
      </c>
      <c r="D14" s="3">
        <v>1919.7242034164874</v>
      </c>
      <c r="E14" s="2">
        <v>15.06</v>
      </c>
      <c r="F14" s="3">
        <v>1919.7242034164874</v>
      </c>
      <c r="G14" s="5">
        <f t="shared" si="0"/>
        <v>0.46990987016450847</v>
      </c>
      <c r="H14" s="6">
        <f t="shared" si="1"/>
        <v>0.80965645311049217</v>
      </c>
      <c r="I14" s="4">
        <f t="shared" si="2"/>
        <v>46.990987016450845</v>
      </c>
      <c r="J14" s="4">
        <f t="shared" si="3"/>
        <v>80.965645311049215</v>
      </c>
    </row>
    <row r="15" spans="2:13" x14ac:dyDescent="0.2">
      <c r="B15" t="s">
        <v>2</v>
      </c>
      <c r="C15">
        <v>2007</v>
      </c>
      <c r="D15" s="3">
        <v>1993.0974106771162</v>
      </c>
      <c r="E15" s="2">
        <v>17.059999999999999</v>
      </c>
      <c r="F15" s="3">
        <v>1993.0974106771162</v>
      </c>
      <c r="G15" s="5">
        <f t="shared" si="0"/>
        <v>0.53028844230837591</v>
      </c>
      <c r="H15" s="6">
        <f t="shared" si="1"/>
        <v>0.99535747446610945</v>
      </c>
      <c r="I15" s="4">
        <f t="shared" si="2"/>
        <v>53.028844230837592</v>
      </c>
      <c r="J15" s="4">
        <f t="shared" si="3"/>
        <v>99.535747446610941</v>
      </c>
    </row>
    <row r="16" spans="2:13" x14ac:dyDescent="0.2">
      <c r="B16" t="s">
        <v>2</v>
      </c>
      <c r="C16">
        <v>2008</v>
      </c>
      <c r="D16" s="3">
        <v>2072.2734856212292</v>
      </c>
      <c r="E16" s="2">
        <v>16.27</v>
      </c>
      <c r="F16" s="3">
        <v>2072.2734856212292</v>
      </c>
      <c r="G16" s="5">
        <f t="shared" si="0"/>
        <v>0.59544217527932863</v>
      </c>
      <c r="H16" s="6">
        <f t="shared" si="1"/>
        <v>0.92200557103064062</v>
      </c>
      <c r="I16" s="4">
        <f t="shared" si="2"/>
        <v>59.544217527932865</v>
      </c>
      <c r="J16" s="4">
        <f t="shared" si="3"/>
        <v>92.200557103064057</v>
      </c>
    </row>
    <row r="17" spans="2:10" x14ac:dyDescent="0.2">
      <c r="B17" t="s">
        <v>2</v>
      </c>
      <c r="C17">
        <v>2009</v>
      </c>
      <c r="D17" s="3">
        <v>2179.9894158980492</v>
      </c>
      <c r="E17" s="2">
        <v>14.17</v>
      </c>
      <c r="F17" s="3">
        <v>2179.9894158980492</v>
      </c>
      <c r="G17" s="5">
        <f t="shared" si="0"/>
        <v>0.68408126180802387</v>
      </c>
      <c r="H17" s="6">
        <f t="shared" si="1"/>
        <v>0.72701949860724235</v>
      </c>
      <c r="I17" s="4">
        <f t="shared" si="2"/>
        <v>68.408126180802384</v>
      </c>
      <c r="J17" s="4">
        <f t="shared" si="3"/>
        <v>72.701949860724241</v>
      </c>
    </row>
    <row r="18" spans="2:10" x14ac:dyDescent="0.2">
      <c r="B18" t="s">
        <v>2</v>
      </c>
      <c r="C18">
        <v>2010</v>
      </c>
      <c r="D18" s="3">
        <v>2292.4451561908195</v>
      </c>
      <c r="E18" s="2">
        <v>15.16</v>
      </c>
      <c r="F18" s="3">
        <v>2292.4451561908195</v>
      </c>
      <c r="G18" s="5">
        <f t="shared" si="0"/>
        <v>0.77662072248800484</v>
      </c>
      <c r="H18" s="6">
        <f t="shared" si="1"/>
        <v>0.81894150417827305</v>
      </c>
      <c r="I18" s="4">
        <f t="shared" si="2"/>
        <v>77.662072248800484</v>
      </c>
      <c r="J18" s="4">
        <f t="shared" si="3"/>
        <v>81.894150417827305</v>
      </c>
    </row>
    <row r="19" spans="2:10" x14ac:dyDescent="0.2">
      <c r="B19" t="s">
        <v>2</v>
      </c>
      <c r="C19">
        <v>2011</v>
      </c>
      <c r="D19" s="3">
        <v>2350.3368242725978</v>
      </c>
      <c r="E19" s="2">
        <v>17.11</v>
      </c>
      <c r="F19" s="3">
        <v>2350.3368242725978</v>
      </c>
      <c r="G19" s="5">
        <f t="shared" si="0"/>
        <v>0.82425958670431776</v>
      </c>
      <c r="H19" s="6">
        <f t="shared" si="1"/>
        <v>1</v>
      </c>
      <c r="I19" s="4">
        <f t="shared" si="2"/>
        <v>82.425958670431783</v>
      </c>
      <c r="J19" s="4">
        <f t="shared" si="3"/>
        <v>100</v>
      </c>
    </row>
    <row r="20" spans="2:10" x14ac:dyDescent="0.2">
      <c r="B20" t="s">
        <v>2</v>
      </c>
      <c r="C20">
        <v>2012</v>
      </c>
      <c r="D20" s="3">
        <v>2384.9541706500709</v>
      </c>
      <c r="E20" s="2">
        <v>16.64</v>
      </c>
      <c r="F20" s="3">
        <v>2384.9541706500709</v>
      </c>
      <c r="G20" s="5">
        <f t="shared" si="0"/>
        <v>0.85274608775445038</v>
      </c>
      <c r="H20" s="6">
        <f t="shared" si="1"/>
        <v>0.95636025998143004</v>
      </c>
      <c r="I20" s="4">
        <f t="shared" si="2"/>
        <v>85.274608775445031</v>
      </c>
      <c r="J20" s="4">
        <f t="shared" si="3"/>
        <v>95.636025998142998</v>
      </c>
    </row>
    <row r="21" spans="2:10" x14ac:dyDescent="0.2">
      <c r="B21" t="s">
        <v>2</v>
      </c>
      <c r="C21">
        <v>2013</v>
      </c>
      <c r="D21" s="3">
        <v>2476.8638782050934</v>
      </c>
      <c r="E21" s="2">
        <v>16.18</v>
      </c>
      <c r="F21" s="3">
        <v>2476.8638782050934</v>
      </c>
      <c r="G21" s="5">
        <f t="shared" si="0"/>
        <v>0.92837828533061417</v>
      </c>
      <c r="H21" s="6">
        <f t="shared" si="1"/>
        <v>0.91364902506963785</v>
      </c>
      <c r="I21" s="4">
        <f t="shared" si="2"/>
        <v>92.837828533061412</v>
      </c>
      <c r="J21" s="4">
        <f t="shared" si="3"/>
        <v>91.364902506963787</v>
      </c>
    </row>
    <row r="22" spans="2:10" x14ac:dyDescent="0.2">
      <c r="B22" t="s">
        <v>2</v>
      </c>
      <c r="C22">
        <v>2014</v>
      </c>
      <c r="D22" s="3">
        <v>2563.899969457414</v>
      </c>
      <c r="E22" s="2">
        <v>12.41</v>
      </c>
      <c r="F22" s="3">
        <v>2563.899969457414</v>
      </c>
      <c r="G22" s="5">
        <f t="shared" si="0"/>
        <v>1</v>
      </c>
      <c r="H22" s="6">
        <f t="shared" si="1"/>
        <v>0.56360259981429905</v>
      </c>
      <c r="I22" s="4">
        <f t="shared" si="2"/>
        <v>100</v>
      </c>
      <c r="J22" s="4">
        <f t="shared" si="3"/>
        <v>56.360259981429905</v>
      </c>
    </row>
    <row r="23" spans="2:10" x14ac:dyDescent="0.2">
      <c r="B23" t="s">
        <v>2</v>
      </c>
      <c r="C23">
        <v>2015</v>
      </c>
      <c r="D23" s="3">
        <v>2563.1488639709291</v>
      </c>
      <c r="E23" s="2">
        <v>11.23</v>
      </c>
      <c r="F23" s="3">
        <v>2563.1488639709291</v>
      </c>
      <c r="G23" s="5">
        <f t="shared" si="0"/>
        <v>0.99938191775313445</v>
      </c>
      <c r="H23" s="6">
        <f t="shared" si="1"/>
        <v>0.45403899721448476</v>
      </c>
      <c r="I23" s="4">
        <f t="shared" si="2"/>
        <v>99.938191775313442</v>
      </c>
      <c r="J23" s="4">
        <f t="shared" si="3"/>
        <v>45.403899721448475</v>
      </c>
    </row>
    <row r="24" spans="2:10" x14ac:dyDescent="0.2">
      <c r="C24" t="s">
        <v>11</v>
      </c>
      <c r="D24">
        <f>CORREL(D3:D23,E3:E23)</f>
        <v>0.8101904177749828</v>
      </c>
      <c r="E24" s="4"/>
      <c r="F24" s="4"/>
    </row>
    <row r="25" spans="2:10" x14ac:dyDescent="0.2">
      <c r="B25" t="s">
        <v>6</v>
      </c>
      <c r="E25" s="4">
        <f>MIN(E3:E23)</f>
        <v>6.34</v>
      </c>
      <c r="F25" s="4">
        <f>MIN(F3:F23)</f>
        <v>1348.6806514881462</v>
      </c>
    </row>
    <row r="26" spans="2:10" x14ac:dyDescent="0.2">
      <c r="B26" t="s">
        <v>7</v>
      </c>
      <c r="E26" s="4">
        <f>MAX(E3:E23)</f>
        <v>17.11</v>
      </c>
      <c r="F26" s="4">
        <f>MAX(F3:F23)</f>
        <v>2563.899969457414</v>
      </c>
    </row>
    <row r="37" spans="11:11" x14ac:dyDescent="0.2">
      <c r="K37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ED80-9726-FA43-9EE1-4A7F0BA51185}">
  <dimension ref="A1:C7"/>
  <sheetViews>
    <sheetView workbookViewId="0">
      <selection activeCell="I29" sqref="I29"/>
    </sheetView>
  </sheetViews>
  <sheetFormatPr baseColWidth="10" defaultRowHeight="16" x14ac:dyDescent="0.2"/>
  <sheetData>
    <row r="1" spans="1:3" x14ac:dyDescent="0.2">
      <c r="A1" s="10"/>
      <c r="B1" s="10" t="s">
        <v>0</v>
      </c>
      <c r="C1" s="10" t="s">
        <v>1</v>
      </c>
    </row>
    <row r="2" spans="1:3" x14ac:dyDescent="0.2">
      <c r="A2" s="8" t="s">
        <v>0</v>
      </c>
      <c r="B2" s="8">
        <v>1</v>
      </c>
      <c r="C2" s="8"/>
    </row>
    <row r="3" spans="1:3" ht="17" thickBot="1" x14ac:dyDescent="0.25">
      <c r="A3" s="9" t="s">
        <v>1</v>
      </c>
      <c r="B3" s="9">
        <v>0.99465516912150786</v>
      </c>
      <c r="C3" s="9">
        <v>1</v>
      </c>
    </row>
    <row r="7" spans="1:3" x14ac:dyDescent="0.2">
      <c r="B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4C11-6B2D-F845-B160-F144ABE4CF4E}">
  <dimension ref="D3:O27"/>
  <sheetViews>
    <sheetView workbookViewId="0">
      <selection activeCell="D3" sqref="D3:L24"/>
    </sheetView>
  </sheetViews>
  <sheetFormatPr baseColWidth="10" defaultRowHeight="16" x14ac:dyDescent="0.2"/>
  <cols>
    <col min="9" max="10" width="11" bestFit="1" customWidth="1"/>
    <col min="11" max="12" width="11.6640625" bestFit="1" customWidth="1"/>
  </cols>
  <sheetData>
    <row r="3" spans="4:15" x14ac:dyDescent="0.2">
      <c r="F3" t="s">
        <v>1</v>
      </c>
      <c r="G3" t="s">
        <v>0</v>
      </c>
      <c r="H3" t="s">
        <v>1</v>
      </c>
      <c r="I3" t="s">
        <v>15</v>
      </c>
      <c r="J3" t="s">
        <v>16</v>
      </c>
      <c r="K3" t="s">
        <v>17</v>
      </c>
      <c r="L3" t="s">
        <v>18</v>
      </c>
      <c r="N3" s="7" t="s">
        <v>8</v>
      </c>
      <c r="O3" s="7" t="s">
        <v>9</v>
      </c>
    </row>
    <row r="4" spans="4:15" x14ac:dyDescent="0.2">
      <c r="D4" t="s">
        <v>3</v>
      </c>
      <c r="E4">
        <v>1995</v>
      </c>
      <c r="F4" s="3">
        <v>1224.8488213975068</v>
      </c>
      <c r="G4" s="2">
        <v>20.260000000000002</v>
      </c>
      <c r="H4" s="3">
        <v>1224.8488213975068</v>
      </c>
      <c r="I4" s="6">
        <f>(H4-$H$26)/($H$27-$H$26)</f>
        <v>0</v>
      </c>
      <c r="J4" s="6">
        <f>(G4-$G$26)/($G$27-$G$26)</f>
        <v>0</v>
      </c>
      <c r="K4" s="4">
        <f>I4*100</f>
        <v>0</v>
      </c>
      <c r="L4" s="4">
        <f>J4*100</f>
        <v>0</v>
      </c>
      <c r="N4" s="7">
        <v>0</v>
      </c>
      <c r="O4" s="7">
        <v>0</v>
      </c>
    </row>
    <row r="5" spans="4:15" x14ac:dyDescent="0.2">
      <c r="D5" t="s">
        <v>3</v>
      </c>
      <c r="E5">
        <v>1996</v>
      </c>
      <c r="F5" s="3">
        <v>1332.4173094282935</v>
      </c>
      <c r="G5" s="2">
        <v>21.91</v>
      </c>
      <c r="H5" s="3">
        <v>1332.4173094282935</v>
      </c>
      <c r="I5" s="6">
        <f t="shared" ref="I5:I24" si="0">(H5-$H$26)/($H$27-$H$26)</f>
        <v>2.0390456227486274E-2</v>
      </c>
      <c r="J5" s="6">
        <f t="shared" ref="J5:J24" si="1">(G5-$G$26)/($G$27-$G$26)</f>
        <v>9.5763203714451448E-2</v>
      </c>
      <c r="K5" s="4">
        <f t="shared" ref="K5:K24" si="2">I5*100</f>
        <v>2.0390456227486276</v>
      </c>
      <c r="L5" s="4">
        <f t="shared" ref="L5:L24" si="3">J5*100</f>
        <v>9.5763203714451439</v>
      </c>
      <c r="N5" s="7">
        <v>110</v>
      </c>
      <c r="O5" s="7">
        <v>110</v>
      </c>
    </row>
    <row r="6" spans="4:15" x14ac:dyDescent="0.2">
      <c r="D6" t="s">
        <v>3</v>
      </c>
      <c r="E6">
        <v>1997</v>
      </c>
      <c r="F6" s="3">
        <v>1440.5902498340961</v>
      </c>
      <c r="G6" s="2">
        <v>22.07</v>
      </c>
      <c r="H6" s="3">
        <v>1440.5902498340961</v>
      </c>
      <c r="I6" s="6">
        <f t="shared" si="0"/>
        <v>4.0895491175190625E-2</v>
      </c>
      <c r="J6" s="6">
        <f t="shared" si="1"/>
        <v>0.10504933255948919</v>
      </c>
      <c r="K6" s="4">
        <f t="shared" si="2"/>
        <v>4.0895491175190628</v>
      </c>
      <c r="L6" s="4">
        <f t="shared" si="3"/>
        <v>10.504933255948918</v>
      </c>
    </row>
    <row r="7" spans="4:15" x14ac:dyDescent="0.2">
      <c r="D7" t="s">
        <v>3</v>
      </c>
      <c r="E7">
        <v>1998</v>
      </c>
      <c r="F7" s="3">
        <v>1538.6628438977082</v>
      </c>
      <c r="G7" s="2">
        <v>22.84</v>
      </c>
      <c r="H7" s="3">
        <v>1538.6628438977082</v>
      </c>
      <c r="I7" s="6">
        <f t="shared" si="0"/>
        <v>5.948592572510987E-2</v>
      </c>
      <c r="J7" s="6">
        <f t="shared" si="1"/>
        <v>0.14973882762623322</v>
      </c>
      <c r="K7" s="4">
        <f t="shared" si="2"/>
        <v>5.9485925725109867</v>
      </c>
      <c r="L7" s="4">
        <f t="shared" si="3"/>
        <v>14.973882762623322</v>
      </c>
    </row>
    <row r="8" spans="4:15" x14ac:dyDescent="0.2">
      <c r="D8" t="s">
        <v>3</v>
      </c>
      <c r="E8">
        <v>1999</v>
      </c>
      <c r="F8" s="3">
        <v>1642.3574877572878</v>
      </c>
      <c r="G8" s="2">
        <v>23.21</v>
      </c>
      <c r="H8" s="3">
        <v>1642.3574877572878</v>
      </c>
      <c r="I8" s="6">
        <f t="shared" si="0"/>
        <v>7.9142064203493873E-2</v>
      </c>
      <c r="J8" s="6">
        <f t="shared" si="1"/>
        <v>0.171213000580383</v>
      </c>
      <c r="K8" s="4">
        <f t="shared" si="2"/>
        <v>7.9142064203493874</v>
      </c>
      <c r="L8" s="4">
        <f t="shared" si="3"/>
        <v>17.121300058038301</v>
      </c>
    </row>
    <row r="9" spans="4:15" x14ac:dyDescent="0.2">
      <c r="D9" t="s">
        <v>3</v>
      </c>
      <c r="E9">
        <v>2000</v>
      </c>
      <c r="F9" s="3">
        <v>1767.8336270085852</v>
      </c>
      <c r="G9" s="2">
        <v>24.07</v>
      </c>
      <c r="H9" s="3">
        <v>1767.8336270085852</v>
      </c>
      <c r="I9" s="6">
        <f t="shared" si="0"/>
        <v>0.10292705711206102</v>
      </c>
      <c r="J9" s="6">
        <f t="shared" si="1"/>
        <v>0.22112594312246076</v>
      </c>
      <c r="K9" s="4">
        <f t="shared" si="2"/>
        <v>10.292705711206102</v>
      </c>
      <c r="L9" s="4">
        <f t="shared" si="3"/>
        <v>22.112594312246074</v>
      </c>
    </row>
    <row r="10" spans="4:15" x14ac:dyDescent="0.2">
      <c r="D10" t="s">
        <v>3</v>
      </c>
      <c r="E10">
        <v>2001</v>
      </c>
      <c r="F10" s="3">
        <v>1901.4076297519491</v>
      </c>
      <c r="G10" s="2">
        <v>23.57</v>
      </c>
      <c r="H10" s="3">
        <v>1901.4076297519491</v>
      </c>
      <c r="I10" s="6">
        <f t="shared" si="0"/>
        <v>0.12824706398330357</v>
      </c>
      <c r="J10" s="6">
        <f t="shared" si="1"/>
        <v>0.19210679048171786</v>
      </c>
      <c r="K10" s="4">
        <f t="shared" si="2"/>
        <v>12.824706398330358</v>
      </c>
      <c r="L10" s="4">
        <f t="shared" si="3"/>
        <v>19.210679048171787</v>
      </c>
    </row>
    <row r="11" spans="4:15" x14ac:dyDescent="0.2">
      <c r="D11" t="s">
        <v>3</v>
      </c>
      <c r="E11">
        <v>2002</v>
      </c>
      <c r="F11" s="3">
        <v>2061.1622837756618</v>
      </c>
      <c r="G11" s="2">
        <v>24.66</v>
      </c>
      <c r="H11" s="3">
        <v>2061.1622837756618</v>
      </c>
      <c r="I11" s="6">
        <f t="shared" si="0"/>
        <v>0.15852982001753751</v>
      </c>
      <c r="J11" s="6">
        <f t="shared" si="1"/>
        <v>0.25536854323853736</v>
      </c>
      <c r="K11" s="4">
        <f t="shared" si="2"/>
        <v>15.852982001753752</v>
      </c>
      <c r="L11" s="4">
        <f t="shared" si="3"/>
        <v>25.536854323853735</v>
      </c>
    </row>
    <row r="12" spans="4:15" x14ac:dyDescent="0.2">
      <c r="D12" t="s">
        <v>3</v>
      </c>
      <c r="E12">
        <v>2003</v>
      </c>
      <c r="F12" s="3">
        <v>2253.9296885798603</v>
      </c>
      <c r="G12" s="2">
        <v>25.02</v>
      </c>
      <c r="H12" s="3">
        <v>2253.9296885798603</v>
      </c>
      <c r="I12" s="6">
        <f t="shared" si="0"/>
        <v>0.19507040361876068</v>
      </c>
      <c r="J12" s="6">
        <f t="shared" si="1"/>
        <v>0.2762623331398722</v>
      </c>
      <c r="K12" s="4">
        <f t="shared" si="2"/>
        <v>19.507040361876069</v>
      </c>
      <c r="L12" s="4">
        <f t="shared" si="3"/>
        <v>27.626233313987221</v>
      </c>
    </row>
    <row r="13" spans="4:15" x14ac:dyDescent="0.2">
      <c r="D13" t="s">
        <v>3</v>
      </c>
      <c r="E13">
        <v>2004</v>
      </c>
      <c r="F13" s="3">
        <v>2467.1328433336457</v>
      </c>
      <c r="G13" s="2">
        <v>26.2</v>
      </c>
      <c r="H13" s="3">
        <v>2467.1328433336457</v>
      </c>
      <c r="I13" s="6">
        <f t="shared" si="0"/>
        <v>0.23548474497609964</v>
      </c>
      <c r="J13" s="6">
        <f t="shared" si="1"/>
        <v>0.34474753337202541</v>
      </c>
      <c r="K13" s="4">
        <f t="shared" si="2"/>
        <v>23.548474497609963</v>
      </c>
      <c r="L13" s="4">
        <f t="shared" si="3"/>
        <v>34.474753337202543</v>
      </c>
    </row>
    <row r="14" spans="4:15" x14ac:dyDescent="0.2">
      <c r="D14" t="s">
        <v>3</v>
      </c>
      <c r="E14">
        <v>2005</v>
      </c>
      <c r="F14" s="3">
        <v>2732.1658796888491</v>
      </c>
      <c r="G14" s="2">
        <v>26.68</v>
      </c>
      <c r="H14" s="3">
        <v>2732.1658796888491</v>
      </c>
      <c r="I14" s="6">
        <f t="shared" si="0"/>
        <v>0.28572384962068531</v>
      </c>
      <c r="J14" s="6">
        <f t="shared" si="1"/>
        <v>0.37260591990713859</v>
      </c>
      <c r="K14" s="4">
        <f t="shared" si="2"/>
        <v>28.572384962068533</v>
      </c>
      <c r="L14" s="4">
        <f t="shared" si="3"/>
        <v>37.260591990713863</v>
      </c>
    </row>
    <row r="15" spans="4:15" x14ac:dyDescent="0.2">
      <c r="D15" t="s">
        <v>3</v>
      </c>
      <c r="E15">
        <v>2006</v>
      </c>
      <c r="F15" s="3">
        <v>3062.534904530632</v>
      </c>
      <c r="G15" s="2">
        <v>27.55</v>
      </c>
      <c r="H15" s="3">
        <v>3062.534904530632</v>
      </c>
      <c r="I15" s="6">
        <f t="shared" si="0"/>
        <v>0.34834790675185656</v>
      </c>
      <c r="J15" s="6">
        <f t="shared" si="1"/>
        <v>0.42309924550203126</v>
      </c>
      <c r="K15" s="4">
        <f t="shared" si="2"/>
        <v>34.834790675185658</v>
      </c>
      <c r="L15" s="4">
        <f t="shared" si="3"/>
        <v>42.309924550203128</v>
      </c>
    </row>
    <row r="16" spans="4:15" x14ac:dyDescent="0.2">
      <c r="D16" t="s">
        <v>3</v>
      </c>
      <c r="E16">
        <v>2007</v>
      </c>
      <c r="F16" s="3">
        <v>3480.1527254942384</v>
      </c>
      <c r="G16" s="2">
        <v>28.61</v>
      </c>
      <c r="H16" s="3">
        <v>3480.1527254942384</v>
      </c>
      <c r="I16" s="6">
        <f t="shared" si="0"/>
        <v>0.42751066207235011</v>
      </c>
      <c r="J16" s="6">
        <f t="shared" si="1"/>
        <v>0.48461984910040612</v>
      </c>
      <c r="K16" s="4">
        <f t="shared" si="2"/>
        <v>42.751066207235013</v>
      </c>
      <c r="L16" s="4">
        <f t="shared" si="3"/>
        <v>48.461984910040613</v>
      </c>
    </row>
    <row r="17" spans="4:12" x14ac:dyDescent="0.2">
      <c r="D17" t="s">
        <v>3</v>
      </c>
      <c r="E17">
        <v>2008</v>
      </c>
      <c r="F17" s="3">
        <v>3796.6333633189543</v>
      </c>
      <c r="G17" s="2">
        <v>29.72</v>
      </c>
      <c r="H17" s="3">
        <v>3796.6333633189543</v>
      </c>
      <c r="I17" s="6">
        <f t="shared" si="0"/>
        <v>0.4875020657868363</v>
      </c>
      <c r="J17" s="6">
        <f t="shared" si="1"/>
        <v>0.54904236796285533</v>
      </c>
      <c r="K17" s="4">
        <f t="shared" si="2"/>
        <v>48.750206578683631</v>
      </c>
      <c r="L17" s="4">
        <f t="shared" si="3"/>
        <v>54.904236796285531</v>
      </c>
    </row>
    <row r="18" spans="4:12" x14ac:dyDescent="0.2">
      <c r="D18" t="s">
        <v>3</v>
      </c>
      <c r="E18">
        <v>2009</v>
      </c>
      <c r="F18" s="3">
        <v>4132.9023124187743</v>
      </c>
      <c r="G18" s="2">
        <v>31.18</v>
      </c>
      <c r="H18" s="3">
        <v>4132.9023124187743</v>
      </c>
      <c r="I18" s="6">
        <f t="shared" si="0"/>
        <v>0.55124450014475224</v>
      </c>
      <c r="J18" s="6">
        <f t="shared" si="1"/>
        <v>0.63377829367382466</v>
      </c>
      <c r="K18" s="4">
        <f t="shared" si="2"/>
        <v>55.124450014475222</v>
      </c>
      <c r="L18" s="4">
        <f t="shared" si="3"/>
        <v>63.377829367382468</v>
      </c>
    </row>
    <row r="19" spans="4:12" x14ac:dyDescent="0.2">
      <c r="D19" t="s">
        <v>3</v>
      </c>
      <c r="E19">
        <v>2010</v>
      </c>
      <c r="F19" s="3">
        <v>4550.4535958385723</v>
      </c>
      <c r="G19" s="2">
        <v>32.159999999999997</v>
      </c>
      <c r="H19" s="3">
        <v>4550.4535958385723</v>
      </c>
      <c r="I19" s="6">
        <f t="shared" si="0"/>
        <v>0.63039464274846102</v>
      </c>
      <c r="J19" s="6">
        <f t="shared" si="1"/>
        <v>0.69065583284968046</v>
      </c>
      <c r="K19" s="4">
        <f t="shared" si="2"/>
        <v>63.039464274846104</v>
      </c>
      <c r="L19" s="4">
        <f t="shared" si="3"/>
        <v>69.065583284968042</v>
      </c>
    </row>
    <row r="20" spans="4:12" x14ac:dyDescent="0.2">
      <c r="D20" t="s">
        <v>3</v>
      </c>
      <c r="E20">
        <v>2011</v>
      </c>
      <c r="F20" s="3">
        <v>4961.2346885738825</v>
      </c>
      <c r="G20" s="2">
        <v>32.86</v>
      </c>
      <c r="H20" s="3">
        <v>4961.2346885738825</v>
      </c>
      <c r="I20" s="6">
        <f t="shared" si="0"/>
        <v>0.70826144225298748</v>
      </c>
      <c r="J20" s="6">
        <f t="shared" si="1"/>
        <v>0.7312826465467207</v>
      </c>
      <c r="K20" s="4">
        <f t="shared" si="2"/>
        <v>70.826144225298748</v>
      </c>
      <c r="L20" s="4">
        <f t="shared" si="3"/>
        <v>73.128264654672066</v>
      </c>
    </row>
    <row r="21" spans="4:12" x14ac:dyDescent="0.2">
      <c r="D21" t="s">
        <v>3</v>
      </c>
      <c r="E21">
        <v>2012</v>
      </c>
      <c r="F21" s="3">
        <v>5325.1601061666024</v>
      </c>
      <c r="G21" s="2">
        <v>34.68</v>
      </c>
      <c r="H21" s="3">
        <v>5325.1601061666024</v>
      </c>
      <c r="I21" s="6">
        <f t="shared" si="0"/>
        <v>0.77724637857904422</v>
      </c>
      <c r="J21" s="6">
        <f t="shared" si="1"/>
        <v>0.83691236215902487</v>
      </c>
      <c r="K21" s="4">
        <f t="shared" si="2"/>
        <v>77.724637857904426</v>
      </c>
      <c r="L21" s="4">
        <f t="shared" si="3"/>
        <v>83.691236215902492</v>
      </c>
    </row>
    <row r="22" spans="4:12" x14ac:dyDescent="0.2">
      <c r="D22" t="s">
        <v>3</v>
      </c>
      <c r="E22">
        <v>2013</v>
      </c>
      <c r="F22" s="3">
        <v>5710.5878733775116</v>
      </c>
      <c r="G22" s="2">
        <v>34.47</v>
      </c>
      <c r="H22" s="3">
        <v>5710.5878733775116</v>
      </c>
      <c r="I22" s="6">
        <f t="shared" si="0"/>
        <v>0.85030725504987925</v>
      </c>
      <c r="J22" s="6">
        <f t="shared" si="1"/>
        <v>0.82472431804991275</v>
      </c>
      <c r="K22" s="4">
        <f t="shared" si="2"/>
        <v>85.030725504987927</v>
      </c>
      <c r="L22" s="4">
        <f t="shared" si="3"/>
        <v>82.472431804991274</v>
      </c>
    </row>
    <row r="23" spans="4:12" x14ac:dyDescent="0.2">
      <c r="D23" t="s">
        <v>3</v>
      </c>
      <c r="E23">
        <v>2014</v>
      </c>
      <c r="F23" s="3">
        <v>6103.590270484282</v>
      </c>
      <c r="G23" s="2">
        <v>35.93</v>
      </c>
      <c r="H23" s="3">
        <v>6103.590270484282</v>
      </c>
      <c r="I23" s="6">
        <f t="shared" si="0"/>
        <v>0.92480396242396889</v>
      </c>
      <c r="J23" s="6">
        <f t="shared" si="1"/>
        <v>0.90946024376088208</v>
      </c>
      <c r="K23" s="4">
        <f t="shared" si="2"/>
        <v>92.480396242396893</v>
      </c>
      <c r="L23" s="4">
        <f t="shared" si="3"/>
        <v>90.946024376088204</v>
      </c>
    </row>
    <row r="24" spans="4:12" x14ac:dyDescent="0.2">
      <c r="D24" t="s">
        <v>3</v>
      </c>
      <c r="E24">
        <v>2015</v>
      </c>
      <c r="F24" s="3">
        <v>6500.2819372973236</v>
      </c>
      <c r="G24" s="2">
        <v>37.49</v>
      </c>
      <c r="H24" s="3">
        <v>6500.2819372973236</v>
      </c>
      <c r="I24" s="6">
        <f t="shared" si="0"/>
        <v>1</v>
      </c>
      <c r="J24" s="6">
        <f t="shared" si="1"/>
        <v>1</v>
      </c>
      <c r="K24" s="4">
        <f t="shared" si="2"/>
        <v>100</v>
      </c>
      <c r="L24" s="4">
        <f t="shared" si="3"/>
        <v>100</v>
      </c>
    </row>
    <row r="25" spans="4:12" x14ac:dyDescent="0.2">
      <c r="E25" t="s">
        <v>12</v>
      </c>
      <c r="F25">
        <f>CORREL(F4:F24,G4:G24)</f>
        <v>0.99465516912150786</v>
      </c>
      <c r="G25" s="4"/>
      <c r="H25" s="4"/>
    </row>
    <row r="26" spans="4:12" x14ac:dyDescent="0.2">
      <c r="D26" t="s">
        <v>6</v>
      </c>
      <c r="G26" s="4">
        <f>MIN(G4:G24)</f>
        <v>20.260000000000002</v>
      </c>
      <c r="H26" s="4">
        <f>MIN(H4:H24)</f>
        <v>1224.8488213975068</v>
      </c>
    </row>
    <row r="27" spans="4:12" x14ac:dyDescent="0.2">
      <c r="D27" t="s">
        <v>7</v>
      </c>
      <c r="G27" s="4">
        <f>MAX(G4:G24)</f>
        <v>37.49</v>
      </c>
      <c r="H27" s="4">
        <f>MAX(H4:H24)</f>
        <v>6500.2819372973236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6959-F5DB-D946-9E30-EFDF837C2EAA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0"/>
      <c r="B1" s="10" t="s">
        <v>0</v>
      </c>
      <c r="C1" s="10" t="s">
        <v>1</v>
      </c>
    </row>
    <row r="2" spans="1:3" x14ac:dyDescent="0.2">
      <c r="A2" s="8" t="s">
        <v>0</v>
      </c>
      <c r="B2" s="8">
        <v>1</v>
      </c>
      <c r="C2" s="8"/>
    </row>
    <row r="3" spans="1:3" ht="17" thickBot="1" x14ac:dyDescent="0.25">
      <c r="A3" s="9" t="s">
        <v>1</v>
      </c>
      <c r="B3" s="9">
        <v>0.84594205615270956</v>
      </c>
      <c r="C3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F6CC-75A3-6749-8DFE-D700703B2CDC}">
  <dimension ref="D2:O26"/>
  <sheetViews>
    <sheetView workbookViewId="0">
      <selection activeCell="D2" sqref="D2:L23"/>
    </sheetView>
  </sheetViews>
  <sheetFormatPr baseColWidth="10" defaultRowHeight="16" x14ac:dyDescent="0.2"/>
  <sheetData>
    <row r="2" spans="4:15" x14ac:dyDescent="0.2">
      <c r="D2" s="1"/>
      <c r="E2" s="1"/>
      <c r="F2" s="1" t="s">
        <v>1</v>
      </c>
      <c r="G2" s="1" t="s">
        <v>0</v>
      </c>
      <c r="H2" s="1" t="s">
        <v>1</v>
      </c>
      <c r="I2" t="s">
        <v>15</v>
      </c>
      <c r="J2" t="s">
        <v>16</v>
      </c>
      <c r="K2" t="s">
        <v>17</v>
      </c>
      <c r="L2" t="s">
        <v>18</v>
      </c>
      <c r="N2" s="7" t="s">
        <v>8</v>
      </c>
      <c r="O2" s="7" t="s">
        <v>9</v>
      </c>
    </row>
    <row r="3" spans="4:15" x14ac:dyDescent="0.2">
      <c r="D3" s="1" t="s">
        <v>4</v>
      </c>
      <c r="E3" s="1">
        <v>1995</v>
      </c>
      <c r="F3" s="1">
        <v>674.61955834391938</v>
      </c>
      <c r="G3" s="2">
        <v>4.2</v>
      </c>
      <c r="H3" s="3">
        <v>674.61955834391938</v>
      </c>
      <c r="I3">
        <f>(H3-$H$25)/($H$26-$H$25)</f>
        <v>0</v>
      </c>
      <c r="J3">
        <f>(G3-$G$25)/($G$26-$G$25)</f>
        <v>0</v>
      </c>
      <c r="K3" s="4">
        <f>I3*100</f>
        <v>0</v>
      </c>
      <c r="L3" s="4">
        <f>J3*100</f>
        <v>0</v>
      </c>
      <c r="N3" s="7">
        <v>0</v>
      </c>
      <c r="O3" s="7">
        <v>0</v>
      </c>
    </row>
    <row r="4" spans="4:15" x14ac:dyDescent="0.2">
      <c r="D4" s="1" t="s">
        <v>4</v>
      </c>
      <c r="E4" s="1">
        <v>1996</v>
      </c>
      <c r="F4" s="1">
        <v>711.92883366177705</v>
      </c>
      <c r="G4" s="2">
        <v>4.51</v>
      </c>
      <c r="H4" s="3">
        <v>711.92883366177705</v>
      </c>
      <c r="I4">
        <f t="shared" ref="I4:I23" si="0">(H4-$H$25)/($H$26-$H$25)</f>
        <v>3.4640409456668735E-2</v>
      </c>
      <c r="J4">
        <f t="shared" ref="J4:J23" si="1">(G4-$G$25)/($G$26-$G$25)</f>
        <v>0.13963963963963949</v>
      </c>
      <c r="K4" s="4">
        <f t="shared" ref="K4:K23" si="2">I4*100</f>
        <v>3.4640409456668735</v>
      </c>
      <c r="L4" s="4">
        <f t="shared" ref="L4:L23" si="3">J4*100</f>
        <v>13.963963963963948</v>
      </c>
      <c r="N4" s="7">
        <v>110</v>
      </c>
      <c r="O4" s="7">
        <v>110</v>
      </c>
    </row>
    <row r="5" spans="4:15" x14ac:dyDescent="0.2">
      <c r="D5" s="1" t="s">
        <v>4</v>
      </c>
      <c r="E5" s="1">
        <v>1997</v>
      </c>
      <c r="F5" s="1">
        <v>727.04318080770861</v>
      </c>
      <c r="G5" s="2">
        <v>4.58</v>
      </c>
      <c r="H5" s="3">
        <v>727.04318080770861</v>
      </c>
      <c r="I5">
        <f t="shared" si="0"/>
        <v>4.8673573310556356E-2</v>
      </c>
      <c r="J5">
        <f t="shared" si="1"/>
        <v>0.17117117117117114</v>
      </c>
      <c r="K5" s="4">
        <f t="shared" si="2"/>
        <v>4.8673573310556355</v>
      </c>
      <c r="L5" s="4">
        <f t="shared" si="3"/>
        <v>17.117117117117115</v>
      </c>
    </row>
    <row r="6" spans="4:15" x14ac:dyDescent="0.2">
      <c r="D6" s="1" t="s">
        <v>4</v>
      </c>
      <c r="E6" s="1">
        <v>1998</v>
      </c>
      <c r="F6" s="1">
        <v>757.93411268824798</v>
      </c>
      <c r="G6" s="2">
        <v>4.5599999999999996</v>
      </c>
      <c r="H6" s="3">
        <v>757.93411268824798</v>
      </c>
      <c r="I6">
        <f t="shared" si="0"/>
        <v>7.7354766384487933E-2</v>
      </c>
      <c r="J6">
        <f t="shared" si="1"/>
        <v>0.16216216216216192</v>
      </c>
      <c r="K6" s="4">
        <f t="shared" si="2"/>
        <v>7.7354766384487936</v>
      </c>
      <c r="L6" s="4">
        <f t="shared" si="3"/>
        <v>16.216216216216193</v>
      </c>
    </row>
    <row r="7" spans="4:15" x14ac:dyDescent="0.2">
      <c r="D7" s="1" t="s">
        <v>4</v>
      </c>
      <c r="E7" s="1">
        <v>1999</v>
      </c>
      <c r="F7" s="1">
        <v>810.21728319706335</v>
      </c>
      <c r="G7" s="2">
        <v>4.68</v>
      </c>
      <c r="H7" s="3">
        <v>810.21728319706335</v>
      </c>
      <c r="I7">
        <f t="shared" si="0"/>
        <v>0.12589793477058961</v>
      </c>
      <c r="J7">
        <f t="shared" si="1"/>
        <v>0.21621621621621603</v>
      </c>
      <c r="K7" s="4">
        <f t="shared" si="2"/>
        <v>12.589793477058961</v>
      </c>
      <c r="L7" s="4">
        <f t="shared" si="3"/>
        <v>21.621621621621603</v>
      </c>
    </row>
    <row r="8" spans="4:15" x14ac:dyDescent="0.2">
      <c r="D8" s="1" t="s">
        <v>4</v>
      </c>
      <c r="E8" s="1">
        <v>2000</v>
      </c>
      <c r="F8" s="1">
        <v>826.59249311235897</v>
      </c>
      <c r="G8" s="2">
        <v>4.47</v>
      </c>
      <c r="H8" s="3">
        <v>826.59249311235897</v>
      </c>
      <c r="I8">
        <f t="shared" si="0"/>
        <v>0.14110176737178828</v>
      </c>
      <c r="J8">
        <f t="shared" si="1"/>
        <v>0.12162162162162145</v>
      </c>
      <c r="K8" s="4">
        <f t="shared" si="2"/>
        <v>14.110176737178829</v>
      </c>
      <c r="L8" s="4">
        <f t="shared" si="3"/>
        <v>12.162162162162145</v>
      </c>
    </row>
    <row r="9" spans="4:15" x14ac:dyDescent="0.2">
      <c r="D9" s="1" t="s">
        <v>4</v>
      </c>
      <c r="E9" s="1">
        <v>2001</v>
      </c>
      <c r="F9" s="1">
        <v>851.61656929448407</v>
      </c>
      <c r="G9" s="2">
        <v>4.82</v>
      </c>
      <c r="H9" s="3">
        <v>851.61656929448407</v>
      </c>
      <c r="I9">
        <f t="shared" si="0"/>
        <v>0.16433578191210235</v>
      </c>
      <c r="J9">
        <f t="shared" si="1"/>
        <v>0.27927927927927937</v>
      </c>
      <c r="K9" s="4">
        <f t="shared" si="2"/>
        <v>16.433578191210234</v>
      </c>
      <c r="L9" s="4">
        <f t="shared" si="3"/>
        <v>27.927927927927936</v>
      </c>
    </row>
    <row r="10" spans="4:15" x14ac:dyDescent="0.2">
      <c r="D10" s="1" t="s">
        <v>4</v>
      </c>
      <c r="E10" s="1">
        <v>2002</v>
      </c>
      <c r="F10" s="1">
        <v>869.20138742183474</v>
      </c>
      <c r="G10" s="2">
        <v>4.6900000000000004</v>
      </c>
      <c r="H10" s="3">
        <v>869.20138742183474</v>
      </c>
      <c r="I10">
        <f t="shared" si="0"/>
        <v>0.18066269512504587</v>
      </c>
      <c r="J10">
        <f t="shared" si="1"/>
        <v>0.22072072072072085</v>
      </c>
      <c r="K10" s="4">
        <f t="shared" si="2"/>
        <v>18.066269512504586</v>
      </c>
      <c r="L10" s="4">
        <f t="shared" si="3"/>
        <v>22.072072072072086</v>
      </c>
    </row>
    <row r="11" spans="4:15" x14ac:dyDescent="0.2">
      <c r="D11" s="1" t="s">
        <v>4</v>
      </c>
      <c r="E11" s="1">
        <v>2003</v>
      </c>
      <c r="F11" s="1">
        <v>922.167960042853</v>
      </c>
      <c r="G11" s="2">
        <v>4.76</v>
      </c>
      <c r="H11" s="3">
        <v>922.167960042853</v>
      </c>
      <c r="I11">
        <f t="shared" si="0"/>
        <v>0.22984037942678981</v>
      </c>
      <c r="J11">
        <f t="shared" si="1"/>
        <v>0.25225225225225212</v>
      </c>
      <c r="K11" s="4">
        <f t="shared" si="2"/>
        <v>22.984037942678981</v>
      </c>
      <c r="L11" s="4">
        <f t="shared" si="3"/>
        <v>25.225225225225213</v>
      </c>
    </row>
    <row r="12" spans="4:15" x14ac:dyDescent="0.2">
      <c r="D12" s="1" t="s">
        <v>4</v>
      </c>
      <c r="E12" s="1">
        <v>2004</v>
      </c>
      <c r="F12" s="1">
        <v>979.28384770005869</v>
      </c>
      <c r="G12" s="2">
        <v>4.8</v>
      </c>
      <c r="H12" s="3">
        <v>979.28384770005869</v>
      </c>
      <c r="I12">
        <f t="shared" si="0"/>
        <v>0.28287056342448602</v>
      </c>
      <c r="J12">
        <f t="shared" si="1"/>
        <v>0.27027027027027012</v>
      </c>
      <c r="K12" s="4">
        <f t="shared" si="2"/>
        <v>28.287056342448601</v>
      </c>
      <c r="L12" s="4">
        <f t="shared" si="3"/>
        <v>27.02702702702701</v>
      </c>
    </row>
    <row r="13" spans="4:15" x14ac:dyDescent="0.2">
      <c r="D13" s="1" t="s">
        <v>4</v>
      </c>
      <c r="E13" s="1">
        <v>2005</v>
      </c>
      <c r="F13" s="1">
        <v>1040.3123129186492</v>
      </c>
      <c r="G13" s="2">
        <v>5.0599999999999996</v>
      </c>
      <c r="H13" s="3">
        <v>1040.3123129186492</v>
      </c>
      <c r="I13">
        <f t="shared" si="0"/>
        <v>0.33953344432134908</v>
      </c>
      <c r="J13">
        <f t="shared" si="1"/>
        <v>0.38738738738738715</v>
      </c>
      <c r="K13" s="4">
        <f t="shared" si="2"/>
        <v>33.953344432134905</v>
      </c>
      <c r="L13" s="4">
        <f t="shared" si="3"/>
        <v>38.738738738738718</v>
      </c>
    </row>
    <row r="14" spans="4:15" x14ac:dyDescent="0.2">
      <c r="D14" s="1" t="s">
        <v>4</v>
      </c>
      <c r="E14" s="1">
        <v>2006</v>
      </c>
      <c r="F14" s="1">
        <v>1106.9264701602956</v>
      </c>
      <c r="G14" s="2">
        <v>5.23</v>
      </c>
      <c r="H14" s="3">
        <v>1106.9264701602956</v>
      </c>
      <c r="I14">
        <f t="shared" si="0"/>
        <v>0.40138245271945822</v>
      </c>
      <c r="J14">
        <f t="shared" si="1"/>
        <v>0.46396396396396411</v>
      </c>
      <c r="K14" s="4">
        <f t="shared" si="2"/>
        <v>40.13824527194582</v>
      </c>
      <c r="L14" s="4">
        <f t="shared" si="3"/>
        <v>46.396396396396412</v>
      </c>
    </row>
    <row r="15" spans="4:15" x14ac:dyDescent="0.2">
      <c r="D15" s="1" t="s">
        <v>4</v>
      </c>
      <c r="E15" s="1">
        <v>2007</v>
      </c>
      <c r="F15" s="1">
        <v>1173.8753097927822</v>
      </c>
      <c r="G15" s="2">
        <v>5.17</v>
      </c>
      <c r="H15" s="3">
        <v>1173.8753097927822</v>
      </c>
      <c r="I15">
        <f t="shared" si="0"/>
        <v>0.46354220248034839</v>
      </c>
      <c r="J15">
        <f t="shared" si="1"/>
        <v>0.43693693693693686</v>
      </c>
      <c r="K15" s="4">
        <f t="shared" si="2"/>
        <v>46.354220248034835</v>
      </c>
      <c r="L15" s="4">
        <f t="shared" si="3"/>
        <v>43.693693693693689</v>
      </c>
    </row>
    <row r="16" spans="4:15" x14ac:dyDescent="0.2">
      <c r="D16" s="1" t="s">
        <v>4</v>
      </c>
      <c r="E16" s="1">
        <v>2008</v>
      </c>
      <c r="F16" s="1">
        <v>1192.5117323337101</v>
      </c>
      <c r="G16" s="2">
        <v>5.99</v>
      </c>
      <c r="H16" s="3">
        <v>1192.5117323337101</v>
      </c>
      <c r="I16">
        <f t="shared" si="0"/>
        <v>0.48084549508319979</v>
      </c>
      <c r="J16">
        <f t="shared" si="1"/>
        <v>0.8063063063063064</v>
      </c>
      <c r="K16" s="4">
        <f t="shared" si="2"/>
        <v>48.084549508319981</v>
      </c>
      <c r="L16" s="4">
        <f t="shared" si="3"/>
        <v>80.630630630630634</v>
      </c>
    </row>
    <row r="17" spans="4:12" x14ac:dyDescent="0.2">
      <c r="D17" s="1" t="s">
        <v>4</v>
      </c>
      <c r="E17" s="1">
        <v>2009</v>
      </c>
      <c r="F17" s="1">
        <v>1268.2492103476254</v>
      </c>
      <c r="G17" s="2">
        <v>5.59</v>
      </c>
      <c r="H17" s="3">
        <v>1268.2492103476254</v>
      </c>
      <c r="I17">
        <f t="shared" si="0"/>
        <v>0.5511652004986981</v>
      </c>
      <c r="J17">
        <f t="shared" si="1"/>
        <v>0.62612612612612606</v>
      </c>
      <c r="K17" s="4">
        <f t="shared" si="2"/>
        <v>55.116520049869813</v>
      </c>
      <c r="L17" s="4">
        <f t="shared" si="3"/>
        <v>62.612612612612608</v>
      </c>
    </row>
    <row r="18" spans="4:12" x14ac:dyDescent="0.2">
      <c r="D18" s="1" t="s">
        <v>4</v>
      </c>
      <c r="E18" s="1">
        <v>2010</v>
      </c>
      <c r="F18" s="1">
        <v>1357.5637191326218</v>
      </c>
      <c r="G18" s="2">
        <v>5.72</v>
      </c>
      <c r="H18" s="3">
        <v>1357.5637191326218</v>
      </c>
      <c r="I18">
        <f t="shared" si="0"/>
        <v>0.63409072313013481</v>
      </c>
      <c r="J18">
        <f t="shared" si="1"/>
        <v>0.68468468468468457</v>
      </c>
      <c r="K18" s="4">
        <f t="shared" si="2"/>
        <v>63.409072313013482</v>
      </c>
      <c r="L18" s="4">
        <f t="shared" si="3"/>
        <v>68.468468468468458</v>
      </c>
    </row>
    <row r="19" spans="4:12" x14ac:dyDescent="0.2">
      <c r="D19" s="1" t="s">
        <v>4</v>
      </c>
      <c r="E19" s="1">
        <v>2011</v>
      </c>
      <c r="F19" s="1">
        <v>1410.4263047420029</v>
      </c>
      <c r="G19" s="2">
        <v>5.17</v>
      </c>
      <c r="H19" s="3">
        <v>1410.4263047420029</v>
      </c>
      <c r="I19">
        <f t="shared" si="0"/>
        <v>0.68317185898298516</v>
      </c>
      <c r="J19">
        <f t="shared" si="1"/>
        <v>0.43693693693693686</v>
      </c>
      <c r="K19" s="4">
        <f t="shared" si="2"/>
        <v>68.317185898298519</v>
      </c>
      <c r="L19" s="4">
        <f t="shared" si="3"/>
        <v>43.693693693693689</v>
      </c>
    </row>
    <row r="20" spans="4:12" x14ac:dyDescent="0.2">
      <c r="D20" s="1" t="s">
        <v>4</v>
      </c>
      <c r="E20" s="1">
        <v>2012</v>
      </c>
      <c r="F20" s="1">
        <v>1469.177610078392</v>
      </c>
      <c r="G20" s="2">
        <v>5.0999999999999996</v>
      </c>
      <c r="H20" s="3">
        <v>1469.177610078392</v>
      </c>
      <c r="I20">
        <f t="shared" si="0"/>
        <v>0.73772047338590752</v>
      </c>
      <c r="J20">
        <f t="shared" si="1"/>
        <v>0.40540540540540521</v>
      </c>
      <c r="K20" s="4">
        <f t="shared" si="2"/>
        <v>73.772047338590752</v>
      </c>
      <c r="L20" s="4">
        <f t="shared" si="3"/>
        <v>40.540540540540519</v>
      </c>
    </row>
    <row r="21" spans="4:12" x14ac:dyDescent="0.2">
      <c r="D21" s="1" t="s">
        <v>4</v>
      </c>
      <c r="E21" s="1">
        <v>2013</v>
      </c>
      <c r="F21" s="1">
        <v>1544.6192472491332</v>
      </c>
      <c r="G21" s="2">
        <v>5.04</v>
      </c>
      <c r="H21" s="3">
        <v>1544.6192472491332</v>
      </c>
      <c r="I21">
        <f t="shared" si="0"/>
        <v>0.80776550051150997</v>
      </c>
      <c r="J21">
        <f t="shared" si="1"/>
        <v>0.37837837837837834</v>
      </c>
      <c r="K21" s="4">
        <f t="shared" si="2"/>
        <v>80.776550051150991</v>
      </c>
      <c r="L21" s="4">
        <f t="shared" si="3"/>
        <v>37.837837837837832</v>
      </c>
    </row>
    <row r="22" spans="4:12" x14ac:dyDescent="0.2">
      <c r="D22" s="1" t="s">
        <v>4</v>
      </c>
      <c r="E22" s="1">
        <v>2014</v>
      </c>
      <c r="F22" s="1">
        <v>1640.1807002405299</v>
      </c>
      <c r="G22" s="2">
        <v>6.2</v>
      </c>
      <c r="H22" s="3">
        <v>1640.1807002405299</v>
      </c>
      <c r="I22">
        <f t="shared" si="0"/>
        <v>0.89649110109458408</v>
      </c>
      <c r="J22">
        <f t="shared" si="1"/>
        <v>0.90090090090090102</v>
      </c>
      <c r="K22" s="4">
        <f t="shared" si="2"/>
        <v>89.649110109458405</v>
      </c>
      <c r="L22" s="4">
        <f t="shared" si="3"/>
        <v>90.090090090090101</v>
      </c>
    </row>
    <row r="23" spans="4:12" x14ac:dyDescent="0.2">
      <c r="D23" s="1" t="s">
        <v>4</v>
      </c>
      <c r="E23" s="1">
        <v>2015</v>
      </c>
      <c r="F23" s="1">
        <v>1751.6644288593036</v>
      </c>
      <c r="G23" s="2">
        <v>6.42</v>
      </c>
      <c r="H23" s="3">
        <v>1751.6644288593036</v>
      </c>
      <c r="I23">
        <f t="shared" si="0"/>
        <v>1</v>
      </c>
      <c r="J23">
        <f t="shared" si="1"/>
        <v>1</v>
      </c>
      <c r="K23" s="4">
        <f t="shared" si="2"/>
        <v>100</v>
      </c>
      <c r="L23" s="4">
        <f t="shared" si="3"/>
        <v>100</v>
      </c>
    </row>
    <row r="24" spans="4:12" x14ac:dyDescent="0.2">
      <c r="D24" s="1"/>
      <c r="E24" t="s">
        <v>13</v>
      </c>
      <c r="F24">
        <f>CORREL(F3:F23,G3:G23)</f>
        <v>0.84594205615270956</v>
      </c>
      <c r="G24" s="4"/>
      <c r="H24" s="4"/>
    </row>
    <row r="25" spans="4:12" x14ac:dyDescent="0.2">
      <c r="D25" s="1" t="s">
        <v>6</v>
      </c>
      <c r="G25" s="4">
        <f>MIN(G3:G23)</f>
        <v>4.2</v>
      </c>
      <c r="H25" s="4">
        <f>MIN(H3:H23)</f>
        <v>674.61955834391938</v>
      </c>
    </row>
    <row r="26" spans="4:12" x14ac:dyDescent="0.2">
      <c r="D26" s="1" t="s">
        <v>7</v>
      </c>
      <c r="G26" s="4">
        <f>MAX(G3:G23)</f>
        <v>6.42</v>
      </c>
      <c r="H26" s="4">
        <f>MAX(H3:H23)</f>
        <v>1751.6644288593036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4BB1-5B3D-B943-9DF0-AFB5E5CC53DB}">
  <dimension ref="A1:C3"/>
  <sheetViews>
    <sheetView workbookViewId="0">
      <selection activeCell="H28" sqref="H28"/>
    </sheetView>
  </sheetViews>
  <sheetFormatPr baseColWidth="10" defaultRowHeight="16" x14ac:dyDescent="0.2"/>
  <sheetData>
    <row r="1" spans="1:3" x14ac:dyDescent="0.2">
      <c r="A1" s="10"/>
      <c r="B1" s="10" t="s">
        <v>0</v>
      </c>
      <c r="C1" s="10" t="s">
        <v>1</v>
      </c>
    </row>
    <row r="2" spans="1:3" x14ac:dyDescent="0.2">
      <c r="A2" s="8" t="s">
        <v>0</v>
      </c>
      <c r="B2" s="8">
        <v>1</v>
      </c>
      <c r="C2" s="8"/>
    </row>
    <row r="3" spans="1:3" ht="17" thickBot="1" x14ac:dyDescent="0.25">
      <c r="A3" s="9" t="s">
        <v>1</v>
      </c>
      <c r="B3" s="9">
        <v>-0.34510264851360961</v>
      </c>
      <c r="C3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B148-9FDC-4D45-80B6-34CD9F10155C}">
  <dimension ref="E3:P27"/>
  <sheetViews>
    <sheetView topLeftCell="D1" workbookViewId="0">
      <selection activeCell="E3" sqref="E3:M24"/>
    </sheetView>
  </sheetViews>
  <sheetFormatPr baseColWidth="10" defaultRowHeight="16" x14ac:dyDescent="0.2"/>
  <sheetData>
    <row r="3" spans="5:16" x14ac:dyDescent="0.2">
      <c r="E3" s="1"/>
      <c r="F3" s="1"/>
      <c r="G3" s="1" t="s">
        <v>1</v>
      </c>
      <c r="H3" s="1" t="s">
        <v>0</v>
      </c>
      <c r="I3" s="1" t="s">
        <v>1</v>
      </c>
      <c r="J3" t="s">
        <v>15</v>
      </c>
      <c r="K3" t="s">
        <v>16</v>
      </c>
      <c r="L3" t="s">
        <v>17</v>
      </c>
      <c r="M3" t="s">
        <v>18</v>
      </c>
      <c r="O3" s="7" t="s">
        <v>8</v>
      </c>
      <c r="P3" s="7" t="s">
        <v>9</v>
      </c>
    </row>
    <row r="4" spans="5:16" x14ac:dyDescent="0.2">
      <c r="E4" s="1" t="s">
        <v>5</v>
      </c>
      <c r="F4" s="1">
        <v>1995</v>
      </c>
      <c r="G4" s="1">
        <v>8004.3154461474332</v>
      </c>
      <c r="H4" s="2">
        <v>16.37</v>
      </c>
      <c r="I4" s="3">
        <v>8004.3154461474332</v>
      </c>
      <c r="J4" s="4">
        <f>(I4-$I$26)/($I$27-$I$26)</f>
        <v>0</v>
      </c>
      <c r="K4" s="4">
        <f>(H4-$H$26)/($H$27-$H$26)</f>
        <v>0.96856581532416497</v>
      </c>
      <c r="L4" s="4">
        <f>J4*100</f>
        <v>0</v>
      </c>
      <c r="M4" s="4">
        <f>K4*100</f>
        <v>96.856581532416499</v>
      </c>
      <c r="O4" s="7">
        <v>0</v>
      </c>
      <c r="P4" s="7">
        <v>0</v>
      </c>
    </row>
    <row r="5" spans="5:16" x14ac:dyDescent="0.2">
      <c r="E5" s="1" t="s">
        <v>5</v>
      </c>
      <c r="F5" s="1">
        <v>1996</v>
      </c>
      <c r="G5" s="1">
        <v>8427.8218959719125</v>
      </c>
      <c r="H5" s="2">
        <v>16.53</v>
      </c>
      <c r="I5" s="3">
        <v>8427.8218959719125</v>
      </c>
      <c r="J5" s="4">
        <f t="shared" ref="J5:J24" si="0">(I5-$I$26)/($I$27-$I$26)</f>
        <v>6.3040077739178427E-2</v>
      </c>
      <c r="K5" s="4">
        <f t="shared" ref="K5:K24" si="1">(H5-$H$26)/($H$27-$H$26)</f>
        <v>1</v>
      </c>
      <c r="L5" s="4">
        <f t="shared" ref="L5:L24" si="2">J5*100</f>
        <v>6.3040077739178431</v>
      </c>
      <c r="M5" s="4">
        <f t="shared" ref="M5:M24" si="3">K5*100</f>
        <v>100</v>
      </c>
      <c r="O5" s="7">
        <v>110</v>
      </c>
      <c r="P5" s="7">
        <v>110</v>
      </c>
    </row>
    <row r="6" spans="5:16" x14ac:dyDescent="0.2">
      <c r="E6" s="1" t="s">
        <v>5</v>
      </c>
      <c r="F6" s="1">
        <v>1997</v>
      </c>
      <c r="G6" s="1">
        <v>8932.0722887933171</v>
      </c>
      <c r="H6" s="2">
        <v>14.77</v>
      </c>
      <c r="I6" s="3">
        <v>8932.0722887933171</v>
      </c>
      <c r="J6" s="4">
        <f t="shared" si="0"/>
        <v>0.13809910925250493</v>
      </c>
      <c r="K6" s="4">
        <f t="shared" si="1"/>
        <v>0.65422396856581511</v>
      </c>
      <c r="L6" s="4">
        <f t="shared" si="2"/>
        <v>13.809910925250493</v>
      </c>
      <c r="M6" s="4">
        <f t="shared" si="3"/>
        <v>65.422396856581514</v>
      </c>
    </row>
    <row r="7" spans="5:16" x14ac:dyDescent="0.2">
      <c r="E7" s="1" t="s">
        <v>5</v>
      </c>
      <c r="F7" s="1">
        <v>1998</v>
      </c>
      <c r="G7" s="1">
        <v>9199.1976785662046</v>
      </c>
      <c r="H7" s="2">
        <v>12.98</v>
      </c>
      <c r="I7" s="3">
        <v>9199.1976785662046</v>
      </c>
      <c r="J7" s="4">
        <f t="shared" si="0"/>
        <v>0.17786144426386138</v>
      </c>
      <c r="K7" s="4">
        <f t="shared" si="1"/>
        <v>0.30255402750491167</v>
      </c>
      <c r="L7" s="4">
        <f t="shared" si="2"/>
        <v>17.786144426386137</v>
      </c>
      <c r="M7" s="4">
        <f t="shared" si="3"/>
        <v>30.255402750491168</v>
      </c>
    </row>
    <row r="8" spans="5:16" x14ac:dyDescent="0.2">
      <c r="E8" s="1" t="s">
        <v>5</v>
      </c>
      <c r="F8" s="1">
        <v>1999</v>
      </c>
      <c r="G8" s="1">
        <v>9049.4715791322869</v>
      </c>
      <c r="H8" s="2">
        <v>12.6</v>
      </c>
      <c r="I8" s="3">
        <v>9049.4715791322869</v>
      </c>
      <c r="J8" s="4">
        <f t="shared" si="0"/>
        <v>0.15557431038004454</v>
      </c>
      <c r="K8" s="4">
        <f t="shared" si="1"/>
        <v>0.2278978388998035</v>
      </c>
      <c r="L8" s="4">
        <f t="shared" si="2"/>
        <v>15.557431038004454</v>
      </c>
      <c r="M8" s="4">
        <f t="shared" si="3"/>
        <v>22.789783889980349</v>
      </c>
    </row>
    <row r="9" spans="5:16" x14ac:dyDescent="0.2">
      <c r="E9" s="1" t="s">
        <v>5</v>
      </c>
      <c r="F9" s="1">
        <v>2000</v>
      </c>
      <c r="G9" s="1">
        <v>9419.9829495591384</v>
      </c>
      <c r="H9" s="2">
        <v>11.54</v>
      </c>
      <c r="I9" s="3">
        <v>9419.9829495591384</v>
      </c>
      <c r="J9" s="4">
        <f t="shared" si="0"/>
        <v>0.21072592756235312</v>
      </c>
      <c r="K9" s="4">
        <f t="shared" si="1"/>
        <v>1.964636542239678E-2</v>
      </c>
      <c r="L9" s="4">
        <f t="shared" si="2"/>
        <v>21.072592756235313</v>
      </c>
      <c r="M9" s="4">
        <f t="shared" si="3"/>
        <v>1.9646365422396779</v>
      </c>
    </row>
    <row r="10" spans="5:16" x14ac:dyDescent="0.2">
      <c r="E10" s="1" t="s">
        <v>5</v>
      </c>
      <c r="F10" s="1">
        <v>2001</v>
      </c>
      <c r="G10" s="1">
        <v>9622.1536287130893</v>
      </c>
      <c r="H10" s="2">
        <v>12.12</v>
      </c>
      <c r="I10" s="3">
        <v>9622.1536287130893</v>
      </c>
      <c r="J10" s="4">
        <f t="shared" si="0"/>
        <v>0.24081957864070064</v>
      </c>
      <c r="K10" s="4">
        <f t="shared" si="1"/>
        <v>0.13359528487229852</v>
      </c>
      <c r="L10" s="4">
        <f t="shared" si="2"/>
        <v>24.081957864070063</v>
      </c>
      <c r="M10" s="4">
        <f t="shared" si="3"/>
        <v>13.359528487229852</v>
      </c>
    </row>
    <row r="11" spans="5:16" x14ac:dyDescent="0.2">
      <c r="E11" s="1" t="s">
        <v>5</v>
      </c>
      <c r="F11" s="1">
        <v>2002</v>
      </c>
      <c r="G11" s="1">
        <v>9814.6561349189615</v>
      </c>
      <c r="H11" s="2">
        <v>12.48</v>
      </c>
      <c r="I11" s="3">
        <v>9814.6561349189615</v>
      </c>
      <c r="J11" s="4">
        <f t="shared" si="0"/>
        <v>0.2694740960895714</v>
      </c>
      <c r="K11" s="4">
        <f t="shared" si="1"/>
        <v>0.20432220039292742</v>
      </c>
      <c r="L11" s="4">
        <f t="shared" si="2"/>
        <v>26.947409608957141</v>
      </c>
      <c r="M11" s="4">
        <f t="shared" si="3"/>
        <v>20.432220039292741</v>
      </c>
    </row>
    <row r="12" spans="5:16" x14ac:dyDescent="0.2">
      <c r="E12" s="1" t="s">
        <v>5</v>
      </c>
      <c r="F12" s="1">
        <v>2003</v>
      </c>
      <c r="G12" s="1">
        <v>10109.668048432241</v>
      </c>
      <c r="H12" s="2">
        <v>14.68</v>
      </c>
      <c r="I12" s="3">
        <v>10109.668048432241</v>
      </c>
      <c r="J12" s="4">
        <f t="shared" si="0"/>
        <v>0.31338741540163528</v>
      </c>
      <c r="K12" s="4">
        <f t="shared" si="1"/>
        <v>0.63654223968565804</v>
      </c>
      <c r="L12" s="4">
        <f t="shared" si="2"/>
        <v>31.338741540163529</v>
      </c>
      <c r="M12" s="4">
        <f t="shared" si="3"/>
        <v>63.654223968565802</v>
      </c>
    </row>
    <row r="13" spans="5:16" x14ac:dyDescent="0.2">
      <c r="E13" s="1" t="s">
        <v>5</v>
      </c>
      <c r="F13" s="1">
        <v>2004</v>
      </c>
      <c r="G13" s="1">
        <v>10726.644849932196</v>
      </c>
      <c r="H13" s="2">
        <v>16.010000000000002</v>
      </c>
      <c r="I13" s="3">
        <v>10726.644849932196</v>
      </c>
      <c r="J13" s="4">
        <f t="shared" si="0"/>
        <v>0.40522607699922475</v>
      </c>
      <c r="K13" s="4">
        <f t="shared" si="1"/>
        <v>0.89783889980353648</v>
      </c>
      <c r="L13" s="4">
        <f t="shared" si="2"/>
        <v>40.522607699922474</v>
      </c>
      <c r="M13" s="4">
        <f t="shared" si="3"/>
        <v>89.783889980353649</v>
      </c>
    </row>
    <row r="14" spans="5:16" x14ac:dyDescent="0.2">
      <c r="E14" s="1" t="s">
        <v>5</v>
      </c>
      <c r="F14" s="1">
        <v>2005</v>
      </c>
      <c r="G14" s="1">
        <v>11225.079949474653</v>
      </c>
      <c r="H14" s="2">
        <v>15.18</v>
      </c>
      <c r="I14" s="3">
        <v>11225.079949474653</v>
      </c>
      <c r="J14" s="4">
        <f t="shared" si="0"/>
        <v>0.47941948641746179</v>
      </c>
      <c r="K14" s="4">
        <f t="shared" si="1"/>
        <v>0.73477406679764223</v>
      </c>
      <c r="L14" s="4">
        <f t="shared" si="2"/>
        <v>47.94194864174618</v>
      </c>
      <c r="M14" s="4">
        <f t="shared" si="3"/>
        <v>73.477406679764229</v>
      </c>
    </row>
    <row r="15" spans="5:16" x14ac:dyDescent="0.2">
      <c r="E15" s="1" t="s">
        <v>5</v>
      </c>
      <c r="F15" s="1">
        <v>2006</v>
      </c>
      <c r="G15" s="1">
        <v>11808.834770309288</v>
      </c>
      <c r="H15" s="2">
        <v>14.89</v>
      </c>
      <c r="I15" s="3">
        <v>11808.834770309288</v>
      </c>
      <c r="J15" s="4">
        <f t="shared" si="0"/>
        <v>0.56631296655521912</v>
      </c>
      <c r="K15" s="4">
        <f t="shared" si="1"/>
        <v>0.67779960707269149</v>
      </c>
      <c r="L15" s="4">
        <f t="shared" si="2"/>
        <v>56.631296655521915</v>
      </c>
      <c r="M15" s="4">
        <f t="shared" si="3"/>
        <v>67.779960707269154</v>
      </c>
    </row>
    <row r="16" spans="5:16" x14ac:dyDescent="0.2">
      <c r="E16" s="1" t="s">
        <v>5</v>
      </c>
      <c r="F16" s="1">
        <v>2007</v>
      </c>
      <c r="G16" s="1">
        <v>12256.429685979139</v>
      </c>
      <c r="H16" s="2">
        <v>14.8</v>
      </c>
      <c r="I16" s="3">
        <v>12256.429685979139</v>
      </c>
      <c r="J16" s="4">
        <f t="shared" si="0"/>
        <v>0.63293867742971155</v>
      </c>
      <c r="K16" s="4">
        <f t="shared" si="1"/>
        <v>0.66011787819253442</v>
      </c>
      <c r="L16" s="4">
        <f t="shared" si="2"/>
        <v>63.293867742971152</v>
      </c>
      <c r="M16" s="4">
        <f t="shared" si="3"/>
        <v>66.011787819253442</v>
      </c>
    </row>
    <row r="17" spans="5:13" x14ac:dyDescent="0.2">
      <c r="E17" s="1" t="s">
        <v>5</v>
      </c>
      <c r="F17" s="1">
        <v>2008</v>
      </c>
      <c r="G17" s="1">
        <v>12553.794836373943</v>
      </c>
      <c r="H17" s="2">
        <v>15.17</v>
      </c>
      <c r="I17" s="3">
        <v>12553.794836373943</v>
      </c>
      <c r="J17" s="4">
        <f t="shared" si="0"/>
        <v>0.67720228240097025</v>
      </c>
      <c r="K17" s="4">
        <f t="shared" si="1"/>
        <v>0.73280943025540257</v>
      </c>
      <c r="L17" s="4">
        <f t="shared" si="2"/>
        <v>67.720228240097029</v>
      </c>
      <c r="M17" s="4">
        <f t="shared" si="3"/>
        <v>73.280943025540253</v>
      </c>
    </row>
    <row r="18" spans="5:13" x14ac:dyDescent="0.2">
      <c r="E18" s="1" t="s">
        <v>5</v>
      </c>
      <c r="F18" s="1">
        <v>2009</v>
      </c>
      <c r="G18" s="1">
        <v>12227.214530032859</v>
      </c>
      <c r="H18" s="2">
        <v>14.2</v>
      </c>
      <c r="I18" s="3">
        <v>12227.214530032859</v>
      </c>
      <c r="J18" s="4">
        <f t="shared" si="0"/>
        <v>0.62858992264031222</v>
      </c>
      <c r="K18" s="4">
        <f t="shared" si="1"/>
        <v>0.54223968565815306</v>
      </c>
      <c r="L18" s="4">
        <f t="shared" si="2"/>
        <v>62.858992264031222</v>
      </c>
      <c r="M18" s="4">
        <f t="shared" si="3"/>
        <v>54.223968565815305</v>
      </c>
    </row>
    <row r="19" spans="5:13" x14ac:dyDescent="0.2">
      <c r="E19" s="1" t="s">
        <v>5</v>
      </c>
      <c r="F19" s="1">
        <v>2010</v>
      </c>
      <c r="G19" s="1">
        <v>12808.034586422002</v>
      </c>
      <c r="H19" s="2">
        <v>13.44</v>
      </c>
      <c r="I19" s="3">
        <v>12808.034586422002</v>
      </c>
      <c r="J19" s="4">
        <f t="shared" si="0"/>
        <v>0.71504655517193116</v>
      </c>
      <c r="K19" s="4">
        <f t="shared" si="1"/>
        <v>0.392927308447937</v>
      </c>
      <c r="L19" s="4">
        <f t="shared" si="2"/>
        <v>71.504655517193115</v>
      </c>
      <c r="M19" s="4">
        <f t="shared" si="3"/>
        <v>39.292730844793702</v>
      </c>
    </row>
    <row r="20" spans="5:13" x14ac:dyDescent="0.2">
      <c r="E20" s="1" t="s">
        <v>5</v>
      </c>
      <c r="F20" s="1">
        <v>2011</v>
      </c>
      <c r="G20" s="1">
        <v>13455.837812553325</v>
      </c>
      <c r="H20" s="2">
        <v>13.81</v>
      </c>
      <c r="I20" s="3">
        <v>13455.837812553325</v>
      </c>
      <c r="J20" s="4">
        <f t="shared" si="0"/>
        <v>0.81147381325013568</v>
      </c>
      <c r="K20" s="4">
        <f t="shared" si="1"/>
        <v>0.46561886051080553</v>
      </c>
      <c r="L20" s="4">
        <f t="shared" si="2"/>
        <v>81.147381325013569</v>
      </c>
      <c r="M20" s="4">
        <f t="shared" si="3"/>
        <v>46.561886051080556</v>
      </c>
    </row>
    <row r="21" spans="5:13" x14ac:dyDescent="0.2">
      <c r="E21" s="1" t="s">
        <v>5</v>
      </c>
      <c r="F21" s="1">
        <v>2012</v>
      </c>
      <c r="G21" s="1">
        <v>14035.679130825978</v>
      </c>
      <c r="H21" s="2">
        <v>12.7</v>
      </c>
      <c r="I21" s="3">
        <v>14035.679130825978</v>
      </c>
      <c r="J21" s="4">
        <f t="shared" si="0"/>
        <v>0.89778475797233559</v>
      </c>
      <c r="K21" s="4">
        <f t="shared" si="1"/>
        <v>0.24754420432220028</v>
      </c>
      <c r="L21" s="4">
        <f t="shared" si="2"/>
        <v>89.778475797233554</v>
      </c>
      <c r="M21" s="4">
        <f t="shared" si="3"/>
        <v>24.75442043222003</v>
      </c>
    </row>
    <row r="22" spans="5:13" x14ac:dyDescent="0.2">
      <c r="E22" s="1" t="s">
        <v>5</v>
      </c>
      <c r="F22" s="1">
        <v>2013</v>
      </c>
      <c r="G22" s="1">
        <v>14461.17437757394</v>
      </c>
      <c r="H22" s="2">
        <v>12.49</v>
      </c>
      <c r="I22" s="3">
        <v>14461.17437757394</v>
      </c>
      <c r="J22" s="4">
        <f t="shared" si="0"/>
        <v>0.96112087349964148</v>
      </c>
      <c r="K22" s="4">
        <f t="shared" si="1"/>
        <v>0.20628683693516706</v>
      </c>
      <c r="L22" s="4">
        <f t="shared" si="2"/>
        <v>96.112087349964142</v>
      </c>
      <c r="M22" s="4">
        <f t="shared" si="3"/>
        <v>20.628683693516706</v>
      </c>
    </row>
    <row r="23" spans="5:13" x14ac:dyDescent="0.2">
      <c r="E23" s="1" t="s">
        <v>5</v>
      </c>
      <c r="F23" s="1">
        <v>2014</v>
      </c>
      <c r="G23" s="1">
        <v>14561.326164307817</v>
      </c>
      <c r="H23" s="2">
        <v>12.68</v>
      </c>
      <c r="I23" s="3">
        <v>14561.326164307817</v>
      </c>
      <c r="J23" s="4">
        <f t="shared" si="0"/>
        <v>0.97602873717925698</v>
      </c>
      <c r="K23" s="4">
        <f t="shared" si="1"/>
        <v>0.24361493123772099</v>
      </c>
      <c r="L23" s="4">
        <f t="shared" si="2"/>
        <v>97.602873717925704</v>
      </c>
      <c r="M23" s="4">
        <f t="shared" si="3"/>
        <v>24.3614931237721</v>
      </c>
    </row>
    <row r="24" spans="5:13" x14ac:dyDescent="0.2">
      <c r="E24" s="1" t="s">
        <v>5</v>
      </c>
      <c r="F24" s="1">
        <v>2015</v>
      </c>
      <c r="G24" s="1">
        <v>14722.366327630984</v>
      </c>
      <c r="H24" s="2">
        <v>11.44</v>
      </c>
      <c r="I24" s="3">
        <v>14722.366327630984</v>
      </c>
      <c r="J24" s="4">
        <f t="shared" si="0"/>
        <v>1</v>
      </c>
      <c r="K24" s="4">
        <f t="shared" si="1"/>
        <v>0</v>
      </c>
      <c r="L24" s="4">
        <f t="shared" si="2"/>
        <v>100</v>
      </c>
      <c r="M24" s="4">
        <f t="shared" si="3"/>
        <v>0</v>
      </c>
    </row>
    <row r="25" spans="5:13" x14ac:dyDescent="0.2">
      <c r="G25" t="s">
        <v>14</v>
      </c>
      <c r="H25">
        <f>CORREL(G4:G24,H4:H24)</f>
        <v>-0.34510264851360961</v>
      </c>
    </row>
    <row r="26" spans="5:13" x14ac:dyDescent="0.2">
      <c r="E26" s="1" t="s">
        <v>6</v>
      </c>
      <c r="H26" s="4">
        <f>MIN(H4:H24)</f>
        <v>11.44</v>
      </c>
      <c r="I26" s="4">
        <f>MIN(I4:I24)</f>
        <v>8004.3154461474332</v>
      </c>
    </row>
    <row r="27" spans="5:13" x14ac:dyDescent="0.2">
      <c r="E27" s="1" t="s">
        <v>7</v>
      </c>
      <c r="H27" s="4">
        <f>MAX(H4:H24)</f>
        <v>16.53</v>
      </c>
      <c r="I27" s="4">
        <f>MAX(I4:I24)</f>
        <v>14722.366327630984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9FD-E7B0-7F4E-B448-5B86E92F9ECF}">
  <dimension ref="B2:AC23"/>
  <sheetViews>
    <sheetView tabSelected="1" workbookViewId="0">
      <selection activeCell="G23" sqref="G23"/>
    </sheetView>
  </sheetViews>
  <sheetFormatPr baseColWidth="10" defaultRowHeight="16" x14ac:dyDescent="0.2"/>
  <sheetData>
    <row r="2" spans="2:29" x14ac:dyDescent="0.2">
      <c r="C2" t="s">
        <v>19</v>
      </c>
      <c r="D2" t="s">
        <v>17</v>
      </c>
      <c r="E2" t="s">
        <v>18</v>
      </c>
      <c r="K2" t="s">
        <v>19</v>
      </c>
      <c r="L2" t="s">
        <v>17</v>
      </c>
      <c r="M2" t="s">
        <v>18</v>
      </c>
      <c r="S2" t="s">
        <v>19</v>
      </c>
      <c r="T2" t="s">
        <v>17</v>
      </c>
      <c r="U2" t="s">
        <v>18</v>
      </c>
      <c r="AA2" t="s">
        <v>19</v>
      </c>
      <c r="AB2" t="s">
        <v>17</v>
      </c>
      <c r="AC2" t="s">
        <v>18</v>
      </c>
    </row>
    <row r="3" spans="2:29" x14ac:dyDescent="0.2">
      <c r="B3" t="s">
        <v>2</v>
      </c>
      <c r="C3">
        <v>1995</v>
      </c>
      <c r="D3" s="4">
        <v>0</v>
      </c>
      <c r="E3" s="4">
        <v>0</v>
      </c>
      <c r="J3" t="s">
        <v>3</v>
      </c>
      <c r="K3">
        <v>1995</v>
      </c>
      <c r="L3" s="4">
        <v>0</v>
      </c>
      <c r="M3" s="4">
        <v>0</v>
      </c>
      <c r="R3" t="s">
        <v>4</v>
      </c>
      <c r="S3">
        <v>1995</v>
      </c>
      <c r="T3" s="4">
        <v>0</v>
      </c>
      <c r="U3" s="4">
        <v>0</v>
      </c>
      <c r="Z3" t="s">
        <v>5</v>
      </c>
      <c r="AA3">
        <v>1995</v>
      </c>
      <c r="AB3" s="4">
        <v>0</v>
      </c>
      <c r="AC3" s="4">
        <v>96.856581532416499</v>
      </c>
    </row>
    <row r="4" spans="2:29" x14ac:dyDescent="0.2">
      <c r="B4" t="s">
        <v>2</v>
      </c>
      <c r="C4">
        <v>1996</v>
      </c>
      <c r="D4" s="4">
        <v>1.8140987513128113</v>
      </c>
      <c r="E4" s="4">
        <v>8.7279480037140242</v>
      </c>
      <c r="J4" t="s">
        <v>3</v>
      </c>
      <c r="K4">
        <v>1996</v>
      </c>
      <c r="L4" s="4">
        <v>2.0390456227486276</v>
      </c>
      <c r="M4" s="4">
        <v>9.5763203714451439</v>
      </c>
      <c r="R4" t="s">
        <v>4</v>
      </c>
      <c r="S4">
        <v>1996</v>
      </c>
      <c r="T4" s="4">
        <v>3.4640409456668735</v>
      </c>
      <c r="U4" s="4">
        <v>13.963963963963948</v>
      </c>
      <c r="Z4" t="s">
        <v>5</v>
      </c>
      <c r="AA4">
        <v>1996</v>
      </c>
      <c r="AB4" s="4">
        <v>6.3040077739178431</v>
      </c>
      <c r="AC4" s="4">
        <v>100</v>
      </c>
    </row>
    <row r="5" spans="2:29" x14ac:dyDescent="0.2">
      <c r="B5" t="s">
        <v>2</v>
      </c>
      <c r="C5">
        <v>1997</v>
      </c>
      <c r="D5" s="4">
        <v>2.2729927856374856</v>
      </c>
      <c r="E5" s="4">
        <v>5.106778087279479</v>
      </c>
      <c r="J5" t="s">
        <v>3</v>
      </c>
      <c r="K5">
        <v>1997</v>
      </c>
      <c r="L5" s="4">
        <v>4.0895491175190628</v>
      </c>
      <c r="M5" s="4">
        <v>10.504933255948918</v>
      </c>
      <c r="R5" t="s">
        <v>4</v>
      </c>
      <c r="S5">
        <v>1997</v>
      </c>
      <c r="T5" s="4">
        <v>4.8673573310556355</v>
      </c>
      <c r="U5" s="4">
        <v>17.117117117117115</v>
      </c>
      <c r="Z5" t="s">
        <v>5</v>
      </c>
      <c r="AA5">
        <v>1997</v>
      </c>
      <c r="AB5" s="4">
        <v>13.809910925250493</v>
      </c>
      <c r="AC5" s="4">
        <v>65.422396856581514</v>
      </c>
    </row>
    <row r="6" spans="2:29" x14ac:dyDescent="0.2">
      <c r="B6" t="s">
        <v>2</v>
      </c>
      <c r="C6">
        <v>1998</v>
      </c>
      <c r="D6" s="4">
        <v>2.3377746089478095</v>
      </c>
      <c r="E6" s="4">
        <v>15.784586815227478</v>
      </c>
      <c r="J6" t="s">
        <v>3</v>
      </c>
      <c r="K6">
        <v>1998</v>
      </c>
      <c r="L6" s="4">
        <v>5.9485925725109867</v>
      </c>
      <c r="M6" s="4">
        <v>14.973882762623322</v>
      </c>
      <c r="R6" t="s">
        <v>4</v>
      </c>
      <c r="S6">
        <v>1998</v>
      </c>
      <c r="T6" s="4">
        <v>7.7354766384487936</v>
      </c>
      <c r="U6" s="4">
        <v>16.216216216216193</v>
      </c>
      <c r="Z6" t="s">
        <v>5</v>
      </c>
      <c r="AA6">
        <v>1998</v>
      </c>
      <c r="AB6" s="4">
        <v>17.786144426386137</v>
      </c>
      <c r="AC6" s="4">
        <v>30.255402750491168</v>
      </c>
    </row>
    <row r="7" spans="2:29" x14ac:dyDescent="0.2">
      <c r="B7" t="s">
        <v>2</v>
      </c>
      <c r="C7">
        <v>1999</v>
      </c>
      <c r="D7" s="4">
        <v>0.18952816578977447</v>
      </c>
      <c r="E7" s="4">
        <v>11.792014856081714</v>
      </c>
      <c r="J7" t="s">
        <v>3</v>
      </c>
      <c r="K7">
        <v>1999</v>
      </c>
      <c r="L7" s="4">
        <v>7.9142064203493874</v>
      </c>
      <c r="M7" s="4">
        <v>17.121300058038301</v>
      </c>
      <c r="R7" t="s">
        <v>4</v>
      </c>
      <c r="S7">
        <v>1999</v>
      </c>
      <c r="T7" s="4">
        <v>12.589793477058961</v>
      </c>
      <c r="U7" s="4">
        <v>21.621621621621603</v>
      </c>
      <c r="Z7" t="s">
        <v>5</v>
      </c>
      <c r="AA7">
        <v>1999</v>
      </c>
      <c r="AB7" s="4">
        <v>15.557431038004454</v>
      </c>
      <c r="AC7" s="4">
        <v>22.789783889980349</v>
      </c>
    </row>
    <row r="8" spans="2:29" x14ac:dyDescent="0.2">
      <c r="B8" t="s">
        <v>2</v>
      </c>
      <c r="C8">
        <v>2000</v>
      </c>
      <c r="D8" s="4">
        <v>2.8789371154493768</v>
      </c>
      <c r="E8" s="4">
        <v>2.9712163416898822</v>
      </c>
      <c r="J8" t="s">
        <v>3</v>
      </c>
      <c r="K8">
        <v>2000</v>
      </c>
      <c r="L8" s="4">
        <v>10.292705711206102</v>
      </c>
      <c r="M8" s="4">
        <v>22.112594312246074</v>
      </c>
      <c r="R8" t="s">
        <v>4</v>
      </c>
      <c r="S8">
        <v>2000</v>
      </c>
      <c r="T8" s="4">
        <v>14.110176737178829</v>
      </c>
      <c r="U8" s="4">
        <v>12.162162162162145</v>
      </c>
      <c r="Z8" t="s">
        <v>5</v>
      </c>
      <c r="AA8">
        <v>2000</v>
      </c>
      <c r="AB8" s="4">
        <v>21.072592756235313</v>
      </c>
      <c r="AC8" s="4">
        <v>1.9646365422396779</v>
      </c>
    </row>
    <row r="9" spans="2:29" x14ac:dyDescent="0.2">
      <c r="B9" t="s">
        <v>2</v>
      </c>
      <c r="C9">
        <v>2001</v>
      </c>
      <c r="D9" s="4">
        <v>6.6256250290468595</v>
      </c>
      <c r="E9" s="4">
        <v>30.269266480965644</v>
      </c>
      <c r="J9" t="s">
        <v>3</v>
      </c>
      <c r="K9">
        <v>2001</v>
      </c>
      <c r="L9" s="4">
        <v>12.824706398330358</v>
      </c>
      <c r="M9" s="4">
        <v>19.210679048171787</v>
      </c>
      <c r="R9" t="s">
        <v>4</v>
      </c>
      <c r="S9">
        <v>2001</v>
      </c>
      <c r="T9" s="4">
        <v>16.433578191210234</v>
      </c>
      <c r="U9" s="4">
        <v>27.927927927927936</v>
      </c>
      <c r="Z9" t="s">
        <v>5</v>
      </c>
      <c r="AA9">
        <v>2001</v>
      </c>
      <c r="AB9" s="4">
        <v>24.081957864070063</v>
      </c>
      <c r="AC9" s="4">
        <v>13.359528487229852</v>
      </c>
    </row>
    <row r="10" spans="2:29" x14ac:dyDescent="0.2">
      <c r="B10" t="s">
        <v>2</v>
      </c>
      <c r="C10">
        <v>2002</v>
      </c>
      <c r="D10" s="4">
        <v>21.276621531829406</v>
      </c>
      <c r="E10" s="4">
        <v>23.676880222841234</v>
      </c>
      <c r="J10" t="s">
        <v>3</v>
      </c>
      <c r="K10">
        <v>2002</v>
      </c>
      <c r="L10" s="4">
        <v>15.852982001753752</v>
      </c>
      <c r="M10" s="4">
        <v>25.536854323853735</v>
      </c>
      <c r="R10" t="s">
        <v>4</v>
      </c>
      <c r="S10">
        <v>2002</v>
      </c>
      <c r="T10" s="4">
        <v>18.066269512504586</v>
      </c>
      <c r="U10" s="4">
        <v>22.072072072072086</v>
      </c>
      <c r="Z10" t="s">
        <v>5</v>
      </c>
      <c r="AA10">
        <v>2002</v>
      </c>
      <c r="AB10" s="4">
        <v>26.947409608957141</v>
      </c>
      <c r="AC10" s="4">
        <v>20.432220039292741</v>
      </c>
    </row>
    <row r="11" spans="2:29" x14ac:dyDescent="0.2">
      <c r="B11" t="s">
        <v>2</v>
      </c>
      <c r="C11">
        <v>2003</v>
      </c>
      <c r="D11" s="4">
        <v>27.436968191483146</v>
      </c>
      <c r="E11" s="4">
        <v>27.576601671309199</v>
      </c>
      <c r="J11" t="s">
        <v>3</v>
      </c>
      <c r="K11">
        <v>2003</v>
      </c>
      <c r="L11" s="4">
        <v>19.507040361876069</v>
      </c>
      <c r="M11" s="4">
        <v>27.626233313987221</v>
      </c>
      <c r="R11" t="s">
        <v>4</v>
      </c>
      <c r="S11">
        <v>2003</v>
      </c>
      <c r="T11" s="4">
        <v>22.984037942678981</v>
      </c>
      <c r="U11" s="4">
        <v>25.225225225225213</v>
      </c>
      <c r="Z11" t="s">
        <v>5</v>
      </c>
      <c r="AA11">
        <v>2003</v>
      </c>
      <c r="AB11" s="4">
        <v>31.338741540163529</v>
      </c>
      <c r="AC11" s="4">
        <v>63.654223968565802</v>
      </c>
    </row>
    <row r="12" spans="2:29" x14ac:dyDescent="0.2">
      <c r="B12" t="s">
        <v>2</v>
      </c>
      <c r="C12">
        <v>2004</v>
      </c>
      <c r="D12" s="4">
        <v>36.419836873682584</v>
      </c>
      <c r="E12" s="4">
        <v>37.418755803156913</v>
      </c>
      <c r="J12" t="s">
        <v>3</v>
      </c>
      <c r="K12">
        <v>2004</v>
      </c>
      <c r="L12" s="4">
        <v>23.548474497609963</v>
      </c>
      <c r="M12" s="4">
        <v>34.474753337202543</v>
      </c>
      <c r="R12" t="s">
        <v>4</v>
      </c>
      <c r="S12">
        <v>2004</v>
      </c>
      <c r="T12" s="4">
        <v>28.287056342448601</v>
      </c>
      <c r="U12" s="4">
        <v>27.02702702702701</v>
      </c>
      <c r="Z12" t="s">
        <v>5</v>
      </c>
      <c r="AA12">
        <v>2004</v>
      </c>
      <c r="AB12" s="4">
        <v>40.522607699922474</v>
      </c>
      <c r="AC12" s="4">
        <v>89.783889980353649</v>
      </c>
    </row>
    <row r="13" spans="2:29" x14ac:dyDescent="0.2">
      <c r="B13" t="s">
        <v>2</v>
      </c>
      <c r="C13">
        <v>2005</v>
      </c>
      <c r="D13" s="4">
        <v>41.905597194438279</v>
      </c>
      <c r="E13" s="4">
        <v>44.846796657381617</v>
      </c>
      <c r="J13" t="s">
        <v>3</v>
      </c>
      <c r="K13">
        <v>2005</v>
      </c>
      <c r="L13" s="4">
        <v>28.572384962068533</v>
      </c>
      <c r="M13" s="4">
        <v>37.260591990713863</v>
      </c>
      <c r="R13" t="s">
        <v>4</v>
      </c>
      <c r="S13">
        <v>2005</v>
      </c>
      <c r="T13" s="4">
        <v>33.953344432134905</v>
      </c>
      <c r="U13" s="4">
        <v>38.738738738738718</v>
      </c>
      <c r="Z13" t="s">
        <v>5</v>
      </c>
      <c r="AA13">
        <v>2005</v>
      </c>
      <c r="AB13" s="4">
        <v>47.94194864174618</v>
      </c>
      <c r="AC13" s="4">
        <v>73.477406679764229</v>
      </c>
    </row>
    <row r="14" spans="2:29" x14ac:dyDescent="0.2">
      <c r="B14" t="s">
        <v>2</v>
      </c>
      <c r="C14">
        <v>2006</v>
      </c>
      <c r="D14" s="4">
        <v>46.990987016450845</v>
      </c>
      <c r="E14" s="4">
        <v>80.965645311049215</v>
      </c>
      <c r="J14" t="s">
        <v>3</v>
      </c>
      <c r="K14">
        <v>2006</v>
      </c>
      <c r="L14" s="4">
        <v>34.834790675185658</v>
      </c>
      <c r="M14" s="4">
        <v>42.309924550203128</v>
      </c>
      <c r="R14" t="s">
        <v>4</v>
      </c>
      <c r="S14">
        <v>2006</v>
      </c>
      <c r="T14" s="4">
        <v>40.13824527194582</v>
      </c>
      <c r="U14" s="4">
        <v>46.396396396396412</v>
      </c>
      <c r="Z14" t="s">
        <v>5</v>
      </c>
      <c r="AA14">
        <v>2006</v>
      </c>
      <c r="AB14" s="4">
        <v>56.631296655521915</v>
      </c>
      <c r="AC14" s="4">
        <v>67.779960707269154</v>
      </c>
    </row>
    <row r="15" spans="2:29" x14ac:dyDescent="0.2">
      <c r="B15" t="s">
        <v>2</v>
      </c>
      <c r="C15">
        <v>2007</v>
      </c>
      <c r="D15" s="4">
        <v>53.028844230837592</v>
      </c>
      <c r="E15" s="4">
        <v>99.535747446610941</v>
      </c>
      <c r="J15" t="s">
        <v>3</v>
      </c>
      <c r="K15">
        <v>2007</v>
      </c>
      <c r="L15" s="4">
        <v>42.751066207235013</v>
      </c>
      <c r="M15" s="4">
        <v>48.461984910040613</v>
      </c>
      <c r="R15" t="s">
        <v>4</v>
      </c>
      <c r="S15">
        <v>2007</v>
      </c>
      <c r="T15" s="4">
        <v>46.354220248034835</v>
      </c>
      <c r="U15" s="4">
        <v>43.693693693693689</v>
      </c>
      <c r="Z15" t="s">
        <v>5</v>
      </c>
      <c r="AA15">
        <v>2007</v>
      </c>
      <c r="AB15" s="4">
        <v>63.293867742971152</v>
      </c>
      <c r="AC15" s="4">
        <v>66.011787819253442</v>
      </c>
    </row>
    <row r="16" spans="2:29" x14ac:dyDescent="0.2">
      <c r="B16" t="s">
        <v>2</v>
      </c>
      <c r="C16">
        <v>2008</v>
      </c>
      <c r="D16" s="4">
        <v>59.544217527932865</v>
      </c>
      <c r="E16" s="4">
        <v>92.200557103064057</v>
      </c>
      <c r="J16" t="s">
        <v>3</v>
      </c>
      <c r="K16">
        <v>2008</v>
      </c>
      <c r="L16" s="4">
        <v>48.750206578683631</v>
      </c>
      <c r="M16" s="4">
        <v>54.904236796285531</v>
      </c>
      <c r="R16" t="s">
        <v>4</v>
      </c>
      <c r="S16">
        <v>2008</v>
      </c>
      <c r="T16" s="4">
        <v>48.084549508319981</v>
      </c>
      <c r="U16" s="4">
        <v>80.630630630630634</v>
      </c>
      <c r="Z16" t="s">
        <v>5</v>
      </c>
      <c r="AA16">
        <v>2008</v>
      </c>
      <c r="AB16" s="4">
        <v>67.720228240097029</v>
      </c>
      <c r="AC16" s="4">
        <v>73.280943025540253</v>
      </c>
    </row>
    <row r="17" spans="2:29" x14ac:dyDescent="0.2">
      <c r="B17" t="s">
        <v>2</v>
      </c>
      <c r="C17">
        <v>2009</v>
      </c>
      <c r="D17" s="4">
        <v>68.408126180802384</v>
      </c>
      <c r="E17" s="4">
        <v>72.701949860724241</v>
      </c>
      <c r="J17" t="s">
        <v>3</v>
      </c>
      <c r="K17">
        <v>2009</v>
      </c>
      <c r="L17" s="4">
        <v>55.124450014475222</v>
      </c>
      <c r="M17" s="4">
        <v>63.377829367382468</v>
      </c>
      <c r="R17" t="s">
        <v>4</v>
      </c>
      <c r="S17">
        <v>2009</v>
      </c>
      <c r="T17" s="4">
        <v>55.116520049869813</v>
      </c>
      <c r="U17" s="4">
        <v>62.612612612612608</v>
      </c>
      <c r="Z17" t="s">
        <v>5</v>
      </c>
      <c r="AA17">
        <v>2009</v>
      </c>
      <c r="AB17" s="4">
        <v>62.858992264031222</v>
      </c>
      <c r="AC17" s="4">
        <v>54.223968565815305</v>
      </c>
    </row>
    <row r="18" spans="2:29" x14ac:dyDescent="0.2">
      <c r="B18" t="s">
        <v>2</v>
      </c>
      <c r="C18">
        <v>2010</v>
      </c>
      <c r="D18" s="4">
        <v>77.662072248800484</v>
      </c>
      <c r="E18" s="4">
        <v>81.894150417827305</v>
      </c>
      <c r="J18" t="s">
        <v>3</v>
      </c>
      <c r="K18">
        <v>2010</v>
      </c>
      <c r="L18" s="4">
        <v>63.039464274846104</v>
      </c>
      <c r="M18" s="4">
        <v>69.065583284968042</v>
      </c>
      <c r="R18" t="s">
        <v>4</v>
      </c>
      <c r="S18">
        <v>2010</v>
      </c>
      <c r="T18" s="4">
        <v>63.409072313013482</v>
      </c>
      <c r="U18" s="4">
        <v>68.468468468468458</v>
      </c>
      <c r="Z18" t="s">
        <v>5</v>
      </c>
      <c r="AA18">
        <v>2010</v>
      </c>
      <c r="AB18" s="4">
        <v>71.504655517193115</v>
      </c>
      <c r="AC18" s="4">
        <v>39.292730844793702</v>
      </c>
    </row>
    <row r="19" spans="2:29" x14ac:dyDescent="0.2">
      <c r="B19" t="s">
        <v>2</v>
      </c>
      <c r="C19">
        <v>2011</v>
      </c>
      <c r="D19" s="4">
        <v>82.425958670431783</v>
      </c>
      <c r="E19" s="4">
        <v>100</v>
      </c>
      <c r="J19" t="s">
        <v>3</v>
      </c>
      <c r="K19">
        <v>2011</v>
      </c>
      <c r="L19" s="4">
        <v>70.826144225298748</v>
      </c>
      <c r="M19" s="4">
        <v>73.128264654672066</v>
      </c>
      <c r="R19" t="s">
        <v>4</v>
      </c>
      <c r="S19">
        <v>2011</v>
      </c>
      <c r="T19" s="4">
        <v>68.317185898298519</v>
      </c>
      <c r="U19" s="4">
        <v>43.693693693693689</v>
      </c>
      <c r="Z19" t="s">
        <v>5</v>
      </c>
      <c r="AA19">
        <v>2011</v>
      </c>
      <c r="AB19" s="4">
        <v>81.147381325013569</v>
      </c>
      <c r="AC19" s="4">
        <v>46.561886051080556</v>
      </c>
    </row>
    <row r="20" spans="2:29" x14ac:dyDescent="0.2">
      <c r="B20" t="s">
        <v>2</v>
      </c>
      <c r="C20">
        <v>2012</v>
      </c>
      <c r="D20" s="4">
        <v>85.274608775445031</v>
      </c>
      <c r="E20" s="4">
        <v>95.636025998142998</v>
      </c>
      <c r="J20" t="s">
        <v>3</v>
      </c>
      <c r="K20">
        <v>2012</v>
      </c>
      <c r="L20" s="4">
        <v>77.724637857904426</v>
      </c>
      <c r="M20" s="4">
        <v>83.691236215902492</v>
      </c>
      <c r="R20" t="s">
        <v>4</v>
      </c>
      <c r="S20">
        <v>2012</v>
      </c>
      <c r="T20" s="4">
        <v>73.772047338590752</v>
      </c>
      <c r="U20" s="4">
        <v>40.540540540540519</v>
      </c>
      <c r="Z20" t="s">
        <v>5</v>
      </c>
      <c r="AA20">
        <v>2012</v>
      </c>
      <c r="AB20" s="4">
        <v>89.778475797233554</v>
      </c>
      <c r="AC20" s="4">
        <v>24.75442043222003</v>
      </c>
    </row>
    <row r="21" spans="2:29" x14ac:dyDescent="0.2">
      <c r="B21" t="s">
        <v>2</v>
      </c>
      <c r="C21">
        <v>2013</v>
      </c>
      <c r="D21" s="4">
        <v>92.837828533061412</v>
      </c>
      <c r="E21" s="4">
        <v>91.364902506963787</v>
      </c>
      <c r="J21" t="s">
        <v>3</v>
      </c>
      <c r="K21">
        <v>2013</v>
      </c>
      <c r="L21" s="4">
        <v>85.030725504987927</v>
      </c>
      <c r="M21" s="4">
        <v>82.472431804991274</v>
      </c>
      <c r="R21" t="s">
        <v>4</v>
      </c>
      <c r="S21">
        <v>2013</v>
      </c>
      <c r="T21" s="4">
        <v>80.776550051150991</v>
      </c>
      <c r="U21" s="4">
        <v>37.837837837837832</v>
      </c>
      <c r="Z21" t="s">
        <v>5</v>
      </c>
      <c r="AA21">
        <v>2013</v>
      </c>
      <c r="AB21" s="4">
        <v>96.112087349964142</v>
      </c>
      <c r="AC21" s="4">
        <v>20.628683693516706</v>
      </c>
    </row>
    <row r="22" spans="2:29" x14ac:dyDescent="0.2">
      <c r="B22" t="s">
        <v>2</v>
      </c>
      <c r="C22">
        <v>2014</v>
      </c>
      <c r="D22" s="4">
        <v>100</v>
      </c>
      <c r="E22" s="4">
        <v>56.360259981429905</v>
      </c>
      <c r="J22" t="s">
        <v>3</v>
      </c>
      <c r="K22">
        <v>2014</v>
      </c>
      <c r="L22" s="4">
        <v>92.480396242396893</v>
      </c>
      <c r="M22" s="4">
        <v>90.946024376088204</v>
      </c>
      <c r="R22" t="s">
        <v>4</v>
      </c>
      <c r="S22">
        <v>2014</v>
      </c>
      <c r="T22" s="4">
        <v>89.649110109458405</v>
      </c>
      <c r="U22" s="4">
        <v>90.090090090090101</v>
      </c>
      <c r="Z22" t="s">
        <v>5</v>
      </c>
      <c r="AA22">
        <v>2014</v>
      </c>
      <c r="AB22" s="4">
        <v>97.602873717925704</v>
      </c>
      <c r="AC22" s="4">
        <v>24.3614931237721</v>
      </c>
    </row>
    <row r="23" spans="2:29" x14ac:dyDescent="0.2">
      <c r="B23" t="s">
        <v>2</v>
      </c>
      <c r="C23">
        <v>2015</v>
      </c>
      <c r="D23" s="4">
        <v>99.938191775313442</v>
      </c>
      <c r="E23" s="4">
        <v>45.403899721448475</v>
      </c>
      <c r="J23" t="s">
        <v>3</v>
      </c>
      <c r="K23">
        <v>2015</v>
      </c>
      <c r="L23" s="4">
        <v>100</v>
      </c>
      <c r="M23" s="4">
        <v>100</v>
      </c>
      <c r="R23" t="s">
        <v>4</v>
      </c>
      <c r="S23">
        <v>2015</v>
      </c>
      <c r="T23" s="4">
        <v>100</v>
      </c>
      <c r="U23" s="4">
        <v>100</v>
      </c>
      <c r="Z23" t="s">
        <v>5</v>
      </c>
      <c r="AA23">
        <v>2015</v>
      </c>
      <c r="AB23" s="4">
        <v>100</v>
      </c>
      <c r="AC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Nigeria_corr</vt:lpstr>
      <vt:lpstr>Nigeria</vt:lpstr>
      <vt:lpstr>china_corr</vt:lpstr>
      <vt:lpstr>China</vt:lpstr>
      <vt:lpstr>India_corr</vt:lpstr>
      <vt:lpstr>India</vt:lpstr>
      <vt:lpstr>Chile_corr</vt:lpstr>
      <vt:lpstr>Chile</vt:lpstr>
      <vt:lpstr>4_countries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2021-04-28T21:55:01Z</dcterms:created>
  <dcterms:modified xsi:type="dcterms:W3CDTF">2021-05-21T00:11:00Z</dcterms:modified>
</cp:coreProperties>
</file>