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hikashyap/Dropbox/Teaching/Demography and Population/week3/"/>
    </mc:Choice>
  </mc:AlternateContent>
  <xr:revisionPtr revIDLastSave="0" documentId="8_{7EED7CE6-2F8E-A440-AF67-681A11D16177}" xr6:coauthVersionLast="36" xr6:coauthVersionMax="36" xr10:uidLastSave="{00000000-0000-0000-0000-000000000000}"/>
  <bookViews>
    <workbookView xWindow="0" yWindow="460" windowWidth="32360" windowHeight="21320" activeTab="1" xr2:uid="{2B78F168-63B6-B246-8BED-B1C6A066CACF}"/>
  </bookViews>
  <sheets>
    <sheet name="Cohort LT" sheetId="1" r:id="rId1"/>
    <sheet name="Period L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  <c r="E25" i="1"/>
  <c r="E2" i="1"/>
  <c r="F3" i="1" s="1"/>
  <c r="D2" i="1"/>
  <c r="I2" i="1" l="1"/>
  <c r="J2" i="1"/>
  <c r="C3" i="1"/>
  <c r="D3" i="1" s="1"/>
  <c r="E3" i="1" s="1"/>
  <c r="F4" i="1" s="1"/>
  <c r="I3" i="1" l="1"/>
  <c r="J3" i="1" s="1"/>
  <c r="C4" i="1"/>
  <c r="C5" i="1" l="1"/>
  <c r="D4" i="1"/>
  <c r="E4" i="1" s="1"/>
  <c r="F5" i="1" s="1"/>
  <c r="I4" i="1" l="1"/>
  <c r="J4" i="1" s="1"/>
  <c r="D5" i="1"/>
  <c r="E5" i="1" s="1"/>
  <c r="F6" i="1" s="1"/>
  <c r="C6" i="1"/>
  <c r="I5" i="1" l="1"/>
  <c r="J5" i="1" s="1"/>
  <c r="D6" i="1"/>
  <c r="E6" i="1" s="1"/>
  <c r="F7" i="1" s="1"/>
  <c r="C7" i="1"/>
  <c r="I6" i="1" l="1"/>
  <c r="J6" i="1" s="1"/>
  <c r="D7" i="1"/>
  <c r="E7" i="1" s="1"/>
  <c r="F8" i="1" s="1"/>
  <c r="C8" i="1"/>
  <c r="I7" i="1" l="1"/>
  <c r="J7" i="1" s="1"/>
  <c r="D8" i="1"/>
  <c r="E8" i="1" s="1"/>
  <c r="F9" i="1" s="1"/>
  <c r="C9" i="1"/>
  <c r="I8" i="1" l="1"/>
  <c r="J8" i="1" s="1"/>
  <c r="D9" i="1"/>
  <c r="E9" i="1" s="1"/>
  <c r="F10" i="1" s="1"/>
  <c r="C10" i="1"/>
  <c r="I9" i="1" l="1"/>
  <c r="J9" i="1" s="1"/>
  <c r="D10" i="1"/>
  <c r="E10" i="1" s="1"/>
  <c r="F11" i="1" s="1"/>
  <c r="C11" i="1"/>
  <c r="I10" i="1" l="1"/>
  <c r="J10" i="1" s="1"/>
  <c r="D11" i="1"/>
  <c r="E11" i="1" s="1"/>
  <c r="F12" i="1" s="1"/>
  <c r="C12" i="1"/>
  <c r="I11" i="1" l="1"/>
  <c r="J11" i="1" s="1"/>
  <c r="D12" i="1"/>
  <c r="E12" i="1" s="1"/>
  <c r="F13" i="1" s="1"/>
  <c r="C13" i="1"/>
  <c r="I12" i="1" l="1"/>
  <c r="J12" i="1" s="1"/>
  <c r="D13" i="1"/>
  <c r="E13" i="1" s="1"/>
  <c r="F14" i="1" s="1"/>
  <c r="C14" i="1"/>
  <c r="I13" i="1" l="1"/>
  <c r="J13" i="1" s="1"/>
  <c r="D14" i="1"/>
  <c r="E14" i="1" s="1"/>
  <c r="F15" i="1" s="1"/>
  <c r="C15" i="1"/>
  <c r="I14" i="1" l="1"/>
  <c r="J14" i="1" s="1"/>
  <c r="D15" i="1"/>
  <c r="E15" i="1" s="1"/>
  <c r="F16" i="1" s="1"/>
  <c r="C16" i="1"/>
  <c r="I15" i="1" l="1"/>
  <c r="J15" i="1" s="1"/>
  <c r="D16" i="1"/>
  <c r="E16" i="1" s="1"/>
  <c r="F17" i="1" s="1"/>
  <c r="C17" i="1"/>
  <c r="I16" i="1" l="1"/>
  <c r="J16" i="1" s="1"/>
  <c r="D17" i="1"/>
  <c r="E17" i="1" s="1"/>
  <c r="F18" i="1" s="1"/>
  <c r="C18" i="1"/>
  <c r="I17" i="1" l="1"/>
  <c r="J17" i="1" s="1"/>
  <c r="D18" i="1"/>
  <c r="E18" i="1" s="1"/>
  <c r="F19" i="1" s="1"/>
  <c r="C19" i="1"/>
  <c r="I18" i="1" l="1"/>
  <c r="J18" i="1" s="1"/>
  <c r="D19" i="1"/>
  <c r="E19" i="1" s="1"/>
  <c r="F20" i="1" s="1"/>
  <c r="C20" i="1"/>
  <c r="I19" i="1" l="1"/>
  <c r="J19" i="1" s="1"/>
  <c r="D20" i="1"/>
  <c r="E20" i="1" s="1"/>
  <c r="F21" i="1" s="1"/>
  <c r="C21" i="1"/>
  <c r="I20" i="1" l="1"/>
  <c r="J20" i="1" s="1"/>
  <c r="D21" i="1"/>
  <c r="E21" i="1" s="1"/>
  <c r="F22" i="1" s="1"/>
  <c r="C22" i="1"/>
  <c r="I21" i="1" l="1"/>
  <c r="J21" i="1" s="1"/>
  <c r="D22" i="1"/>
  <c r="E22" i="1" s="1"/>
  <c r="F23" i="1" s="1"/>
  <c r="C23" i="1"/>
  <c r="I22" i="1" l="1"/>
  <c r="J22" i="1" s="1"/>
  <c r="D23" i="1"/>
  <c r="E23" i="1" s="1"/>
  <c r="F24" i="1" s="1"/>
  <c r="C24" i="1"/>
  <c r="I23" i="1" l="1"/>
  <c r="J23" i="1" s="1"/>
  <c r="D24" i="1"/>
  <c r="E24" i="1" s="1"/>
  <c r="F25" i="1" s="1"/>
  <c r="C25" i="1"/>
  <c r="I25" i="1" l="1"/>
  <c r="J25" i="1" s="1"/>
  <c r="I24" i="1"/>
  <c r="J24" i="1" s="1"/>
  <c r="K24" i="1" l="1"/>
  <c r="L24" i="1" s="1"/>
  <c r="K23" i="1"/>
  <c r="L23" i="1" s="1"/>
  <c r="K19" i="1"/>
  <c r="L19" i="1" s="1"/>
  <c r="K20" i="1"/>
  <c r="L20" i="1" s="1"/>
  <c r="K21" i="1"/>
  <c r="L21" i="1" s="1"/>
  <c r="K22" i="1"/>
  <c r="L22" i="1" s="1"/>
  <c r="K25" i="1"/>
  <c r="L25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</calcChain>
</file>

<file path=xl/sharedStrings.xml><?xml version="1.0" encoding="utf-8"?>
<sst xmlns="http://schemas.openxmlformats.org/spreadsheetml/2006/main" count="60" uniqueCount="40">
  <si>
    <t>age</t>
  </si>
  <si>
    <t>deaths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</si>
  <si>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</si>
  <si>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</si>
  <si>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</si>
  <si>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</si>
  <si>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</si>
  <si>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</si>
  <si>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</si>
  <si>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</si>
  <si>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</si>
  <si>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</si>
  <si>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</si>
  <si>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</si>
  <si>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</si>
  <si>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</si>
  <si>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</si>
  <si>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</si>
  <si>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</si>
  <si>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</si>
  <si>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</si>
  <si>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</si>
  <si>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</si>
  <si>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</si>
  <si>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110+</t>
  </si>
  <si>
    <t>Female births</t>
  </si>
  <si>
    <t>survivors</t>
  </si>
  <si>
    <t>nqx</t>
  </si>
  <si>
    <t>npx</t>
  </si>
  <si>
    <t>lx</t>
  </si>
  <si>
    <t>ndx</t>
  </si>
  <si>
    <t>Year</t>
  </si>
  <si>
    <t>Age</t>
  </si>
  <si>
    <t>Female Mx</t>
  </si>
  <si>
    <t>nLx</t>
  </si>
  <si>
    <t>Tx</t>
  </si>
  <si>
    <t>ex</t>
  </si>
  <si>
    <t>n</t>
  </si>
  <si>
    <t>nax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</si>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</sst>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4DBC-7357-654A-BFDA-E3C32373B10F}">
  <dimension ref="A1:L30"/>
  <sheetViews>
    <sheetView zoomScale="137" zoomScaleNormal="123" workbookViewId="0">
      <selection activeCell="N3" sqref="N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37</v>
      </c>
      <c r="H1" t="s">
        <v>38</v>
      </c>
      <c r="I1" t="s">
        <v>30</v>
      </c>
      <c r="J1" t="s">
        <v>34</v>
      </c>
      <c r="K1" t="s">
        <v>35</v>
      </c>
      <c r="L1" t="s">
        <v>36</v>
      </c>
    </row>
    <row r="2" spans="1:12" x14ac:dyDescent="0.2">
      <c r="A2">
        <v>0</v>
      </c>
      <c r="B2">
        <v>6325</v>
      </c>
      <c r="C2">
        <v>67299</v>
      </c>
      <c r="D2">
        <f>B2/C2</f>
        <v>9.3983565877650485E-2</v>
      </c>
      <c r="E2">
        <f>1-D2</f>
        <v>0.90601643412234956</v>
      </c>
      <c r="F2">
        <v>100000</v>
      </c>
      <c r="G2">
        <v>1</v>
      </c>
      <c r="H2">
        <f>0.3</f>
        <v>0.3</v>
      </c>
      <c r="I2">
        <f>F2-F3</f>
        <v>9398.3565877650399</v>
      </c>
      <c r="J2">
        <f>(G2*F3) + (H2*I2)</f>
        <v>93421.150388564478</v>
      </c>
      <c r="K2">
        <f>SUM(J2:J25)</f>
        <v>6133864.544792641</v>
      </c>
      <c r="L2">
        <f>K2/F2</f>
        <v>61.33864544792641</v>
      </c>
    </row>
    <row r="3" spans="1:12" x14ac:dyDescent="0.2">
      <c r="A3" t="s">
        <v>2</v>
      </c>
      <c r="B3">
        <v>3224</v>
      </c>
      <c r="C3">
        <f>C2-B2</f>
        <v>60974</v>
      </c>
      <c r="D3">
        <f t="shared" ref="D3:D24" si="0">B3/C3</f>
        <v>5.2874995899891759E-2</v>
      </c>
      <c r="E3">
        <f t="shared" ref="E3:E25" si="1">1-D3</f>
        <v>0.94712500410010825</v>
      </c>
      <c r="F3">
        <f>F2*E2</f>
        <v>90601.64341223496</v>
      </c>
      <c r="G3">
        <v>4</v>
      </c>
      <c r="H3">
        <f>G3/2</f>
        <v>2</v>
      </c>
      <c r="I3">
        <f t="shared" ref="I3:I25" si="2">F3-F4</f>
        <v>4790.5615239453764</v>
      </c>
      <c r="J3">
        <f>(G3*F4) + (H3*I3)</f>
        <v>352825.45060104912</v>
      </c>
      <c r="K3">
        <f>SUM(J3:J25)</f>
        <v>6040443.394404077</v>
      </c>
      <c r="L3">
        <f>K3/F3</f>
        <v>66.670351297274237</v>
      </c>
    </row>
    <row r="4" spans="1:12" x14ac:dyDescent="0.2">
      <c r="A4" t="s">
        <v>3</v>
      </c>
      <c r="B4">
        <v>1007</v>
      </c>
      <c r="C4">
        <f t="shared" ref="C4:C25" si="3">C3-B3</f>
        <v>57750</v>
      </c>
      <c r="D4">
        <f t="shared" si="0"/>
        <v>1.7437229437229439E-2</v>
      </c>
      <c r="E4">
        <f t="shared" si="1"/>
        <v>0.98256277056277053</v>
      </c>
      <c r="F4">
        <f>F3*E3</f>
        <v>85811.081888289584</v>
      </c>
      <c r="G4">
        <v>5</v>
      </c>
      <c r="H4">
        <f t="shared" ref="H4:H25" si="4">G4/2</f>
        <v>2.5</v>
      </c>
      <c r="I4">
        <f t="shared" si="2"/>
        <v>1496.3075231429975</v>
      </c>
      <c r="J4">
        <f t="shared" ref="J4:J25" si="5">(G4*F5) + (H4*I4)</f>
        <v>425314.6406335904</v>
      </c>
      <c r="K4">
        <f>SUM(J4:J25)</f>
        <v>5687617.9438030282</v>
      </c>
      <c r="L4">
        <f t="shared" ref="L4:L25" si="6">K4/F4</f>
        <v>66.280692640692635</v>
      </c>
    </row>
    <row r="5" spans="1:12" x14ac:dyDescent="0.2">
      <c r="A5" t="s">
        <v>4</v>
      </c>
      <c r="B5">
        <v>818</v>
      </c>
      <c r="C5">
        <f t="shared" si="3"/>
        <v>56743</v>
      </c>
      <c r="D5">
        <f t="shared" si="0"/>
        <v>1.4415875085913681E-2</v>
      </c>
      <c r="E5">
        <f t="shared" si="1"/>
        <v>0.98558412491408631</v>
      </c>
      <c r="F5">
        <f t="shared" ref="F5:F25" si="7">F4*E4</f>
        <v>84314.774365146586</v>
      </c>
      <c r="G5">
        <v>5</v>
      </c>
      <c r="H5">
        <f t="shared" si="4"/>
        <v>2.5</v>
      </c>
      <c r="I5">
        <f t="shared" si="2"/>
        <v>1215.4712551449484</v>
      </c>
      <c r="J5">
        <f t="shared" si="5"/>
        <v>418535.19368787052</v>
      </c>
      <c r="K5">
        <f t="shared" ref="K5:K25" si="8">SUM(J5:J26)</f>
        <v>5262303.3031694377</v>
      </c>
      <c r="L5">
        <f t="shared" si="6"/>
        <v>62.412588336887367</v>
      </c>
    </row>
    <row r="6" spans="1:12" x14ac:dyDescent="0.2">
      <c r="A6" t="s">
        <v>5</v>
      </c>
      <c r="B6">
        <v>1632</v>
      </c>
      <c r="C6">
        <f t="shared" si="3"/>
        <v>55925</v>
      </c>
      <c r="D6">
        <f t="shared" si="0"/>
        <v>2.9181940098345998E-2</v>
      </c>
      <c r="E6">
        <f t="shared" si="1"/>
        <v>0.97081805990165404</v>
      </c>
      <c r="F6">
        <f t="shared" si="7"/>
        <v>83099.303110001638</v>
      </c>
      <c r="G6">
        <v>5</v>
      </c>
      <c r="H6">
        <f t="shared" si="4"/>
        <v>2.5</v>
      </c>
      <c r="I6">
        <f t="shared" si="2"/>
        <v>2424.9988855703559</v>
      </c>
      <c r="J6">
        <f t="shared" si="5"/>
        <v>409434.01833608228</v>
      </c>
      <c r="K6">
        <f t="shared" si="8"/>
        <v>4843768.1094815675</v>
      </c>
      <c r="L6">
        <f t="shared" si="6"/>
        <v>58.288913723737146</v>
      </c>
    </row>
    <row r="7" spans="1:12" x14ac:dyDescent="0.2">
      <c r="A7" t="s">
        <v>6</v>
      </c>
      <c r="B7">
        <v>1178</v>
      </c>
      <c r="C7">
        <f t="shared" si="3"/>
        <v>54293</v>
      </c>
      <c r="D7">
        <f t="shared" si="0"/>
        <v>2.1697088022396994E-2</v>
      </c>
      <c r="E7">
        <f t="shared" si="1"/>
        <v>0.978302911977603</v>
      </c>
      <c r="F7">
        <f t="shared" si="7"/>
        <v>80674.304224431282</v>
      </c>
      <c r="G7">
        <v>5</v>
      </c>
      <c r="H7">
        <f t="shared" si="4"/>
        <v>2.5</v>
      </c>
      <c r="I7">
        <f t="shared" si="2"/>
        <v>1750.397479903113</v>
      </c>
      <c r="J7">
        <f t="shared" si="5"/>
        <v>398995.52742239862</v>
      </c>
      <c r="K7">
        <f t="shared" si="8"/>
        <v>4434334.0911454847</v>
      </c>
      <c r="L7">
        <f t="shared" si="6"/>
        <v>54.965879579319605</v>
      </c>
    </row>
    <row r="8" spans="1:12" x14ac:dyDescent="0.2">
      <c r="A8" t="s">
        <v>7</v>
      </c>
      <c r="B8">
        <v>1101</v>
      </c>
      <c r="C8">
        <f t="shared" si="3"/>
        <v>53115</v>
      </c>
      <c r="D8">
        <f t="shared" si="0"/>
        <v>2.0728607737927139E-2</v>
      </c>
      <c r="E8">
        <f t="shared" si="1"/>
        <v>0.97927139226207283</v>
      </c>
      <c r="F8">
        <f t="shared" si="7"/>
        <v>78923.906744528169</v>
      </c>
      <c r="G8">
        <v>5</v>
      </c>
      <c r="H8">
        <f t="shared" si="4"/>
        <v>2.5</v>
      </c>
      <c r="I8">
        <f t="shared" si="2"/>
        <v>1635.9827040520759</v>
      </c>
      <c r="J8">
        <f t="shared" si="5"/>
        <v>390529.57696251065</v>
      </c>
      <c r="K8">
        <f t="shared" si="8"/>
        <v>4035338.5637230864</v>
      </c>
      <c r="L8">
        <f t="shared" si="6"/>
        <v>51.129483196837036</v>
      </c>
    </row>
    <row r="9" spans="1:12" x14ac:dyDescent="0.2">
      <c r="A9" t="s">
        <v>8</v>
      </c>
      <c r="B9">
        <v>917</v>
      </c>
      <c r="C9">
        <f t="shared" si="3"/>
        <v>52014</v>
      </c>
      <c r="D9">
        <f t="shared" si="0"/>
        <v>1.7629868881454992E-2</v>
      </c>
      <c r="E9">
        <f t="shared" si="1"/>
        <v>0.98237013111854499</v>
      </c>
      <c r="F9">
        <f t="shared" si="7"/>
        <v>77287.924040476093</v>
      </c>
      <c r="G9">
        <v>5</v>
      </c>
      <c r="H9">
        <f t="shared" si="4"/>
        <v>2.5</v>
      </c>
      <c r="I9">
        <f t="shared" si="2"/>
        <v>1362.5759669534455</v>
      </c>
      <c r="J9">
        <f t="shared" si="5"/>
        <v>383033.18028499687</v>
      </c>
      <c r="K9">
        <f t="shared" si="8"/>
        <v>3644808.9867605763</v>
      </c>
      <c r="L9">
        <f t="shared" si="6"/>
        <v>47.158841850271081</v>
      </c>
    </row>
    <row r="10" spans="1:12" x14ac:dyDescent="0.2">
      <c r="A10" t="s">
        <v>9</v>
      </c>
      <c r="B10">
        <v>864</v>
      </c>
      <c r="C10">
        <f t="shared" si="3"/>
        <v>51097</v>
      </c>
      <c r="D10">
        <f t="shared" si="0"/>
        <v>1.6909016184903224E-2</v>
      </c>
      <c r="E10">
        <f t="shared" si="1"/>
        <v>0.98309098381509674</v>
      </c>
      <c r="F10">
        <f t="shared" si="7"/>
        <v>75925.348073522648</v>
      </c>
      <c r="G10">
        <v>5</v>
      </c>
      <c r="H10">
        <f t="shared" si="4"/>
        <v>2.5</v>
      </c>
      <c r="I10">
        <f t="shared" si="2"/>
        <v>1283.8229394196096</v>
      </c>
      <c r="J10">
        <f t="shared" si="5"/>
        <v>376417.18301906419</v>
      </c>
      <c r="K10">
        <f t="shared" si="8"/>
        <v>3261775.8064755793</v>
      </c>
      <c r="L10">
        <f t="shared" si="6"/>
        <v>42.960300996144582</v>
      </c>
    </row>
    <row r="11" spans="1:12" x14ac:dyDescent="0.2">
      <c r="A11" t="s">
        <v>10</v>
      </c>
      <c r="B11">
        <v>815</v>
      </c>
      <c r="C11">
        <f t="shared" si="3"/>
        <v>50233</v>
      </c>
      <c r="D11">
        <f t="shared" si="0"/>
        <v>1.6224394322457349E-2</v>
      </c>
      <c r="E11">
        <f t="shared" si="1"/>
        <v>0.98377560567754263</v>
      </c>
      <c r="F11">
        <f t="shared" si="7"/>
        <v>74641.525134103038</v>
      </c>
      <c r="G11">
        <v>5</v>
      </c>
      <c r="H11">
        <f t="shared" si="4"/>
        <v>2.5</v>
      </c>
      <c r="I11">
        <f t="shared" si="2"/>
        <v>1211.0135366053</v>
      </c>
      <c r="J11">
        <f t="shared" si="5"/>
        <v>370180.09182900196</v>
      </c>
      <c r="K11">
        <f t="shared" si="8"/>
        <v>2885358.6234565154</v>
      </c>
      <c r="L11">
        <f t="shared" si="6"/>
        <v>38.656212051838438</v>
      </c>
    </row>
    <row r="12" spans="1:12" x14ac:dyDescent="0.2">
      <c r="A12" t="s">
        <v>11</v>
      </c>
      <c r="B12">
        <v>1057</v>
      </c>
      <c r="C12">
        <f t="shared" si="3"/>
        <v>49418</v>
      </c>
      <c r="D12">
        <f t="shared" si="0"/>
        <v>2.1388967582662188E-2</v>
      </c>
      <c r="E12">
        <f t="shared" si="1"/>
        <v>0.97861103241733782</v>
      </c>
      <c r="F12">
        <f t="shared" si="7"/>
        <v>73430.511597497738</v>
      </c>
      <c r="G12">
        <v>5</v>
      </c>
      <c r="H12">
        <f t="shared" si="4"/>
        <v>2.5</v>
      </c>
      <c r="I12">
        <f t="shared" si="2"/>
        <v>1570.602832137185</v>
      </c>
      <c r="J12">
        <f t="shared" si="5"/>
        <v>363226.05090714572</v>
      </c>
      <c r="K12">
        <f t="shared" si="8"/>
        <v>2515178.5316275135</v>
      </c>
      <c r="L12">
        <f t="shared" si="6"/>
        <v>34.252499089400629</v>
      </c>
    </row>
    <row r="13" spans="1:12" x14ac:dyDescent="0.2">
      <c r="A13" t="s">
        <v>12</v>
      </c>
      <c r="B13">
        <v>1334</v>
      </c>
      <c r="C13">
        <f t="shared" si="3"/>
        <v>48361</v>
      </c>
      <c r="D13">
        <f t="shared" si="0"/>
        <v>2.7584210417485162E-2</v>
      </c>
      <c r="E13">
        <f t="shared" si="1"/>
        <v>0.97241578958251484</v>
      </c>
      <c r="F13">
        <f t="shared" si="7"/>
        <v>71859.908765360553</v>
      </c>
      <c r="G13">
        <v>5</v>
      </c>
      <c r="H13">
        <f t="shared" si="4"/>
        <v>2.5</v>
      </c>
      <c r="I13">
        <f t="shared" si="2"/>
        <v>1982.1988439649867</v>
      </c>
      <c r="J13">
        <f t="shared" si="5"/>
        <v>354344.0467168903</v>
      </c>
      <c r="K13">
        <f t="shared" si="8"/>
        <v>2151952.4807203677</v>
      </c>
      <c r="L13">
        <f t="shared" si="6"/>
        <v>29.946496143586781</v>
      </c>
    </row>
    <row r="14" spans="1:12" x14ac:dyDescent="0.2">
      <c r="A14" t="s">
        <v>13</v>
      </c>
      <c r="B14">
        <v>1699</v>
      </c>
      <c r="C14">
        <f t="shared" si="3"/>
        <v>47027</v>
      </c>
      <c r="D14">
        <f t="shared" si="0"/>
        <v>3.6128181682863039E-2</v>
      </c>
      <c r="E14">
        <f t="shared" si="1"/>
        <v>0.96387181831713697</v>
      </c>
      <c r="F14">
        <f t="shared" si="7"/>
        <v>69877.709921395566</v>
      </c>
      <c r="G14">
        <v>5</v>
      </c>
      <c r="H14">
        <f t="shared" si="4"/>
        <v>2.5</v>
      </c>
      <c r="I14">
        <f t="shared" si="2"/>
        <v>2524.5545996225846</v>
      </c>
      <c r="J14">
        <f t="shared" si="5"/>
        <v>343077.16310792137</v>
      </c>
      <c r="K14">
        <f t="shared" si="8"/>
        <v>1797608.4340034772</v>
      </c>
      <c r="L14">
        <f t="shared" si="6"/>
        <v>25.725062198311608</v>
      </c>
    </row>
    <row r="15" spans="1:12" x14ac:dyDescent="0.2">
      <c r="A15" t="s">
        <v>14</v>
      </c>
      <c r="B15">
        <v>2488</v>
      </c>
      <c r="C15">
        <f t="shared" si="3"/>
        <v>45328</v>
      </c>
      <c r="D15">
        <f t="shared" si="0"/>
        <v>5.4888810448288035E-2</v>
      </c>
      <c r="E15">
        <f t="shared" si="1"/>
        <v>0.94511118955171192</v>
      </c>
      <c r="F15">
        <f t="shared" si="7"/>
        <v>67353.155321772982</v>
      </c>
      <c r="G15">
        <v>5</v>
      </c>
      <c r="H15">
        <f t="shared" si="4"/>
        <v>2.5</v>
      </c>
      <c r="I15">
        <f t="shared" si="2"/>
        <v>3696.9345755509057</v>
      </c>
      <c r="J15">
        <f t="shared" si="5"/>
        <v>327523.44016998768</v>
      </c>
      <c r="K15">
        <f t="shared" si="8"/>
        <v>1454531.2708955554</v>
      </c>
      <c r="L15">
        <f t="shared" si="6"/>
        <v>21.595592128485702</v>
      </c>
    </row>
    <row r="16" spans="1:12" x14ac:dyDescent="0.2">
      <c r="A16" t="s">
        <v>15</v>
      </c>
      <c r="B16">
        <v>3564</v>
      </c>
      <c r="C16">
        <f t="shared" si="3"/>
        <v>42840</v>
      </c>
      <c r="D16">
        <f t="shared" si="0"/>
        <v>8.3193277310924366E-2</v>
      </c>
      <c r="E16">
        <f t="shared" si="1"/>
        <v>0.91680672268907559</v>
      </c>
      <c r="F16">
        <f t="shared" si="7"/>
        <v>63656.220746222076</v>
      </c>
      <c r="G16">
        <v>5</v>
      </c>
      <c r="H16">
        <f t="shared" si="4"/>
        <v>2.5</v>
      </c>
      <c r="I16">
        <f t="shared" si="2"/>
        <v>5295.7696251058733</v>
      </c>
      <c r="J16">
        <f t="shared" si="5"/>
        <v>305041.67966834566</v>
      </c>
      <c r="K16">
        <f t="shared" si="8"/>
        <v>1127007.8307255681</v>
      </c>
      <c r="L16">
        <f t="shared" si="6"/>
        <v>17.704598506069097</v>
      </c>
    </row>
    <row r="17" spans="1:12" x14ac:dyDescent="0.2">
      <c r="A17" t="s">
        <v>16</v>
      </c>
      <c r="B17">
        <v>5292</v>
      </c>
      <c r="C17">
        <f t="shared" si="3"/>
        <v>39276</v>
      </c>
      <c r="D17">
        <f t="shared" si="0"/>
        <v>0.13473877176901924</v>
      </c>
      <c r="E17">
        <f t="shared" si="1"/>
        <v>0.86526122823098073</v>
      </c>
      <c r="F17">
        <f t="shared" si="7"/>
        <v>58360.451121116203</v>
      </c>
      <c r="G17">
        <v>5</v>
      </c>
      <c r="H17">
        <f t="shared" si="4"/>
        <v>2.5</v>
      </c>
      <c r="I17">
        <f t="shared" si="2"/>
        <v>7863.4155039450779</v>
      </c>
      <c r="J17">
        <f t="shared" si="5"/>
        <v>272143.71684571833</v>
      </c>
      <c r="K17">
        <f t="shared" si="8"/>
        <v>821966.15105722204</v>
      </c>
      <c r="L17">
        <f t="shared" si="6"/>
        <v>14.084300845299929</v>
      </c>
    </row>
    <row r="18" spans="1:12" x14ac:dyDescent="0.2">
      <c r="A18" t="s">
        <v>17</v>
      </c>
      <c r="B18">
        <v>7284</v>
      </c>
      <c r="C18">
        <f t="shared" si="3"/>
        <v>33984</v>
      </c>
      <c r="D18">
        <f t="shared" si="0"/>
        <v>0.2143361581920904</v>
      </c>
      <c r="E18">
        <f t="shared" si="1"/>
        <v>0.7856638418079096</v>
      </c>
      <c r="F18">
        <f t="shared" si="7"/>
        <v>50497.035617171125</v>
      </c>
      <c r="G18">
        <v>5</v>
      </c>
      <c r="H18">
        <f t="shared" si="4"/>
        <v>2.5</v>
      </c>
      <c r="I18">
        <f t="shared" si="2"/>
        <v>10823.340614273613</v>
      </c>
      <c r="J18">
        <f t="shared" si="5"/>
        <v>225426.82655017159</v>
      </c>
      <c r="K18">
        <f t="shared" si="8"/>
        <v>549822.43421150371</v>
      </c>
      <c r="L18">
        <f t="shared" si="6"/>
        <v>10.888212099811675</v>
      </c>
    </row>
    <row r="19" spans="1:12" x14ac:dyDescent="0.2">
      <c r="A19" t="s">
        <v>18</v>
      </c>
      <c r="B19">
        <v>8758</v>
      </c>
      <c r="C19">
        <f t="shared" si="3"/>
        <v>26700</v>
      </c>
      <c r="D19">
        <f t="shared" si="0"/>
        <v>0.32801498127340822</v>
      </c>
      <c r="E19">
        <f t="shared" si="1"/>
        <v>0.67198501872659178</v>
      </c>
      <c r="F19">
        <f t="shared" si="7"/>
        <v>39673.695002897512</v>
      </c>
      <c r="G19">
        <v>5</v>
      </c>
      <c r="H19">
        <f t="shared" si="4"/>
        <v>2.5</v>
      </c>
      <c r="I19">
        <f t="shared" si="2"/>
        <v>13013.566323422336</v>
      </c>
      <c r="J19">
        <f t="shared" si="5"/>
        <v>165834.55920593173</v>
      </c>
      <c r="K19">
        <f t="shared" si="8"/>
        <v>324395.60766133229</v>
      </c>
      <c r="L19">
        <f t="shared" si="6"/>
        <v>8.1765917602996279</v>
      </c>
    </row>
    <row r="20" spans="1:12" x14ac:dyDescent="0.2">
      <c r="A20" t="s">
        <v>19</v>
      </c>
      <c r="B20">
        <v>8951</v>
      </c>
      <c r="C20">
        <f t="shared" si="3"/>
        <v>17942</v>
      </c>
      <c r="D20">
        <f t="shared" si="0"/>
        <v>0.49888529706833129</v>
      </c>
      <c r="E20">
        <f t="shared" si="1"/>
        <v>0.50111470293166871</v>
      </c>
      <c r="F20">
        <f t="shared" si="7"/>
        <v>26660.128679475176</v>
      </c>
      <c r="G20">
        <v>5</v>
      </c>
      <c r="H20">
        <f t="shared" si="4"/>
        <v>2.5</v>
      </c>
      <c r="I20">
        <f t="shared" si="2"/>
        <v>13300.346216139911</v>
      </c>
      <c r="J20">
        <f t="shared" si="5"/>
        <v>100049.77785702609</v>
      </c>
      <c r="K20">
        <f t="shared" si="8"/>
        <v>158561.04845540051</v>
      </c>
      <c r="L20">
        <f t="shared" si="6"/>
        <v>5.9474974919184032</v>
      </c>
    </row>
    <row r="21" spans="1:12" x14ac:dyDescent="0.2">
      <c r="A21" t="s">
        <v>20</v>
      </c>
      <c r="B21">
        <v>6089</v>
      </c>
      <c r="C21">
        <f t="shared" si="3"/>
        <v>8991</v>
      </c>
      <c r="D21">
        <f t="shared" si="0"/>
        <v>0.67723278834389944</v>
      </c>
      <c r="E21">
        <f t="shared" si="1"/>
        <v>0.32276721165610056</v>
      </c>
      <c r="F21">
        <f t="shared" si="7"/>
        <v>13359.782463335265</v>
      </c>
      <c r="G21">
        <v>5</v>
      </c>
      <c r="H21">
        <f t="shared" si="4"/>
        <v>2.5</v>
      </c>
      <c r="I21">
        <f t="shared" si="2"/>
        <v>9047.6827293124697</v>
      </c>
      <c r="J21">
        <f t="shared" si="5"/>
        <v>44179.705493395144</v>
      </c>
      <c r="K21">
        <f t="shared" si="8"/>
        <v>58511.270598374424</v>
      </c>
      <c r="L21">
        <f t="shared" si="6"/>
        <v>4.3796574352129909</v>
      </c>
    </row>
    <row r="22" spans="1:12" x14ac:dyDescent="0.2">
      <c r="A22" t="s">
        <v>21</v>
      </c>
      <c r="B22">
        <v>2458</v>
      </c>
      <c r="C22">
        <f t="shared" si="3"/>
        <v>2902</v>
      </c>
      <c r="D22">
        <f t="shared" si="0"/>
        <v>0.84700206753962781</v>
      </c>
      <c r="E22">
        <f t="shared" si="1"/>
        <v>0.15299793246037219</v>
      </c>
      <c r="F22">
        <f t="shared" si="7"/>
        <v>4312.0997340227941</v>
      </c>
      <c r="G22">
        <v>5</v>
      </c>
      <c r="H22">
        <f t="shared" si="4"/>
        <v>2.5</v>
      </c>
      <c r="I22">
        <f t="shared" si="2"/>
        <v>3652.3573901543859</v>
      </c>
      <c r="J22">
        <f t="shared" si="5"/>
        <v>12429.605194728007</v>
      </c>
      <c r="K22">
        <f t="shared" si="8"/>
        <v>14331.565104979272</v>
      </c>
      <c r="L22">
        <f t="shared" si="6"/>
        <v>3.3235699517574084</v>
      </c>
    </row>
    <row r="23" spans="1:12" x14ac:dyDescent="0.2">
      <c r="A23" t="s">
        <v>22</v>
      </c>
      <c r="B23">
        <v>412</v>
      </c>
      <c r="C23">
        <f t="shared" si="3"/>
        <v>444</v>
      </c>
      <c r="D23">
        <f t="shared" si="0"/>
        <v>0.92792792792792789</v>
      </c>
      <c r="E23">
        <f t="shared" si="1"/>
        <v>7.2072072072072113E-2</v>
      </c>
      <c r="F23">
        <f t="shared" si="7"/>
        <v>659.74234386840828</v>
      </c>
      <c r="G23">
        <v>5</v>
      </c>
      <c r="H23">
        <f t="shared" si="4"/>
        <v>2.5</v>
      </c>
      <c r="I23">
        <f t="shared" si="2"/>
        <v>612.19334611212662</v>
      </c>
      <c r="J23">
        <f t="shared" si="5"/>
        <v>1768.228354061725</v>
      </c>
      <c r="K23">
        <f t="shared" si="8"/>
        <v>1901.9599102512673</v>
      </c>
      <c r="L23">
        <f t="shared" si="6"/>
        <v>2.8828828828828832</v>
      </c>
    </row>
    <row r="24" spans="1:12" x14ac:dyDescent="0.2">
      <c r="A24" t="s">
        <v>23</v>
      </c>
      <c r="B24">
        <v>30</v>
      </c>
      <c r="C24">
        <f t="shared" si="3"/>
        <v>32</v>
      </c>
      <c r="D24">
        <f t="shared" si="0"/>
        <v>0.9375</v>
      </c>
      <c r="E24">
        <f t="shared" si="1"/>
        <v>6.25E-2</v>
      </c>
      <c r="F24">
        <f t="shared" si="7"/>
        <v>47.548997756281707</v>
      </c>
      <c r="G24">
        <v>5</v>
      </c>
      <c r="H24">
        <f t="shared" si="4"/>
        <v>2.5</v>
      </c>
      <c r="I24">
        <f t="shared" si="2"/>
        <v>44.577185396514103</v>
      </c>
      <c r="J24">
        <f t="shared" si="5"/>
        <v>126.30202529012328</v>
      </c>
      <c r="K24">
        <f t="shared" si="8"/>
        <v>133.73155618954229</v>
      </c>
      <c r="L24">
        <f t="shared" si="6"/>
        <v>2.8124999999999996</v>
      </c>
    </row>
    <row r="25" spans="1:12" x14ac:dyDescent="0.2">
      <c r="A25" t="s">
        <v>24</v>
      </c>
      <c r="B25">
        <v>2</v>
      </c>
      <c r="C25">
        <f t="shared" si="3"/>
        <v>2</v>
      </c>
      <c r="D25">
        <v>1</v>
      </c>
      <c r="E25">
        <f t="shared" si="1"/>
        <v>0</v>
      </c>
      <c r="F25">
        <f t="shared" si="7"/>
        <v>2.9718123597676067</v>
      </c>
      <c r="G25">
        <v>5</v>
      </c>
      <c r="H25">
        <f t="shared" si="4"/>
        <v>2.5</v>
      </c>
      <c r="I25">
        <f t="shared" si="2"/>
        <v>2.9718123597676067</v>
      </c>
      <c r="J25">
        <f t="shared" si="5"/>
        <v>7.4295308994190172</v>
      </c>
      <c r="K25">
        <f t="shared" si="8"/>
        <v>7.4295308994190172</v>
      </c>
      <c r="L25">
        <f t="shared" si="6"/>
        <v>2.5</v>
      </c>
    </row>
    <row r="29" spans="1:12" x14ac:dyDescent="0.2">
      <c r="A29" t="s">
        <v>25</v>
      </c>
    </row>
    <row r="30" spans="1:12" x14ac:dyDescent="0.2">
      <c r="A30">
        <v>67299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C173-DA33-494C-8E0A-1C950B4D2418}">
  <dimension ref="A1:C23"/>
  <sheetViews>
    <sheetView tabSelected="1" workbookViewId="0">
      <selection sqref="A1:C23"/>
    </sheetView>
  </sheetViews>
  <sheetFormatPr baseColWidth="10" defaultRowHeight="16" x14ac:dyDescent="0.2"/>
  <sheetData>
    <row r="1" spans="1:3" x14ac:dyDescent="0.2">
      <c r="A1" t="s">
        <v>31</v>
      </c>
      <c r="B1" t="s">
        <v>32</v>
      </c>
      <c r="C1" t="s">
        <v>33</v>
      </c>
    </row>
    <row r="2" spans="1:3" x14ac:dyDescent="0.2">
      <c r="A2">
        <v>1900</v>
      </c>
      <c r="B2">
        <v>0</v>
      </c>
      <c r="C2">
        <v>9.5587000000000005E-2</v>
      </c>
    </row>
    <row r="3" spans="1:3" x14ac:dyDescent="0.2">
      <c r="A3">
        <v>1900</v>
      </c>
      <c r="B3" t="s">
        <v>2</v>
      </c>
      <c r="C3">
        <v>1.5523E-2</v>
      </c>
    </row>
    <row r="4" spans="1:3" x14ac:dyDescent="0.2">
      <c r="A4">
        <v>1900</v>
      </c>
      <c r="B4" t="s">
        <v>3</v>
      </c>
      <c r="C4">
        <v>5.3990000000000002E-3</v>
      </c>
    </row>
    <row r="5" spans="1:3" x14ac:dyDescent="0.2">
      <c r="A5">
        <v>1900</v>
      </c>
      <c r="B5" t="s">
        <v>4</v>
      </c>
      <c r="C5">
        <v>4.4739999999999997E-3</v>
      </c>
    </row>
    <row r="6" spans="1:3" x14ac:dyDescent="0.2">
      <c r="A6">
        <v>1900</v>
      </c>
      <c r="B6" t="s">
        <v>5</v>
      </c>
      <c r="C6">
        <v>5.7140000000000003E-3</v>
      </c>
    </row>
    <row r="7" spans="1:3" x14ac:dyDescent="0.2">
      <c r="A7">
        <v>1900</v>
      </c>
      <c r="B7" t="s">
        <v>6</v>
      </c>
      <c r="C7">
        <v>6.254E-3</v>
      </c>
    </row>
    <row r="8" spans="1:3" x14ac:dyDescent="0.2">
      <c r="A8">
        <v>1900</v>
      </c>
      <c r="B8" t="s">
        <v>7</v>
      </c>
      <c r="C8">
        <v>6.45E-3</v>
      </c>
    </row>
    <row r="9" spans="1:3" x14ac:dyDescent="0.2">
      <c r="A9">
        <v>1900</v>
      </c>
      <c r="B9" t="s">
        <v>8</v>
      </c>
      <c r="C9">
        <v>6.5849999999999997E-3</v>
      </c>
    </row>
    <row r="10" spans="1:3" x14ac:dyDescent="0.2">
      <c r="A10">
        <v>1900</v>
      </c>
      <c r="B10" t="s">
        <v>9</v>
      </c>
      <c r="C10">
        <v>6.9119999999999997E-3</v>
      </c>
    </row>
    <row r="11" spans="1:3" x14ac:dyDescent="0.2">
      <c r="A11">
        <v>1900</v>
      </c>
      <c r="B11" t="s">
        <v>10</v>
      </c>
      <c r="C11">
        <v>7.8410000000000007E-3</v>
      </c>
    </row>
    <row r="12" spans="1:3" x14ac:dyDescent="0.2">
      <c r="A12">
        <v>1900</v>
      </c>
      <c r="B12" t="s">
        <v>11</v>
      </c>
      <c r="C12">
        <v>8.3680000000000004E-3</v>
      </c>
    </row>
    <row r="13" spans="1:3" x14ac:dyDescent="0.2">
      <c r="A13">
        <v>1900</v>
      </c>
      <c r="B13" t="s">
        <v>12</v>
      </c>
      <c r="C13">
        <v>1.1424999999999999E-2</v>
      </c>
    </row>
    <row r="14" spans="1:3" x14ac:dyDescent="0.2">
      <c r="A14">
        <v>1900</v>
      </c>
      <c r="B14" t="s">
        <v>13</v>
      </c>
      <c r="C14">
        <v>1.4507000000000001E-2</v>
      </c>
    </row>
    <row r="15" spans="1:3" x14ac:dyDescent="0.2">
      <c r="A15">
        <v>1900</v>
      </c>
      <c r="B15" t="s">
        <v>14</v>
      </c>
      <c r="C15">
        <v>2.1108999999999999E-2</v>
      </c>
    </row>
    <row r="16" spans="1:3" x14ac:dyDescent="0.2">
      <c r="A16">
        <v>1900</v>
      </c>
      <c r="B16" t="s">
        <v>15</v>
      </c>
      <c r="C16">
        <v>3.3395000000000001E-2</v>
      </c>
    </row>
    <row r="17" spans="1:3" x14ac:dyDescent="0.2">
      <c r="A17">
        <v>1900</v>
      </c>
      <c r="B17" t="s">
        <v>16</v>
      </c>
      <c r="C17">
        <v>5.6304E-2</v>
      </c>
    </row>
    <row r="18" spans="1:3" x14ac:dyDescent="0.2">
      <c r="A18">
        <v>1900</v>
      </c>
      <c r="B18" t="s">
        <v>17</v>
      </c>
      <c r="C18">
        <v>9.1739000000000001E-2</v>
      </c>
    </row>
    <row r="19" spans="1:3" x14ac:dyDescent="0.2">
      <c r="A19">
        <v>1900</v>
      </c>
      <c r="B19" t="s">
        <v>18</v>
      </c>
      <c r="C19">
        <v>0.155165</v>
      </c>
    </row>
    <row r="20" spans="1:3" x14ac:dyDescent="0.2">
      <c r="A20">
        <v>1900</v>
      </c>
      <c r="B20" t="s">
        <v>19</v>
      </c>
      <c r="C20">
        <v>0.25436900000000001</v>
      </c>
    </row>
    <row r="21" spans="1:3" x14ac:dyDescent="0.2">
      <c r="A21">
        <v>1900</v>
      </c>
      <c r="B21" t="s">
        <v>20</v>
      </c>
      <c r="C21">
        <v>0.34148499999999998</v>
      </c>
    </row>
    <row r="22" spans="1:3" x14ac:dyDescent="0.2">
      <c r="A22">
        <v>1900</v>
      </c>
      <c r="B22" t="s">
        <v>21</v>
      </c>
      <c r="C22">
        <v>0.60236199999999995</v>
      </c>
    </row>
    <row r="23" spans="1:3" x14ac:dyDescent="0.2">
      <c r="A23">
        <v>1900</v>
      </c>
      <c r="B23" t="s">
        <v>39</v>
      </c>
      <c r="C23">
        <v>0.55555600000000005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LT</vt:lpstr>
      <vt:lpstr>Period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Ridhi Kashyap</cp:lastModifiedBy>
  <dcterms:created xsi:type="dcterms:W3CDTF">2018-10-25T09:44:12Z</dcterms:created>
  <dcterms:modified xsi:type="dcterms:W3CDTF">2019-11-07T12:11:46Z</dcterms:modified>
</cp:coreProperties>
</file>