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660" yWindow="0" windowWidth="27020" windowHeight="15640" activeTab="9"/>
  </bookViews>
  <sheets>
    <sheet name="Summary" sheetId="5" r:id="rId1"/>
    <sheet name="ADP" sheetId="12" r:id="rId2"/>
    <sheet name="ANAL" sheetId="6" r:id="rId3"/>
    <sheet name="Sheet1" sheetId="11" r:id="rId4"/>
    <sheet name="QB_P" sheetId="7" r:id="rId5"/>
    <sheet name="TE_P" sheetId="10" r:id="rId6"/>
    <sheet name="WR_P" sheetId="9" r:id="rId7"/>
    <sheet name="RB_P" sheetId="8" r:id="rId8"/>
    <sheet name="QB_D" sheetId="13" r:id="rId9"/>
    <sheet name="RB_D" sheetId="14" r:id="rId10"/>
    <sheet name="WR_D" sheetId="15" r:id="rId11"/>
    <sheet name="TE_D" sheetId="16" r:id="rId12"/>
    <sheet name="Sheet2" sheetId="17" r:id="rId13"/>
  </sheets>
  <externalReferences>
    <externalReference r:id="rId14"/>
  </externalReferences>
  <definedNames>
    <definedName name="_xlnm._FilterDatabase" localSheetId="1" hidden="1">ADP!$B$2:$J$2</definedName>
    <definedName name="_xlnm._FilterDatabase" localSheetId="2" hidden="1">ANAL!$C$24:$V$616</definedName>
    <definedName name="_xlnm._FilterDatabase" localSheetId="4" hidden="1">QB_P!$B$3:$U$3</definedName>
    <definedName name="_xlnm._FilterDatabase" localSheetId="7" hidden="1">RB_P!$B$3:$U$3</definedName>
    <definedName name="_xlnm._FilterDatabase" localSheetId="3" hidden="1">Sheet1!$B$2:$K$2</definedName>
    <definedName name="_xlnm._FilterDatabase" localSheetId="12" hidden="1">Sheet2!$A$1:$E$1000</definedName>
    <definedName name="_xlnm._FilterDatabase" localSheetId="0" hidden="1">Summary!$C$17:$L$478</definedName>
    <definedName name="_xlnm._FilterDatabase" localSheetId="5" hidden="1">TE_P!$B$3:$U$3</definedName>
    <definedName name="_xlnm._FilterDatabase" localSheetId="6" hidden="1">WR_P!$B$3:$U$3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3" l="1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6" i="13"/>
  <c r="O7" i="13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P6" i="16"/>
  <c r="O6" i="14"/>
  <c r="P6" i="14"/>
  <c r="P6" i="13"/>
  <c r="C24" i="15"/>
  <c r="O24" i="15"/>
  <c r="C149" i="15"/>
  <c r="O149" i="15"/>
  <c r="C117" i="15"/>
  <c r="O117" i="15"/>
  <c r="C156" i="15"/>
  <c r="O156" i="15"/>
  <c r="C188" i="15"/>
  <c r="O188" i="15"/>
  <c r="C121" i="15"/>
  <c r="O121" i="15"/>
  <c r="C63" i="15"/>
  <c r="O63" i="15"/>
  <c r="C146" i="15"/>
  <c r="O146" i="15"/>
  <c r="C148" i="15"/>
  <c r="O148" i="15"/>
  <c r="C7" i="15"/>
  <c r="O7" i="15"/>
  <c r="C76" i="15"/>
  <c r="O76" i="15"/>
  <c r="C102" i="15"/>
  <c r="O102" i="15"/>
  <c r="C80" i="15"/>
  <c r="O80" i="15"/>
  <c r="C28" i="15"/>
  <c r="O28" i="15"/>
  <c r="C172" i="15"/>
  <c r="O172" i="15"/>
  <c r="C120" i="15"/>
  <c r="O120" i="15"/>
  <c r="C68" i="15"/>
  <c r="O68" i="15"/>
  <c r="C18" i="15"/>
  <c r="O18" i="15"/>
  <c r="C16" i="15"/>
  <c r="O16" i="15"/>
  <c r="C204" i="15"/>
  <c r="O204" i="15"/>
  <c r="C133" i="15"/>
  <c r="O133" i="15"/>
  <c r="C89" i="15"/>
  <c r="O89" i="15"/>
  <c r="C65" i="15"/>
  <c r="O65" i="15"/>
  <c r="C196" i="15"/>
  <c r="O196" i="15"/>
  <c r="C127" i="15"/>
  <c r="O127" i="15"/>
  <c r="C84" i="15"/>
  <c r="O84" i="15"/>
  <c r="C129" i="15"/>
  <c r="O129" i="15"/>
  <c r="C183" i="15"/>
  <c r="O183" i="15"/>
  <c r="C130" i="15"/>
  <c r="O130" i="15"/>
  <c r="C185" i="15"/>
  <c r="O185" i="15"/>
  <c r="C71" i="15"/>
  <c r="O71" i="15"/>
  <c r="C98" i="15"/>
  <c r="O98" i="15"/>
  <c r="C151" i="15"/>
  <c r="O151" i="15"/>
  <c r="C30" i="15"/>
  <c r="O30" i="15"/>
  <c r="C53" i="15"/>
  <c r="O53" i="15"/>
  <c r="C163" i="15"/>
  <c r="O163" i="15"/>
  <c r="C142" i="15"/>
  <c r="O142" i="15"/>
  <c r="C186" i="15"/>
  <c r="O186" i="15"/>
  <c r="C31" i="15"/>
  <c r="O31" i="15"/>
  <c r="C77" i="15"/>
  <c r="O77" i="15"/>
  <c r="C72" i="15"/>
  <c r="O72" i="15"/>
  <c r="C41" i="15"/>
  <c r="O41" i="15"/>
  <c r="C113" i="15"/>
  <c r="O113" i="15"/>
  <c r="C23" i="15"/>
  <c r="O23" i="15"/>
  <c r="C10" i="15"/>
  <c r="O10" i="15"/>
  <c r="C210" i="15"/>
  <c r="O210" i="15"/>
  <c r="C17" i="15"/>
  <c r="O17" i="15"/>
  <c r="C164" i="15"/>
  <c r="O164" i="15"/>
  <c r="C78" i="15"/>
  <c r="O78" i="15"/>
  <c r="C167" i="15"/>
  <c r="O167" i="15"/>
  <c r="C85" i="15"/>
  <c r="O85" i="15"/>
  <c r="C139" i="15"/>
  <c r="O139" i="15"/>
  <c r="C194" i="15"/>
  <c r="O194" i="15"/>
  <c r="C203" i="15"/>
  <c r="O203" i="15"/>
  <c r="C192" i="15"/>
  <c r="O192" i="15"/>
  <c r="C106" i="15"/>
  <c r="O106" i="15"/>
  <c r="C57" i="15"/>
  <c r="O57" i="15"/>
  <c r="C199" i="15"/>
  <c r="O199" i="15"/>
  <c r="C193" i="15"/>
  <c r="O193" i="15"/>
  <c r="C152" i="15"/>
  <c r="O152" i="15"/>
  <c r="C181" i="15"/>
  <c r="O181" i="15"/>
  <c r="C15" i="15"/>
  <c r="O15" i="15"/>
  <c r="C107" i="15"/>
  <c r="O107" i="15"/>
  <c r="C209" i="15"/>
  <c r="O209" i="15"/>
  <c r="C195" i="15"/>
  <c r="O195" i="15"/>
  <c r="C48" i="15"/>
  <c r="O48" i="15"/>
  <c r="C189" i="15"/>
  <c r="O189" i="15"/>
  <c r="C182" i="15"/>
  <c r="O182" i="15"/>
  <c r="C147" i="15"/>
  <c r="O147" i="15"/>
  <c r="C174" i="15"/>
  <c r="O174" i="15"/>
  <c r="C36" i="15"/>
  <c r="O36" i="15"/>
  <c r="C128" i="15"/>
  <c r="O128" i="15"/>
  <c r="C9" i="15"/>
  <c r="O9" i="15"/>
  <c r="C109" i="15"/>
  <c r="O109" i="15"/>
  <c r="C201" i="15"/>
  <c r="O201" i="15"/>
  <c r="C141" i="15"/>
  <c r="O141" i="15"/>
  <c r="C35" i="15"/>
  <c r="O35" i="15"/>
  <c r="C205" i="15"/>
  <c r="O205" i="15"/>
  <c r="C90" i="15"/>
  <c r="O90" i="15"/>
  <c r="C173" i="15"/>
  <c r="O173" i="15"/>
  <c r="C73" i="15"/>
  <c r="O73" i="15"/>
  <c r="C162" i="15"/>
  <c r="O162" i="15"/>
  <c r="C202" i="15"/>
  <c r="O202" i="15"/>
  <c r="C136" i="15"/>
  <c r="O136" i="15"/>
  <c r="C55" i="15"/>
  <c r="O55" i="15"/>
  <c r="C112" i="15"/>
  <c r="O112" i="15"/>
  <c r="C140" i="15"/>
  <c r="O140" i="15"/>
  <c r="C46" i="15"/>
  <c r="O46" i="15"/>
  <c r="C79" i="15"/>
  <c r="O79" i="15"/>
  <c r="C82" i="15"/>
  <c r="O82" i="15"/>
  <c r="C67" i="15"/>
  <c r="O67" i="15"/>
  <c r="C22" i="15"/>
  <c r="O22" i="15"/>
  <c r="C153" i="15"/>
  <c r="O153" i="15"/>
  <c r="C180" i="15"/>
  <c r="O180" i="15"/>
  <c r="C198" i="15"/>
  <c r="O198" i="15"/>
  <c r="C61" i="15"/>
  <c r="O61" i="15"/>
  <c r="C125" i="15"/>
  <c r="O125" i="15"/>
  <c r="C131" i="15"/>
  <c r="O131" i="15"/>
  <c r="C12" i="15"/>
  <c r="O12" i="15"/>
  <c r="C37" i="15"/>
  <c r="O37" i="15"/>
  <c r="C166" i="15"/>
  <c r="O166" i="15"/>
  <c r="C178" i="15"/>
  <c r="O178" i="15"/>
  <c r="C123" i="15"/>
  <c r="O123" i="15"/>
  <c r="C20" i="15"/>
  <c r="O20" i="15"/>
  <c r="C29" i="15"/>
  <c r="O29" i="15"/>
  <c r="C124" i="15"/>
  <c r="O124" i="15"/>
  <c r="C39" i="15"/>
  <c r="O39" i="15"/>
  <c r="C122" i="15"/>
  <c r="O122" i="15"/>
  <c r="C138" i="15"/>
  <c r="O138" i="15"/>
  <c r="C206" i="15"/>
  <c r="O206" i="15"/>
  <c r="C88" i="15"/>
  <c r="O88" i="15"/>
  <c r="C50" i="15"/>
  <c r="O50" i="15"/>
  <c r="C101" i="15"/>
  <c r="O101" i="15"/>
  <c r="C13" i="15"/>
  <c r="O13" i="15"/>
  <c r="C69" i="15"/>
  <c r="O69" i="15"/>
  <c r="C19" i="15"/>
  <c r="O19" i="15"/>
  <c r="C51" i="15"/>
  <c r="O51" i="15"/>
  <c r="C62" i="15"/>
  <c r="O62" i="15"/>
  <c r="C33" i="15"/>
  <c r="O33" i="15"/>
  <c r="C43" i="15"/>
  <c r="O43" i="15"/>
  <c r="C92" i="15"/>
  <c r="O92" i="15"/>
  <c r="C187" i="15"/>
  <c r="O187" i="15"/>
  <c r="C26" i="15"/>
  <c r="O26" i="15"/>
  <c r="C177" i="15"/>
  <c r="O177" i="15"/>
  <c r="C171" i="15"/>
  <c r="O171" i="15"/>
  <c r="C119" i="15"/>
  <c r="O119" i="15"/>
  <c r="C176" i="15"/>
  <c r="O176" i="15"/>
  <c r="C100" i="15"/>
  <c r="O100" i="15"/>
  <c r="C114" i="15"/>
  <c r="O114" i="15"/>
  <c r="C60" i="15"/>
  <c r="O60" i="15"/>
  <c r="C21" i="15"/>
  <c r="O21" i="15"/>
  <c r="C42" i="15"/>
  <c r="O42" i="15"/>
  <c r="C95" i="15"/>
  <c r="O95" i="15"/>
  <c r="C104" i="15"/>
  <c r="O104" i="15"/>
  <c r="C155" i="15"/>
  <c r="O155" i="15"/>
  <c r="C86" i="15"/>
  <c r="O86" i="15"/>
  <c r="C161" i="15"/>
  <c r="O161" i="15"/>
  <c r="C97" i="15"/>
  <c r="O97" i="15"/>
  <c r="C110" i="15"/>
  <c r="O110" i="15"/>
  <c r="C108" i="15"/>
  <c r="O108" i="15"/>
  <c r="C134" i="15"/>
  <c r="O134" i="15"/>
  <c r="C179" i="15"/>
  <c r="O179" i="15"/>
  <c r="C32" i="15"/>
  <c r="O32" i="15"/>
  <c r="C200" i="15"/>
  <c r="O200" i="15"/>
  <c r="C135" i="15"/>
  <c r="O135" i="15"/>
  <c r="C191" i="15"/>
  <c r="O191" i="15"/>
  <c r="C38" i="15"/>
  <c r="O38" i="15"/>
  <c r="C83" i="15"/>
  <c r="O83" i="15"/>
  <c r="C126" i="15"/>
  <c r="O126" i="15"/>
  <c r="C52" i="15"/>
  <c r="O52" i="15"/>
  <c r="C170" i="15"/>
  <c r="O170" i="15"/>
  <c r="C75" i="15"/>
  <c r="O75" i="15"/>
  <c r="C8" i="15"/>
  <c r="O8" i="15"/>
  <c r="C81" i="15"/>
  <c r="O81" i="15"/>
  <c r="C34" i="15"/>
  <c r="O34" i="15"/>
  <c r="C150" i="15"/>
  <c r="O150" i="15"/>
  <c r="C66" i="15"/>
  <c r="O66" i="15"/>
  <c r="C132" i="15"/>
  <c r="O132" i="15"/>
  <c r="C99" i="15"/>
  <c r="O99" i="15"/>
  <c r="C91" i="15"/>
  <c r="O91" i="15"/>
  <c r="C115" i="15"/>
  <c r="O115" i="15"/>
  <c r="C169" i="15"/>
  <c r="O169" i="15"/>
  <c r="C74" i="15"/>
  <c r="O74" i="15"/>
  <c r="C168" i="15"/>
  <c r="O168" i="15"/>
  <c r="C158" i="15"/>
  <c r="O158" i="15"/>
  <c r="C56" i="15"/>
  <c r="O56" i="15"/>
  <c r="C58" i="15"/>
  <c r="O58" i="15"/>
  <c r="C118" i="15"/>
  <c r="O118" i="15"/>
  <c r="C45" i="15"/>
  <c r="O45" i="15"/>
  <c r="C96" i="15"/>
  <c r="O96" i="15"/>
  <c r="C159" i="15"/>
  <c r="O159" i="15"/>
  <c r="C116" i="15"/>
  <c r="O116" i="15"/>
  <c r="C207" i="15"/>
  <c r="O207" i="15"/>
  <c r="C190" i="15"/>
  <c r="O190" i="15"/>
  <c r="C94" i="15"/>
  <c r="O94" i="15"/>
  <c r="C208" i="15"/>
  <c r="O208" i="15"/>
  <c r="C143" i="15"/>
  <c r="O143" i="15"/>
  <c r="C184" i="15"/>
  <c r="O184" i="15"/>
  <c r="C47" i="15"/>
  <c r="O47" i="15"/>
  <c r="C59" i="15"/>
  <c r="O59" i="15"/>
  <c r="C25" i="15"/>
  <c r="O25" i="15"/>
  <c r="C11" i="15"/>
  <c r="O11" i="15"/>
  <c r="C40" i="15"/>
  <c r="O40" i="15"/>
  <c r="C145" i="15"/>
  <c r="O145" i="15"/>
  <c r="C175" i="15"/>
  <c r="O175" i="15"/>
  <c r="C154" i="15"/>
  <c r="O154" i="15"/>
  <c r="C197" i="15"/>
  <c r="O197" i="15"/>
  <c r="C14" i="15"/>
  <c r="O14" i="15"/>
  <c r="C111" i="15"/>
  <c r="O111" i="15"/>
  <c r="C87" i="15"/>
  <c r="O87" i="15"/>
  <c r="C160" i="15"/>
  <c r="O160" i="15"/>
  <c r="C27" i="15"/>
  <c r="O27" i="15"/>
  <c r="C54" i="15"/>
  <c r="O54" i="15"/>
  <c r="C105" i="15"/>
  <c r="O105" i="15"/>
  <c r="C70" i="15"/>
  <c r="O70" i="15"/>
  <c r="C144" i="15"/>
  <c r="O144" i="15"/>
  <c r="C137" i="15"/>
  <c r="O137" i="15"/>
  <c r="C165" i="15"/>
  <c r="O165" i="15"/>
  <c r="C64" i="15"/>
  <c r="O64" i="15"/>
  <c r="C49" i="15"/>
  <c r="O49" i="15"/>
  <c r="C93" i="15"/>
  <c r="O93" i="15"/>
  <c r="C103" i="15"/>
  <c r="O103" i="15"/>
  <c r="C44" i="15"/>
  <c r="O44" i="15"/>
  <c r="C157" i="15"/>
  <c r="O157" i="15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P134" i="14"/>
  <c r="P133" i="14"/>
  <c r="P131" i="14"/>
  <c r="P129" i="14"/>
  <c r="P127" i="14"/>
  <c r="P125" i="14"/>
  <c r="P123" i="14"/>
  <c r="P121" i="14"/>
  <c r="P119" i="14"/>
  <c r="P117" i="14"/>
  <c r="P115" i="14"/>
  <c r="P113" i="14"/>
  <c r="P111" i="14"/>
  <c r="P109" i="14"/>
  <c r="P107" i="14"/>
  <c r="P105" i="14"/>
  <c r="P103" i="14"/>
  <c r="P101" i="14"/>
  <c r="P99" i="14"/>
  <c r="P97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7" i="16"/>
  <c r="P21" i="16"/>
  <c r="P27" i="16"/>
  <c r="P31" i="16"/>
  <c r="P35" i="16"/>
  <c r="P39" i="16"/>
  <c r="P43" i="16"/>
  <c r="P47" i="16"/>
  <c r="P51" i="16"/>
  <c r="P55" i="16"/>
  <c r="P59" i="16"/>
  <c r="P63" i="16"/>
  <c r="P67" i="16"/>
  <c r="P71" i="16"/>
  <c r="P75" i="16"/>
  <c r="P79" i="16"/>
  <c r="P83" i="16"/>
  <c r="P87" i="16"/>
  <c r="P91" i="16"/>
  <c r="P95" i="16"/>
  <c r="P99" i="16"/>
  <c r="P8" i="16"/>
  <c r="P12" i="16"/>
  <c r="P16" i="16"/>
  <c r="P20" i="16"/>
  <c r="P24" i="16"/>
  <c r="P28" i="16"/>
  <c r="P32" i="16"/>
  <c r="P36" i="16"/>
  <c r="P40" i="16"/>
  <c r="P44" i="16"/>
  <c r="P48" i="16"/>
  <c r="P52" i="16"/>
  <c r="P56" i="16"/>
  <c r="P60" i="16"/>
  <c r="P64" i="16"/>
  <c r="P68" i="16"/>
  <c r="P72" i="16"/>
  <c r="P76" i="16"/>
  <c r="P80" i="16"/>
  <c r="P84" i="16"/>
  <c r="P88" i="16"/>
  <c r="P92" i="16"/>
  <c r="P96" i="16"/>
  <c r="P100" i="16"/>
  <c r="P9" i="16"/>
  <c r="P11" i="16"/>
  <c r="P13" i="16"/>
  <c r="P15" i="16"/>
  <c r="P17" i="16"/>
  <c r="P19" i="16"/>
  <c r="P23" i="16"/>
  <c r="P25" i="16"/>
  <c r="P29" i="16"/>
  <c r="P33" i="16"/>
  <c r="P37" i="16"/>
  <c r="P41" i="16"/>
  <c r="P45" i="16"/>
  <c r="P49" i="16"/>
  <c r="P53" i="16"/>
  <c r="P57" i="16"/>
  <c r="P61" i="16"/>
  <c r="P65" i="16"/>
  <c r="P69" i="16"/>
  <c r="P73" i="16"/>
  <c r="P77" i="16"/>
  <c r="P81" i="16"/>
  <c r="P85" i="16"/>
  <c r="P89" i="16"/>
  <c r="P93" i="16"/>
  <c r="P97" i="16"/>
  <c r="P101" i="16"/>
  <c r="P10" i="16"/>
  <c r="P14" i="16"/>
  <c r="P18" i="16"/>
  <c r="P22" i="16"/>
  <c r="P26" i="16"/>
  <c r="P30" i="16"/>
  <c r="P34" i="16"/>
  <c r="P38" i="16"/>
  <c r="P42" i="16"/>
  <c r="P46" i="16"/>
  <c r="P50" i="16"/>
  <c r="P54" i="16"/>
  <c r="P58" i="16"/>
  <c r="P62" i="16"/>
  <c r="P66" i="16"/>
  <c r="P70" i="16"/>
  <c r="P74" i="16"/>
  <c r="P78" i="16"/>
  <c r="P82" i="16"/>
  <c r="P86" i="16"/>
  <c r="P90" i="16"/>
  <c r="P94" i="16"/>
  <c r="P98" i="16"/>
  <c r="P102" i="16"/>
  <c r="P62" i="15"/>
  <c r="P40" i="15"/>
  <c r="P170" i="15"/>
  <c r="P33" i="15"/>
  <c r="P189" i="15"/>
  <c r="P85" i="15"/>
  <c r="P53" i="15"/>
  <c r="P16" i="15"/>
  <c r="P117" i="15"/>
  <c r="P176" i="15"/>
  <c r="P70" i="15"/>
  <c r="P74" i="15"/>
  <c r="P21" i="15"/>
  <c r="P202" i="15"/>
  <c r="P160" i="15"/>
  <c r="P96" i="14"/>
  <c r="P98" i="14"/>
  <c r="P100" i="14"/>
  <c r="P102" i="14"/>
  <c r="P104" i="14"/>
  <c r="P106" i="14"/>
  <c r="P108" i="14"/>
  <c r="P110" i="14"/>
  <c r="P112" i="14"/>
  <c r="P114" i="14"/>
  <c r="P116" i="14"/>
  <c r="P118" i="14"/>
  <c r="P120" i="14"/>
  <c r="P122" i="14"/>
  <c r="P124" i="14"/>
  <c r="P126" i="14"/>
  <c r="P128" i="14"/>
  <c r="P130" i="14"/>
  <c r="P132" i="14"/>
  <c r="P39" i="13"/>
  <c r="P37" i="13"/>
  <c r="P35" i="13"/>
  <c r="P33" i="13"/>
  <c r="P31" i="13"/>
  <c r="P29" i="13"/>
  <c r="P27" i="13"/>
  <c r="P25" i="13"/>
  <c r="P23" i="13"/>
  <c r="P21" i="13"/>
  <c r="P19" i="13"/>
  <c r="P17" i="13"/>
  <c r="P15" i="13"/>
  <c r="P13" i="13"/>
  <c r="P11" i="13"/>
  <c r="P9" i="13"/>
  <c r="P7" i="13"/>
  <c r="P36" i="13"/>
  <c r="P34" i="13"/>
  <c r="P32" i="13"/>
  <c r="P28" i="13"/>
  <c r="P26" i="13"/>
  <c r="P22" i="13"/>
  <c r="P18" i="13"/>
  <c r="P14" i="13"/>
  <c r="P10" i="13"/>
  <c r="P38" i="13"/>
  <c r="P30" i="13"/>
  <c r="P24" i="13"/>
  <c r="P20" i="13"/>
  <c r="P16" i="13"/>
  <c r="P12" i="13"/>
  <c r="P8" i="13"/>
  <c r="P110" i="15"/>
  <c r="P44" i="15"/>
  <c r="P12" i="15"/>
  <c r="P97" i="15"/>
  <c r="P96" i="15"/>
  <c r="P103" i="15"/>
  <c r="P104" i="15"/>
  <c r="P63" i="15"/>
  <c r="P65" i="15"/>
  <c r="P31" i="15"/>
  <c r="P192" i="15"/>
  <c r="P36" i="15"/>
  <c r="P119" i="15"/>
  <c r="P132" i="15"/>
  <c r="P87" i="15"/>
  <c r="P99" i="15"/>
  <c r="P39" i="15"/>
  <c r="P191" i="15"/>
  <c r="P184" i="15"/>
  <c r="P149" i="15"/>
  <c r="P52" i="15"/>
  <c r="P67" i="15"/>
  <c r="P159" i="15"/>
  <c r="P32" i="15"/>
  <c r="P69" i="15"/>
  <c r="P38" i="15"/>
  <c r="P47" i="15"/>
  <c r="P64" i="15"/>
  <c r="P94" i="15"/>
  <c r="P76" i="15"/>
  <c r="P129" i="15"/>
  <c r="P113" i="15"/>
  <c r="P193" i="15"/>
  <c r="P140" i="15"/>
  <c r="P155" i="15"/>
  <c r="P58" i="15"/>
  <c r="P7" i="15"/>
  <c r="P56" i="15"/>
  <c r="P26" i="15"/>
  <c r="P34" i="15"/>
  <c r="P197" i="15"/>
  <c r="P90" i="15"/>
  <c r="P133" i="15"/>
  <c r="P127" i="15"/>
  <c r="P151" i="15"/>
  <c r="P72" i="15"/>
  <c r="P78" i="15"/>
  <c r="P194" i="15"/>
  <c r="P195" i="15"/>
  <c r="P9" i="15"/>
  <c r="P55" i="15"/>
  <c r="P153" i="15"/>
  <c r="P166" i="15"/>
  <c r="P29" i="15"/>
  <c r="P51" i="15"/>
  <c r="P171" i="15"/>
  <c r="P95" i="15"/>
  <c r="P135" i="15"/>
  <c r="P126" i="15"/>
  <c r="P66" i="15"/>
  <c r="P158" i="15"/>
  <c r="P45" i="15"/>
  <c r="P143" i="15"/>
  <c r="P175" i="15"/>
  <c r="P54" i="15"/>
  <c r="P156" i="15"/>
  <c r="P146" i="15"/>
  <c r="P102" i="15"/>
  <c r="P120" i="15"/>
  <c r="P196" i="15"/>
  <c r="P183" i="15"/>
  <c r="P163" i="15"/>
  <c r="P23" i="15"/>
  <c r="P152" i="15"/>
  <c r="P182" i="15"/>
  <c r="P28" i="15"/>
  <c r="P18" i="15"/>
  <c r="P89" i="15"/>
  <c r="P84" i="15"/>
  <c r="P185" i="15"/>
  <c r="P30" i="15"/>
  <c r="P186" i="15"/>
  <c r="P41" i="15"/>
  <c r="P210" i="15"/>
  <c r="P167" i="15"/>
  <c r="P203" i="15"/>
  <c r="P199" i="15"/>
  <c r="P15" i="15"/>
  <c r="P48" i="15"/>
  <c r="P174" i="15"/>
  <c r="P109" i="15"/>
  <c r="P205" i="15"/>
  <c r="P162" i="15"/>
  <c r="P112" i="15"/>
  <c r="P82" i="15"/>
  <c r="P180" i="15"/>
  <c r="P131" i="15"/>
  <c r="P178" i="15"/>
  <c r="P124" i="15"/>
  <c r="P206" i="15"/>
  <c r="P13" i="15"/>
  <c r="P24" i="15"/>
  <c r="P188" i="15"/>
  <c r="P148" i="15"/>
  <c r="P80" i="15"/>
  <c r="P68" i="15"/>
  <c r="P130" i="15"/>
  <c r="P142" i="15"/>
  <c r="P10" i="15"/>
  <c r="P57" i="15"/>
  <c r="P181" i="15"/>
  <c r="P147" i="15"/>
  <c r="P35" i="15"/>
  <c r="P73" i="15"/>
  <c r="P79" i="15"/>
  <c r="P125" i="15"/>
  <c r="P138" i="15"/>
  <c r="P101" i="15"/>
  <c r="P92" i="15"/>
  <c r="P114" i="15"/>
  <c r="P161" i="15"/>
  <c r="P134" i="15"/>
  <c r="P8" i="15"/>
  <c r="P115" i="15"/>
  <c r="P207" i="15"/>
  <c r="P25" i="15"/>
  <c r="P111" i="15"/>
  <c r="P137" i="15"/>
  <c r="P204" i="15"/>
  <c r="P98" i="15"/>
  <c r="P164" i="15"/>
  <c r="P106" i="15"/>
  <c r="P93" i="15"/>
  <c r="P77" i="15"/>
  <c r="P139" i="15"/>
  <c r="P209" i="15"/>
  <c r="P128" i="15"/>
  <c r="P46" i="15"/>
  <c r="P20" i="15"/>
  <c r="P43" i="15"/>
  <c r="P86" i="15"/>
  <c r="P75" i="15"/>
  <c r="P118" i="15"/>
  <c r="P145" i="15"/>
  <c r="P49" i="15"/>
  <c r="P157" i="15"/>
  <c r="P42" i="15"/>
  <c r="P59" i="15"/>
  <c r="P141" i="15"/>
  <c r="P22" i="15"/>
  <c r="P122" i="15"/>
  <c r="P177" i="15"/>
  <c r="P108" i="15"/>
  <c r="P150" i="15"/>
  <c r="P116" i="15"/>
  <c r="P14" i="15"/>
  <c r="P136" i="15"/>
  <c r="P19" i="15"/>
  <c r="P168" i="15"/>
  <c r="P173" i="15"/>
  <c r="P61" i="15"/>
  <c r="P50" i="15"/>
  <c r="P100" i="15"/>
  <c r="P200" i="15"/>
  <c r="P91" i="15"/>
  <c r="P208" i="15"/>
  <c r="P27" i="15"/>
  <c r="P37" i="15"/>
  <c r="P83" i="15"/>
  <c r="P144" i="15"/>
  <c r="P187" i="15"/>
  <c r="P81" i="15"/>
  <c r="P154" i="15"/>
  <c r="P121" i="15"/>
  <c r="P11" i="15"/>
  <c r="P172" i="15"/>
  <c r="P71" i="15"/>
  <c r="P17" i="15"/>
  <c r="P107" i="15"/>
  <c r="P123" i="15"/>
  <c r="P179" i="15"/>
  <c r="P190" i="15"/>
  <c r="P88" i="15"/>
  <c r="P201" i="15"/>
  <c r="P60" i="15"/>
  <c r="P169" i="15"/>
  <c r="P105" i="15"/>
  <c r="P198" i="15"/>
  <c r="P165" i="15"/>
  <c r="E195" i="12"/>
  <c r="E117" i="12"/>
  <c r="E21" i="12"/>
  <c r="E170" i="12"/>
  <c r="E232" i="12"/>
  <c r="E218" i="12"/>
  <c r="E194" i="12"/>
  <c r="E3" i="12"/>
  <c r="E213" i="12"/>
  <c r="E96" i="12"/>
  <c r="E165" i="12"/>
  <c r="E217" i="12"/>
  <c r="E162" i="12"/>
  <c r="E268" i="12"/>
  <c r="E85" i="12"/>
  <c r="E145" i="12"/>
  <c r="E98" i="12"/>
  <c r="E16" i="12"/>
  <c r="E283" i="12"/>
  <c r="E81" i="12"/>
  <c r="E246" i="12"/>
  <c r="E188" i="12"/>
  <c r="E32" i="12"/>
  <c r="E103" i="12"/>
  <c r="E13" i="12"/>
  <c r="E193" i="12"/>
  <c r="E5" i="12"/>
  <c r="E176" i="12"/>
  <c r="E86" i="12"/>
  <c r="E14" i="12"/>
  <c r="E48" i="12"/>
  <c r="E257" i="12"/>
  <c r="E143" i="12"/>
  <c r="E78" i="12"/>
  <c r="E287" i="12"/>
  <c r="E262" i="12"/>
  <c r="E278" i="12"/>
  <c r="E164" i="12"/>
  <c r="E128" i="12"/>
  <c r="E203" i="12"/>
  <c r="E61" i="12"/>
  <c r="E284" i="12"/>
  <c r="E215" i="12"/>
  <c r="E279" i="12"/>
  <c r="E39" i="12"/>
  <c r="E294" i="12"/>
  <c r="E169" i="12"/>
  <c r="E200" i="12"/>
  <c r="E121" i="12"/>
  <c r="E18" i="12"/>
  <c r="E190" i="12"/>
  <c r="E105" i="12"/>
  <c r="E124" i="12"/>
  <c r="E156" i="12"/>
  <c r="E34" i="12"/>
  <c r="E204" i="12"/>
  <c r="E263" i="12"/>
  <c r="E108" i="12"/>
  <c r="E102" i="12"/>
  <c r="E289" i="12"/>
  <c r="E112" i="12"/>
  <c r="E177" i="12"/>
  <c r="E211" i="12"/>
  <c r="E140" i="12"/>
  <c r="E291" i="12"/>
  <c r="E17" i="12"/>
  <c r="E29" i="12"/>
  <c r="E90" i="12"/>
  <c r="E73" i="12"/>
  <c r="E104" i="12"/>
  <c r="E154" i="12"/>
  <c r="E303" i="12"/>
  <c r="E9" i="12"/>
  <c r="E44" i="12"/>
  <c r="E280" i="12"/>
  <c r="E91" i="12"/>
  <c r="E251" i="12"/>
  <c r="E69" i="12"/>
  <c r="E84" i="12"/>
  <c r="E243" i="12"/>
  <c r="E234" i="12"/>
  <c r="E68" i="12"/>
  <c r="E89" i="12"/>
  <c r="E75" i="12"/>
  <c r="E219" i="12"/>
  <c r="E113" i="12"/>
  <c r="E191" i="12"/>
  <c r="E118" i="12"/>
  <c r="E94" i="12"/>
  <c r="E205" i="12"/>
  <c r="E240" i="12"/>
  <c r="E46" i="12"/>
  <c r="E126" i="12"/>
  <c r="E186" i="12"/>
  <c r="E245" i="12"/>
  <c r="E28" i="12"/>
  <c r="E137" i="12"/>
  <c r="E248" i="12"/>
  <c r="E163" i="12"/>
  <c r="E71" i="12"/>
  <c r="E179" i="12"/>
  <c r="E41" i="12"/>
  <c r="E185" i="12"/>
  <c r="E192" i="12"/>
  <c r="E199" i="12"/>
  <c r="E222" i="12"/>
  <c r="E304" i="12"/>
  <c r="E256" i="12"/>
  <c r="E209" i="12"/>
  <c r="E135" i="12"/>
  <c r="E158" i="12"/>
  <c r="E238" i="12"/>
  <c r="E221" i="12"/>
  <c r="E148" i="12"/>
  <c r="E206" i="12"/>
  <c r="E212" i="12"/>
  <c r="E7" i="12"/>
  <c r="E281" i="12"/>
  <c r="E120" i="12"/>
  <c r="E230" i="12"/>
  <c r="E146" i="12"/>
  <c r="E160" i="12"/>
  <c r="E184" i="12"/>
  <c r="E265" i="12"/>
  <c r="E109" i="12"/>
  <c r="E175" i="12"/>
  <c r="E180" i="12"/>
  <c r="E19" i="12"/>
  <c r="E88" i="12"/>
  <c r="E114" i="12"/>
  <c r="E51" i="12"/>
  <c r="E106" i="12"/>
  <c r="E139" i="12"/>
  <c r="E36" i="12"/>
  <c r="E166" i="12"/>
  <c r="E296" i="12"/>
  <c r="E130" i="12"/>
  <c r="E174" i="12"/>
  <c r="E77" i="12"/>
  <c r="E159" i="12"/>
  <c r="E276" i="12"/>
  <c r="E293" i="12"/>
  <c r="E295" i="12"/>
  <c r="E125" i="12"/>
  <c r="E15" i="12"/>
  <c r="E99" i="12"/>
  <c r="E259" i="12"/>
  <c r="E66" i="12"/>
  <c r="E50" i="12"/>
  <c r="E136" i="12"/>
  <c r="E226" i="12"/>
  <c r="E31" i="12"/>
  <c r="E223" i="12"/>
  <c r="E201" i="12"/>
  <c r="E45" i="12"/>
  <c r="E54" i="12"/>
  <c r="E171" i="12"/>
  <c r="E274" i="12"/>
  <c r="E64" i="12"/>
  <c r="E244" i="12"/>
  <c r="E101" i="12"/>
  <c r="E308" i="12"/>
  <c r="E252" i="12"/>
  <c r="E24" i="12"/>
  <c r="E144" i="12"/>
  <c r="E302" i="12"/>
  <c r="E307" i="12"/>
  <c r="E116" i="12"/>
  <c r="E157" i="12"/>
  <c r="E242" i="12"/>
  <c r="E227" i="12"/>
  <c r="E80" i="12"/>
  <c r="E254" i="12"/>
  <c r="E187" i="12"/>
  <c r="E182" i="12"/>
  <c r="E167" i="12"/>
  <c r="E155" i="12"/>
  <c r="E172" i="12"/>
  <c r="E26" i="12"/>
  <c r="E282" i="12"/>
  <c r="E236" i="12"/>
  <c r="E264" i="12"/>
  <c r="E52" i="12"/>
  <c r="E40" i="12"/>
  <c r="E25" i="12"/>
  <c r="E249" i="12"/>
  <c r="E202" i="12"/>
  <c r="E129" i="12"/>
  <c r="E132" i="12"/>
  <c r="E272" i="12"/>
  <c r="E208" i="12"/>
  <c r="E60" i="12"/>
  <c r="E87" i="12"/>
  <c r="E12" i="12"/>
  <c r="E27" i="12"/>
  <c r="E255" i="12"/>
  <c r="E70" i="12"/>
  <c r="E22" i="12"/>
  <c r="E11" i="12"/>
  <c r="E161" i="12"/>
  <c r="E271" i="12"/>
  <c r="E107" i="12"/>
  <c r="E225" i="12"/>
  <c r="E168" i="12"/>
  <c r="E92" i="12"/>
  <c r="E74" i="12"/>
  <c r="E173" i="12"/>
  <c r="E141" i="12"/>
  <c r="E8" i="12"/>
  <c r="E198" i="12"/>
  <c r="E224" i="12"/>
  <c r="E76" i="12"/>
  <c r="E97" i="12"/>
  <c r="E301" i="12"/>
  <c r="E305" i="12"/>
  <c r="E95" i="12"/>
  <c r="E58" i="12"/>
  <c r="E53" i="12"/>
  <c r="E82" i="12"/>
  <c r="E49" i="12"/>
  <c r="E267" i="12"/>
  <c r="E83" i="12"/>
  <c r="E142" i="12"/>
  <c r="E37" i="12"/>
  <c r="E149" i="12"/>
  <c r="E138" i="12"/>
  <c r="E131" i="12"/>
  <c r="E196" i="12"/>
  <c r="E152" i="12"/>
  <c r="E67" i="12"/>
  <c r="E72" i="12"/>
  <c r="E207" i="12"/>
  <c r="E189" i="12"/>
  <c r="E210" i="12"/>
  <c r="E150" i="12"/>
  <c r="E290" i="12"/>
  <c r="E270" i="12"/>
  <c r="E285" i="12"/>
  <c r="E59" i="12"/>
  <c r="E4" i="12"/>
  <c r="E134" i="12"/>
  <c r="E63" i="12"/>
  <c r="E300" i="12"/>
  <c r="E237" i="12"/>
  <c r="E216" i="12"/>
  <c r="E261" i="12"/>
  <c r="E241" i="12"/>
  <c r="E220" i="12"/>
  <c r="E231" i="12"/>
  <c r="E292" i="12"/>
  <c r="E260" i="12"/>
  <c r="E235" i="12"/>
  <c r="E42" i="12"/>
  <c r="E47" i="12"/>
  <c r="E57" i="12"/>
  <c r="E153" i="12"/>
  <c r="E111" i="12"/>
  <c r="E35" i="12"/>
  <c r="E6" i="12"/>
  <c r="E197" i="12"/>
  <c r="E273" i="12"/>
  <c r="E56" i="12"/>
  <c r="E269" i="12"/>
  <c r="E119" i="12"/>
  <c r="E122" i="12"/>
  <c r="E23" i="12"/>
  <c r="E250" i="12"/>
  <c r="E30" i="12"/>
  <c r="E181" i="12"/>
  <c r="E38" i="12"/>
  <c r="E183" i="12"/>
  <c r="E266" i="12"/>
  <c r="E33" i="12"/>
  <c r="E253" i="12"/>
  <c r="E297" i="12"/>
  <c r="E229" i="12"/>
  <c r="E247" i="12"/>
  <c r="E43" i="12"/>
  <c r="E115" i="12"/>
  <c r="E233" i="12"/>
  <c r="E288" i="12"/>
  <c r="E65" i="12"/>
  <c r="E133" i="12"/>
  <c r="E110" i="12"/>
  <c r="E151" i="12"/>
  <c r="E62" i="12"/>
  <c r="E298" i="12"/>
  <c r="E286" i="12"/>
  <c r="E239" i="12"/>
  <c r="E277" i="12"/>
  <c r="E306" i="12"/>
  <c r="E100" i="12"/>
  <c r="E178" i="12"/>
  <c r="E214" i="12"/>
  <c r="E123" i="12"/>
  <c r="E10" i="12"/>
  <c r="E20" i="12"/>
  <c r="E147" i="12"/>
  <c r="E55" i="12"/>
  <c r="E275" i="12"/>
  <c r="E258" i="12"/>
  <c r="E299" i="12"/>
  <c r="E228" i="12"/>
  <c r="E127" i="12"/>
  <c r="E93" i="12"/>
  <c r="E79" i="12"/>
  <c r="L138" i="5"/>
  <c r="L453" i="5"/>
  <c r="L25" i="5"/>
  <c r="L97" i="5"/>
  <c r="L176" i="5"/>
  <c r="L366" i="5"/>
  <c r="L466" i="5"/>
  <c r="L455" i="5"/>
  <c r="L69" i="5"/>
  <c r="L81" i="5"/>
  <c r="L122" i="5"/>
  <c r="L197" i="5"/>
  <c r="L173" i="5"/>
  <c r="L26" i="5"/>
  <c r="L110" i="5"/>
  <c r="L80" i="5"/>
  <c r="L223" i="5"/>
  <c r="L332" i="5"/>
  <c r="L335" i="5"/>
  <c r="L478" i="5"/>
  <c r="L47" i="5"/>
  <c r="L422" i="5"/>
  <c r="L57" i="5"/>
  <c r="L63" i="5"/>
  <c r="L248" i="5"/>
  <c r="L324" i="5"/>
  <c r="L83" i="5"/>
  <c r="L90" i="5"/>
  <c r="L84" i="5"/>
  <c r="L229" i="5"/>
  <c r="L101" i="5"/>
  <c r="L380" i="5"/>
  <c r="L306" i="5"/>
  <c r="L183" i="5"/>
  <c r="L477" i="5"/>
  <c r="L341" i="5"/>
  <c r="L280" i="5"/>
  <c r="L263" i="5"/>
  <c r="L49" i="5"/>
  <c r="L319" i="5"/>
  <c r="L102" i="5"/>
  <c r="L403" i="5"/>
  <c r="L93" i="5"/>
  <c r="L355" i="5"/>
  <c r="L396" i="5"/>
  <c r="L86" i="5"/>
  <c r="L222" i="5"/>
  <c r="L354" i="5"/>
  <c r="L161" i="5"/>
  <c r="L283" i="5"/>
  <c r="L186" i="5"/>
  <c r="L381" i="5"/>
  <c r="L322" i="5"/>
  <c r="L116" i="5"/>
  <c r="L310" i="5"/>
  <c r="L121" i="5"/>
  <c r="L188" i="5"/>
  <c r="L171" i="5"/>
  <c r="L450" i="5"/>
  <c r="L237" i="5"/>
  <c r="L261" i="5"/>
  <c r="L232" i="5"/>
  <c r="L78" i="5"/>
  <c r="L247" i="5"/>
  <c r="L158" i="5"/>
  <c r="L299" i="5"/>
  <c r="L201" i="5"/>
  <c r="L119" i="5"/>
  <c r="L210" i="5"/>
  <c r="L198" i="5"/>
  <c r="L386" i="5"/>
  <c r="L272" i="5"/>
  <c r="L262" i="5"/>
  <c r="L303" i="5"/>
  <c r="L181" i="5"/>
  <c r="L21" i="5"/>
  <c r="L328" i="5"/>
  <c r="L206" i="5"/>
  <c r="L288" i="5"/>
  <c r="L139" i="5"/>
  <c r="L154" i="5"/>
  <c r="L321" i="5"/>
  <c r="L419" i="5"/>
  <c r="L250" i="5"/>
  <c r="L227" i="5"/>
  <c r="L114" i="5"/>
  <c r="L215" i="5"/>
  <c r="L29" i="5"/>
  <c r="L325" i="5"/>
  <c r="L387" i="5"/>
  <c r="L24" i="5"/>
  <c r="L286" i="5"/>
  <c r="L349" i="5"/>
  <c r="L433" i="5"/>
  <c r="L279" i="5"/>
  <c r="L105" i="5"/>
  <c r="L397" i="5"/>
  <c r="L56" i="5"/>
  <c r="L111" i="5"/>
  <c r="L130" i="5"/>
  <c r="L323" i="5"/>
  <c r="L167" i="5"/>
  <c r="L312" i="5"/>
  <c r="L298" i="5"/>
  <c r="L457" i="5"/>
  <c r="L123" i="5"/>
  <c r="L243" i="5"/>
  <c r="L373" i="5"/>
  <c r="L224" i="5"/>
  <c r="L246" i="5"/>
  <c r="L160" i="5"/>
  <c r="L18" i="5"/>
  <c r="L348" i="5"/>
  <c r="L416" i="5"/>
  <c r="L401" i="5"/>
  <c r="L41" i="5"/>
  <c r="L368" i="5"/>
  <c r="L254" i="5"/>
  <c r="L359" i="5"/>
  <c r="L46" i="5"/>
  <c r="L77" i="5"/>
  <c r="L304" i="5"/>
  <c r="L352" i="5"/>
  <c r="L333" i="5"/>
  <c r="L150" i="5"/>
  <c r="L200" i="5"/>
  <c r="L185" i="5"/>
  <c r="L51" i="5"/>
  <c r="L360" i="5"/>
  <c r="L191" i="5"/>
  <c r="L125" i="5"/>
  <c r="L334" i="5"/>
  <c r="L327" i="5"/>
  <c r="L234" i="5"/>
  <c r="L145" i="5"/>
  <c r="L216" i="5"/>
  <c r="L221" i="5"/>
  <c r="L240" i="5"/>
  <c r="L218" i="5"/>
  <c r="L166" i="5"/>
  <c r="L445" i="5"/>
  <c r="L357" i="5"/>
  <c r="L417" i="5"/>
  <c r="L275" i="5"/>
  <c r="L147" i="5"/>
  <c r="L214" i="5"/>
  <c r="L189" i="5"/>
  <c r="L345" i="5"/>
  <c r="L434" i="5"/>
  <c r="L273" i="5"/>
  <c r="L23" i="5"/>
  <c r="L257" i="5"/>
  <c r="L67" i="5"/>
  <c r="L43" i="5"/>
  <c r="L362" i="5"/>
  <c r="L207" i="5"/>
  <c r="L390" i="5"/>
  <c r="L336" i="5"/>
  <c r="L407" i="5"/>
  <c r="L432" i="5"/>
  <c r="L437" i="5"/>
  <c r="L217" i="5"/>
  <c r="L415" i="5"/>
  <c r="L98" i="5"/>
  <c r="L302" i="5"/>
  <c r="L108" i="5"/>
  <c r="L92" i="5"/>
  <c r="L383" i="5"/>
  <c r="L369" i="5"/>
  <c r="L149" i="5"/>
  <c r="L367" i="5"/>
  <c r="L60" i="5"/>
  <c r="L296" i="5"/>
  <c r="L199" i="5"/>
  <c r="L193" i="5"/>
  <c r="L464" i="5"/>
  <c r="L228" i="5"/>
  <c r="L468" i="5"/>
  <c r="L31" i="5"/>
  <c r="L175" i="5"/>
  <c r="L151" i="5"/>
  <c r="L395" i="5"/>
  <c r="L53" i="5"/>
  <c r="L213" i="5"/>
  <c r="L134" i="5"/>
  <c r="L225" i="5"/>
  <c r="L64" i="5"/>
  <c r="L425" i="5"/>
  <c r="L196" i="5"/>
  <c r="L103" i="5"/>
  <c r="L440" i="5"/>
  <c r="L48" i="5"/>
  <c r="L277" i="5"/>
  <c r="L337" i="5"/>
  <c r="L59" i="5"/>
  <c r="L40" i="5"/>
  <c r="L301" i="5"/>
  <c r="L459" i="5"/>
  <c r="L374" i="5"/>
  <c r="L435" i="5"/>
  <c r="L356" i="5"/>
  <c r="L89" i="5"/>
  <c r="L172" i="5"/>
  <c r="L293" i="5"/>
  <c r="L187" i="5"/>
  <c r="L439" i="5"/>
  <c r="L363" i="5"/>
  <c r="L209" i="5"/>
  <c r="L330" i="5"/>
  <c r="L245" i="5"/>
  <c r="L22" i="5"/>
  <c r="L39" i="5"/>
  <c r="L398" i="5"/>
  <c r="L393" i="5"/>
  <c r="L471" i="5"/>
  <c r="L428" i="5"/>
  <c r="L87" i="5"/>
  <c r="L146" i="5"/>
  <c r="L412" i="5"/>
  <c r="L54" i="5"/>
  <c r="L475" i="5"/>
  <c r="L315" i="5"/>
  <c r="L353" i="5"/>
  <c r="L133" i="5"/>
  <c r="L318" i="5"/>
  <c r="L62" i="5"/>
  <c r="L205" i="5"/>
  <c r="L95" i="5"/>
  <c r="L131" i="5"/>
  <c r="L351" i="5"/>
  <c r="L106" i="5"/>
  <c r="L35" i="5"/>
  <c r="L239" i="5"/>
  <c r="L260" i="5"/>
  <c r="L118" i="5"/>
  <c r="L65" i="5"/>
  <c r="L418" i="5"/>
  <c r="L297" i="5"/>
  <c r="L30" i="5"/>
  <c r="L342" i="5"/>
  <c r="L436" i="5"/>
  <c r="L203" i="5"/>
  <c r="L159" i="5"/>
  <c r="L392" i="5"/>
  <c r="L347" i="5"/>
  <c r="L452" i="5"/>
  <c r="L463" i="5"/>
  <c r="L253" i="5"/>
  <c r="L38" i="5"/>
  <c r="L300" i="5"/>
  <c r="L20" i="5"/>
  <c r="L27" i="5"/>
  <c r="L251" i="5"/>
  <c r="L465" i="5"/>
  <c r="L402" i="5"/>
  <c r="L424" i="5"/>
  <c r="L449" i="5"/>
  <c r="L220" i="5"/>
  <c r="L195" i="5"/>
  <c r="L148" i="5"/>
  <c r="L75" i="5"/>
  <c r="L268" i="5"/>
  <c r="L168" i="5"/>
  <c r="L375" i="5"/>
  <c r="L85" i="5"/>
  <c r="L126" i="5"/>
  <c r="L264" i="5"/>
  <c r="L394" i="5"/>
  <c r="L295" i="5"/>
  <c r="L317" i="5"/>
  <c r="L236" i="5"/>
  <c r="L115" i="5"/>
  <c r="L358" i="5"/>
  <c r="L174" i="5"/>
  <c r="L94" i="5"/>
  <c r="L88" i="5"/>
  <c r="L136" i="5"/>
  <c r="L448" i="5"/>
  <c r="L370" i="5"/>
  <c r="L281" i="5"/>
  <c r="L132" i="5"/>
  <c r="L414" i="5"/>
  <c r="L267" i="5"/>
  <c r="L124" i="5"/>
  <c r="L311" i="5"/>
  <c r="L142" i="5"/>
  <c r="L430" i="5"/>
  <c r="L410" i="5"/>
  <c r="L100" i="5"/>
  <c r="L476" i="5"/>
  <c r="L50" i="5"/>
  <c r="L28" i="5"/>
  <c r="L82" i="5"/>
  <c r="L314" i="5"/>
  <c r="L117" i="5"/>
  <c r="L405" i="5"/>
  <c r="L135" i="5"/>
  <c r="L44" i="5"/>
  <c r="L179" i="5"/>
  <c r="L285" i="5"/>
  <c r="L408" i="5"/>
  <c r="L112" i="5"/>
  <c r="L384" i="5"/>
  <c r="L155" i="5"/>
  <c r="L326" i="5"/>
  <c r="L113" i="5"/>
  <c r="L249" i="5"/>
  <c r="L446" i="5"/>
  <c r="L182" i="5"/>
  <c r="L447" i="5"/>
  <c r="L456" i="5"/>
  <c r="L420" i="5"/>
  <c r="L231" i="5"/>
  <c r="L331" i="5"/>
  <c r="L241" i="5"/>
  <c r="L32" i="5"/>
  <c r="L61" i="5"/>
  <c r="L294" i="5"/>
  <c r="L364" i="5"/>
  <c r="L208" i="5"/>
  <c r="L184" i="5"/>
  <c r="L467" i="5"/>
  <c r="L170" i="5"/>
  <c r="L157" i="5"/>
  <c r="L129" i="5"/>
  <c r="L385" i="5"/>
  <c r="L426" i="5"/>
  <c r="L473" i="5"/>
  <c r="L346" i="5"/>
  <c r="L238" i="5"/>
  <c r="L474" i="5"/>
  <c r="L391" i="5"/>
  <c r="L308" i="5"/>
  <c r="L429" i="5"/>
  <c r="L73" i="5"/>
  <c r="L382" i="5"/>
  <c r="L379" i="5"/>
  <c r="L340" i="5"/>
  <c r="L74" i="5"/>
  <c r="L33" i="5"/>
  <c r="L71" i="5"/>
  <c r="L34" i="5"/>
  <c r="L96" i="5"/>
  <c r="L372" i="5"/>
  <c r="L165" i="5"/>
  <c r="L454" i="5"/>
  <c r="L292" i="5"/>
  <c r="L289" i="5"/>
  <c r="L194" i="5"/>
  <c r="L378" i="5"/>
  <c r="L153" i="5"/>
  <c r="L284" i="5"/>
  <c r="L211" i="5"/>
  <c r="L444" i="5"/>
  <c r="L68" i="5"/>
  <c r="L107" i="5"/>
  <c r="L460" i="5"/>
  <c r="L244" i="5"/>
  <c r="L350" i="5"/>
  <c r="L472" i="5"/>
  <c r="L143" i="5"/>
  <c r="L127" i="5"/>
  <c r="L338" i="5"/>
  <c r="L406" i="5"/>
  <c r="L152" i="5"/>
  <c r="L190" i="5"/>
  <c r="L256" i="5"/>
  <c r="L271" i="5"/>
  <c r="L169" i="5"/>
  <c r="L361" i="5"/>
  <c r="L128" i="5"/>
  <c r="L431" i="5"/>
  <c r="L235" i="5"/>
  <c r="L307" i="5"/>
  <c r="L162" i="5"/>
  <c r="L42" i="5"/>
  <c r="L192" i="5"/>
  <c r="L462" i="5"/>
  <c r="L219" i="5"/>
  <c r="L141" i="5"/>
  <c r="L438" i="5"/>
  <c r="L451" i="5"/>
  <c r="L204" i="5"/>
  <c r="L470" i="5"/>
  <c r="L76" i="5"/>
  <c r="L371" i="5"/>
  <c r="L309" i="5"/>
  <c r="L287" i="5"/>
  <c r="L140" i="5"/>
  <c r="L55" i="5"/>
  <c r="L120" i="5"/>
  <c r="L178" i="5"/>
  <c r="L305" i="5"/>
  <c r="L258" i="5"/>
  <c r="L316" i="5"/>
  <c r="L278" i="5"/>
  <c r="L163" i="5"/>
  <c r="L72" i="5"/>
  <c r="L230" i="5"/>
  <c r="L413" i="5"/>
  <c r="L291" i="5"/>
  <c r="L290" i="5"/>
  <c r="L282" i="5"/>
  <c r="L276" i="5"/>
  <c r="L274" i="5"/>
  <c r="L377" i="5"/>
  <c r="L269" i="5"/>
  <c r="L266" i="5"/>
  <c r="L265" i="5"/>
  <c r="L259" i="5"/>
  <c r="L255" i="5"/>
  <c r="L252" i="5"/>
  <c r="L404" i="5"/>
  <c r="L242" i="5"/>
  <c r="L233" i="5"/>
  <c r="L226" i="5"/>
  <c r="L411" i="5"/>
  <c r="L329" i="5"/>
  <c r="L212" i="5"/>
  <c r="L202" i="5"/>
  <c r="L344" i="5"/>
  <c r="L376" i="5"/>
  <c r="L343" i="5"/>
  <c r="L180" i="5"/>
  <c r="L409" i="5"/>
  <c r="L177" i="5"/>
  <c r="L458" i="5"/>
  <c r="L399" i="5"/>
  <c r="L164" i="5"/>
  <c r="L400" i="5"/>
  <c r="L156" i="5"/>
  <c r="L423" i="5"/>
  <c r="L137" i="5"/>
  <c r="L427" i="5"/>
  <c r="L109" i="5"/>
  <c r="L469" i="5"/>
  <c r="L91" i="5"/>
  <c r="L320" i="5"/>
  <c r="L443" i="5"/>
  <c r="L442" i="5"/>
  <c r="L313" i="5"/>
  <c r="L270" i="5"/>
  <c r="L339" i="5"/>
  <c r="L104" i="5"/>
  <c r="L144" i="5"/>
  <c r="L441" i="5"/>
  <c r="L421" i="5"/>
  <c r="L70" i="5"/>
  <c r="L58" i="5"/>
  <c r="L37" i="5"/>
  <c r="L66" i="5"/>
  <c r="L19" i="5"/>
  <c r="L99" i="5"/>
  <c r="L79" i="5"/>
  <c r="L45" i="5"/>
  <c r="L389" i="5"/>
  <c r="L461" i="5"/>
  <c r="L388" i="5"/>
  <c r="L36" i="5"/>
  <c r="L365" i="5"/>
  <c r="L52" i="5"/>
  <c r="V12" i="6"/>
  <c r="V11" i="6"/>
  <c r="Y12" i="6"/>
  <c r="Y11" i="6"/>
  <c r="X12" i="6"/>
  <c r="X11" i="6"/>
  <c r="W12" i="6"/>
  <c r="W11" i="6"/>
  <c r="U12" i="6"/>
  <c r="U11" i="6"/>
  <c r="Y10" i="6"/>
  <c r="Y9" i="6"/>
  <c r="X10" i="6"/>
  <c r="X9" i="6"/>
  <c r="W10" i="6"/>
  <c r="W9" i="6"/>
  <c r="V10" i="6"/>
  <c r="V9" i="6"/>
  <c r="U10" i="6"/>
  <c r="U9" i="6"/>
  <c r="B102" i="9"/>
  <c r="B125" i="9"/>
  <c r="B24" i="9"/>
  <c r="B85" i="9"/>
  <c r="B149" i="9"/>
  <c r="B99" i="9"/>
  <c r="B57" i="9"/>
  <c r="B131" i="9"/>
  <c r="B179" i="9"/>
  <c r="B190" i="9"/>
  <c r="B15" i="9"/>
  <c r="B45" i="9"/>
  <c r="B40" i="9"/>
  <c r="B106" i="9"/>
  <c r="B143" i="9"/>
  <c r="B107" i="9"/>
  <c r="B83" i="9"/>
  <c r="W8" i="6"/>
  <c r="W7" i="6"/>
  <c r="Y8" i="6"/>
  <c r="Y7" i="6"/>
  <c r="X8" i="6"/>
  <c r="X7" i="6"/>
  <c r="V8" i="6"/>
  <c r="V7" i="6"/>
  <c r="U8" i="6"/>
  <c r="U7" i="6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Y6" i="6"/>
  <c r="Y5" i="6"/>
  <c r="X6" i="6"/>
  <c r="X5" i="6"/>
  <c r="W6" i="6"/>
  <c r="W5" i="6"/>
  <c r="V6" i="6"/>
  <c r="V5" i="6"/>
  <c r="U6" i="6"/>
  <c r="U5" i="6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J7" i="5"/>
  <c r="J6" i="5"/>
  <c r="J5" i="5"/>
  <c r="J4" i="5"/>
  <c r="J14" i="5"/>
  <c r="J13" i="5"/>
  <c r="J12" i="5"/>
  <c r="J11" i="5"/>
  <c r="AJ44" i="6"/>
  <c r="AK43" i="6"/>
  <c r="AH44" i="6"/>
  <c r="AI42" i="6"/>
  <c r="AF44" i="6"/>
  <c r="AG43" i="6"/>
  <c r="AD44" i="6"/>
  <c r="AE40" i="6"/>
  <c r="AB44" i="6"/>
  <c r="AC42" i="6"/>
  <c r="AJ37" i="6"/>
  <c r="AK33" i="6"/>
  <c r="AH37" i="6"/>
  <c r="AI36" i="6"/>
  <c r="AF37" i="6"/>
  <c r="AG36" i="6"/>
  <c r="AD37" i="6"/>
  <c r="AE33" i="6"/>
  <c r="AB37" i="6"/>
  <c r="AC35" i="6"/>
  <c r="Z18" i="6"/>
  <c r="Z17" i="6"/>
  <c r="Z16" i="6"/>
  <c r="Z15" i="6"/>
  <c r="E301" i="5"/>
  <c r="E303" i="5"/>
  <c r="E302" i="5"/>
  <c r="E414" i="5"/>
  <c r="E413" i="5"/>
  <c r="E299" i="5"/>
  <c r="E300" i="5"/>
  <c r="E298" i="5"/>
  <c r="E451" i="5"/>
  <c r="E294" i="5"/>
  <c r="E297" i="5"/>
  <c r="E296" i="5"/>
  <c r="E204" i="5"/>
  <c r="E295" i="5"/>
  <c r="E293" i="5"/>
  <c r="E386" i="5"/>
  <c r="E278" i="5"/>
  <c r="E288" i="5"/>
  <c r="E292" i="5"/>
  <c r="E290" i="5"/>
  <c r="E282" i="5"/>
  <c r="E285" i="5"/>
  <c r="E432" i="5"/>
  <c r="E286" i="5"/>
  <c r="E272" i="5"/>
  <c r="E287" i="5"/>
  <c r="E281" i="5"/>
  <c r="E277" i="5"/>
  <c r="E385" i="5"/>
  <c r="E284" i="5"/>
  <c r="E280" i="5"/>
  <c r="E276" i="5"/>
  <c r="E274" i="5"/>
  <c r="E279" i="5"/>
  <c r="E273" i="5"/>
  <c r="E271" i="5"/>
  <c r="E269" i="5"/>
  <c r="E343" i="5"/>
  <c r="E345" i="5"/>
  <c r="E268" i="5"/>
  <c r="E265" i="5"/>
  <c r="E233" i="5"/>
  <c r="E253" i="5"/>
  <c r="E217" i="5"/>
  <c r="E262" i="5"/>
  <c r="E260" i="5"/>
  <c r="E261" i="5"/>
  <c r="E259" i="5"/>
  <c r="E256" i="5"/>
  <c r="E255" i="5"/>
  <c r="E257" i="5"/>
  <c r="E254" i="5"/>
  <c r="E250" i="5"/>
  <c r="E249" i="5"/>
  <c r="E229" i="5"/>
  <c r="E412" i="5"/>
  <c r="E189" i="5"/>
  <c r="E239" i="5"/>
  <c r="E244" i="5"/>
  <c r="E236" i="5"/>
  <c r="E234" i="5"/>
  <c r="E237" i="5"/>
  <c r="E384" i="5"/>
  <c r="E145" i="5"/>
  <c r="E411" i="5"/>
  <c r="E183" i="5"/>
  <c r="E224" i="5"/>
  <c r="E383" i="5"/>
  <c r="E209" i="5"/>
  <c r="E223" i="5"/>
  <c r="E222" i="5"/>
  <c r="E210" i="5"/>
  <c r="E213" i="5"/>
  <c r="E219" i="5"/>
  <c r="E196" i="5"/>
  <c r="E410" i="5"/>
  <c r="E195" i="5"/>
  <c r="E431" i="5"/>
  <c r="E466" i="5"/>
  <c r="E382" i="5"/>
  <c r="E177" i="5"/>
  <c r="E344" i="5"/>
  <c r="E459" i="5"/>
  <c r="E199" i="5"/>
  <c r="E175" i="5"/>
  <c r="E381" i="5"/>
  <c r="E456" i="5"/>
  <c r="E150" i="5"/>
  <c r="E188" i="5"/>
  <c r="E184" i="5"/>
  <c r="E186" i="5"/>
  <c r="E174" i="5"/>
  <c r="E378" i="5"/>
  <c r="E172" i="5"/>
  <c r="E409" i="5"/>
  <c r="E182" i="5"/>
  <c r="E342" i="5"/>
  <c r="E408" i="5"/>
  <c r="E130" i="5"/>
  <c r="E167" i="5"/>
  <c r="E379" i="5"/>
  <c r="E161" i="5"/>
  <c r="E339" i="5"/>
  <c r="E158" i="5"/>
  <c r="E164" i="5"/>
  <c r="E166" i="5"/>
  <c r="E162" i="5"/>
  <c r="E428" i="5"/>
  <c r="E472" i="5"/>
  <c r="E374" i="5"/>
  <c r="E29" i="5"/>
  <c r="E140" i="5"/>
  <c r="E155" i="5"/>
  <c r="E137" i="5"/>
  <c r="E153" i="5"/>
  <c r="E449" i="5"/>
  <c r="E335" i="5"/>
  <c r="E132" i="5"/>
  <c r="E139" i="5"/>
  <c r="E122" i="5"/>
  <c r="E128" i="5"/>
  <c r="E429" i="5"/>
  <c r="E427" i="5"/>
  <c r="E119" i="5"/>
  <c r="E133" i="5"/>
  <c r="E116" i="5"/>
  <c r="E123" i="5"/>
  <c r="E126" i="5"/>
  <c r="E107" i="5"/>
  <c r="E113" i="5"/>
  <c r="E327" i="5"/>
  <c r="E110" i="5"/>
  <c r="E104" i="5"/>
  <c r="E370" i="5"/>
  <c r="E398" i="5"/>
  <c r="E93" i="5"/>
  <c r="E118" i="5"/>
  <c r="E111" i="5"/>
  <c r="E108" i="5"/>
  <c r="E326" i="5"/>
  <c r="E90" i="5"/>
  <c r="E97" i="5"/>
  <c r="E320" i="5"/>
  <c r="E96" i="5"/>
  <c r="E369" i="5"/>
  <c r="E325" i="5"/>
  <c r="E324" i="5"/>
  <c r="E321" i="5"/>
  <c r="E101" i="5"/>
  <c r="E71" i="5"/>
  <c r="E102" i="5"/>
  <c r="E85" i="5"/>
  <c r="E79" i="5"/>
  <c r="E66" i="5"/>
  <c r="E68" i="5"/>
  <c r="E70" i="5"/>
  <c r="E78" i="5"/>
  <c r="E318" i="5"/>
  <c r="E443" i="5"/>
  <c r="E76" i="5"/>
  <c r="E367" i="5"/>
  <c r="E81" i="5"/>
  <c r="E67" i="5"/>
  <c r="E418" i="5"/>
  <c r="E84" i="5"/>
  <c r="E421" i="5"/>
  <c r="E56" i="5"/>
  <c r="E419" i="5"/>
  <c r="E477" i="5"/>
  <c r="E65" i="5"/>
  <c r="E49" i="5"/>
  <c r="E53" i="5"/>
  <c r="E420" i="5"/>
  <c r="E474" i="5"/>
  <c r="E62" i="5"/>
  <c r="E317" i="5"/>
  <c r="E360" i="5"/>
  <c r="E350" i="5"/>
  <c r="E51" i="5"/>
  <c r="E393" i="5"/>
  <c r="E52" i="5"/>
  <c r="E32" i="5"/>
  <c r="E33" i="5"/>
  <c r="E356" i="5"/>
  <c r="E313" i="5"/>
  <c r="E42" i="5"/>
  <c r="E36" i="5"/>
  <c r="E462" i="5"/>
  <c r="E392" i="5"/>
  <c r="E353" i="5"/>
  <c r="E38" i="5"/>
  <c r="E417" i="5"/>
  <c r="E31" i="5"/>
  <c r="E310" i="5"/>
  <c r="E307" i="5"/>
  <c r="E34" i="5"/>
  <c r="E351" i="5"/>
  <c r="E387" i="5"/>
  <c r="E306" i="5"/>
  <c r="E27" i="5"/>
  <c r="E21" i="5"/>
  <c r="E346" i="5"/>
  <c r="E434" i="5"/>
  <c r="E19" i="5"/>
  <c r="B93" i="9"/>
  <c r="B144" i="9"/>
  <c r="B43" i="9"/>
  <c r="B22" i="9"/>
  <c r="B103" i="9"/>
  <c r="B59" i="9"/>
  <c r="B5" i="9"/>
  <c r="B123" i="9"/>
  <c r="B84" i="9"/>
  <c r="B189" i="9"/>
  <c r="B139" i="9"/>
  <c r="B188" i="9"/>
  <c r="B124" i="9"/>
  <c r="B17" i="9"/>
  <c r="B175" i="9"/>
  <c r="B140" i="9"/>
  <c r="B136" i="9"/>
  <c r="B128" i="9"/>
  <c r="B161" i="9"/>
  <c r="B28" i="9"/>
  <c r="B82" i="9"/>
  <c r="B170" i="9"/>
  <c r="B50" i="9"/>
  <c r="B70" i="9"/>
  <c r="B163" i="9"/>
  <c r="B35" i="9"/>
  <c r="B173" i="9"/>
  <c r="B153" i="9"/>
  <c r="B8" i="9"/>
  <c r="B111" i="9"/>
  <c r="B55" i="9"/>
  <c r="B12" i="9"/>
  <c r="B21" i="9"/>
  <c r="B187" i="9"/>
  <c r="B14" i="9"/>
  <c r="B167" i="9"/>
  <c r="B100" i="9"/>
  <c r="B7" i="9"/>
  <c r="B177" i="9"/>
  <c r="B182" i="9"/>
  <c r="B97" i="9"/>
  <c r="B76" i="9"/>
  <c r="B116" i="9"/>
  <c r="B122" i="9"/>
  <c r="B66" i="9"/>
  <c r="B88" i="9"/>
  <c r="B74" i="9"/>
  <c r="B19" i="9"/>
  <c r="B112" i="9"/>
  <c r="B58" i="9"/>
  <c r="B118" i="9"/>
  <c r="B68" i="9"/>
  <c r="B130" i="9"/>
  <c r="B176" i="9"/>
  <c r="B166" i="9"/>
  <c r="B141" i="9"/>
  <c r="B157" i="9"/>
  <c r="B18" i="9"/>
  <c r="B77" i="9"/>
  <c r="B114" i="9"/>
  <c r="B142" i="9"/>
  <c r="B41" i="9"/>
  <c r="B10" i="9"/>
  <c r="B27" i="9"/>
  <c r="B104" i="9"/>
  <c r="B56" i="9"/>
  <c r="B71" i="9"/>
  <c r="B115" i="9"/>
  <c r="B25" i="9"/>
  <c r="B4" i="9"/>
  <c r="B20" i="9"/>
  <c r="B64" i="9"/>
  <c r="B148" i="9"/>
  <c r="B186" i="9"/>
  <c r="B69" i="9"/>
  <c r="B38" i="9"/>
  <c r="B13" i="9"/>
  <c r="B133" i="9"/>
  <c r="B192" i="9"/>
  <c r="B129" i="9"/>
  <c r="B44" i="9"/>
  <c r="B147" i="9"/>
  <c r="B98" i="9"/>
  <c r="B42" i="9"/>
  <c r="B60" i="9"/>
  <c r="B80" i="9"/>
  <c r="B110" i="9"/>
  <c r="B162" i="9"/>
  <c r="B36" i="9"/>
  <c r="B78" i="9"/>
  <c r="B23" i="9"/>
  <c r="B160" i="9"/>
  <c r="B96" i="9"/>
  <c r="B48" i="9"/>
  <c r="B120" i="9"/>
  <c r="B37" i="9"/>
  <c r="B53" i="9"/>
  <c r="B90" i="9"/>
  <c r="B181" i="9"/>
  <c r="B171" i="9"/>
  <c r="B168" i="9"/>
  <c r="B178" i="9"/>
  <c r="B117" i="9"/>
  <c r="B169" i="9"/>
  <c r="B94" i="9"/>
  <c r="B127" i="9"/>
  <c r="B95" i="9"/>
  <c r="B65" i="9"/>
  <c r="B32" i="9"/>
  <c r="B185" i="9"/>
  <c r="B34" i="9"/>
  <c r="B26" i="9"/>
  <c r="B62" i="9"/>
  <c r="B156" i="9"/>
  <c r="B89" i="9"/>
  <c r="B86" i="9"/>
  <c r="B183" i="9"/>
  <c r="B29" i="9"/>
  <c r="B155" i="9"/>
  <c r="B105" i="9"/>
  <c r="B31" i="9"/>
  <c r="B81" i="9"/>
  <c r="B51" i="9"/>
  <c r="B39" i="9"/>
  <c r="B191" i="9"/>
  <c r="B9" i="9"/>
  <c r="B152" i="9"/>
  <c r="B61" i="9"/>
  <c r="B91" i="9"/>
  <c r="B132" i="9"/>
  <c r="B109" i="9"/>
  <c r="B108" i="9"/>
  <c r="B121" i="9"/>
  <c r="B79" i="9"/>
  <c r="B75" i="9"/>
  <c r="B49" i="9"/>
  <c r="B87" i="9"/>
  <c r="B137" i="9"/>
  <c r="B63" i="9"/>
  <c r="B150" i="9"/>
  <c r="B193" i="9"/>
  <c r="B52" i="9"/>
  <c r="B138" i="9"/>
  <c r="B11" i="9"/>
  <c r="B33" i="9"/>
  <c r="B165" i="9"/>
  <c r="B184" i="9"/>
  <c r="B6" i="9"/>
  <c r="B158" i="9"/>
  <c r="B54" i="9"/>
  <c r="B164" i="9"/>
  <c r="B73" i="9"/>
  <c r="B151" i="9"/>
  <c r="B126" i="9"/>
  <c r="B30" i="9"/>
  <c r="B46" i="9"/>
  <c r="B119" i="9"/>
  <c r="B92" i="9"/>
  <c r="B47" i="9"/>
  <c r="B101" i="9"/>
  <c r="B146" i="9"/>
  <c r="B113" i="9"/>
  <c r="B72" i="9"/>
  <c r="B154" i="9"/>
  <c r="B172" i="9"/>
  <c r="B180" i="9"/>
  <c r="B145" i="9"/>
  <c r="B16" i="9"/>
  <c r="B159" i="9"/>
  <c r="B174" i="9"/>
  <c r="B67" i="9"/>
  <c r="AC33" i="6"/>
  <c r="AC41" i="6"/>
  <c r="AK35" i="6"/>
  <c r="AK36" i="6"/>
  <c r="AC43" i="6"/>
  <c r="AG33" i="6"/>
  <c r="AC34" i="6"/>
  <c r="AC40" i="6"/>
  <c r="AI43" i="6"/>
  <c r="AE34" i="6"/>
  <c r="AI41" i="6"/>
  <c r="AE36" i="6"/>
  <c r="AE35" i="6"/>
  <c r="AK34" i="6"/>
  <c r="AC36" i="6"/>
  <c r="AI40" i="6"/>
  <c r="AK40" i="6"/>
  <c r="AK41" i="6"/>
  <c r="AK42" i="6"/>
  <c r="AI33" i="6"/>
  <c r="AI34" i="6"/>
  <c r="AI35" i="6"/>
  <c r="AG40" i="6"/>
  <c r="AG41" i="6"/>
  <c r="AG42" i="6"/>
  <c r="AG34" i="6"/>
  <c r="AE42" i="6"/>
  <c r="AG35" i="6"/>
  <c r="AE41" i="6"/>
  <c r="AE43" i="6"/>
  <c r="B135" i="9"/>
  <c r="B134" i="9"/>
  <c r="AM43" i="6"/>
  <c r="AM40" i="6"/>
  <c r="AM42" i="6"/>
  <c r="AM41" i="6"/>
</calcChain>
</file>

<file path=xl/sharedStrings.xml><?xml version="1.0" encoding="utf-8"?>
<sst xmlns="http://schemas.openxmlformats.org/spreadsheetml/2006/main" count="10923" uniqueCount="2731">
  <si>
    <t>TOTAL</t>
  </si>
  <si>
    <t>TOTAL 
Relative</t>
  </si>
  <si>
    <t xml:space="preserve"> </t>
  </si>
  <si>
    <t>NOR</t>
  </si>
  <si>
    <t>Drew Brees</t>
  </si>
  <si>
    <t>ATL</t>
  </si>
  <si>
    <t>Matt Ryan</t>
  </si>
  <si>
    <t>GNB</t>
  </si>
  <si>
    <t>Aaron Rodgers</t>
  </si>
  <si>
    <t>NWE</t>
  </si>
  <si>
    <t>Tom Brady</t>
  </si>
  <si>
    <t>SDG</t>
  </si>
  <si>
    <t>Philip Rivers</t>
  </si>
  <si>
    <t>PIT</t>
  </si>
  <si>
    <t>Ben Roethlisberger</t>
  </si>
  <si>
    <t>OAK</t>
  </si>
  <si>
    <t>Derek Carr</t>
  </si>
  <si>
    <t>DET</t>
  </si>
  <si>
    <t>Matthew Stafford</t>
  </si>
  <si>
    <t>ARI</t>
  </si>
  <si>
    <t>Carson Palmer</t>
  </si>
  <si>
    <t>IND</t>
  </si>
  <si>
    <t>Andrew Luck</t>
  </si>
  <si>
    <t>WAS</t>
  </si>
  <si>
    <t>Kirk Cousins</t>
  </si>
  <si>
    <t>MIN</t>
  </si>
  <si>
    <t>Sam Bradford</t>
  </si>
  <si>
    <t>NYG</t>
  </si>
  <si>
    <t>Eli Manning</t>
  </si>
  <si>
    <t>SEA</t>
  </si>
  <si>
    <t>Russell Wilson</t>
  </si>
  <si>
    <t>BAL</t>
  </si>
  <si>
    <t>Joe Flacco</t>
  </si>
  <si>
    <t>CIN</t>
  </si>
  <si>
    <t>Andy Dalton</t>
  </si>
  <si>
    <t>TEN</t>
  </si>
  <si>
    <t>Marcus Mariota</t>
  </si>
  <si>
    <t>KAN</t>
  </si>
  <si>
    <t>Alex Smith</t>
  </si>
  <si>
    <t>JAX</t>
  </si>
  <si>
    <t>Blake Bortles</t>
  </si>
  <si>
    <t>MIA</t>
  </si>
  <si>
    <t>Ryan Tannehill</t>
  </si>
  <si>
    <t>TAM</t>
  </si>
  <si>
    <t>Jameis Winston</t>
  </si>
  <si>
    <t>DAL</t>
  </si>
  <si>
    <t>Dak Prescott</t>
  </si>
  <si>
    <t>DEN</t>
  </si>
  <si>
    <t>Trevor Siemian</t>
  </si>
  <si>
    <t>CAR</t>
  </si>
  <si>
    <t>Cam Newton</t>
  </si>
  <si>
    <t>NYJ</t>
  </si>
  <si>
    <t>Ryan Fitzpatrick</t>
  </si>
  <si>
    <t>PHI</t>
  </si>
  <si>
    <t>Carson Wentz</t>
  </si>
  <si>
    <t>SFO</t>
  </si>
  <si>
    <t>Colin Kaepernick</t>
  </si>
  <si>
    <t>CHI</t>
  </si>
  <si>
    <t>Matt Barkley</t>
  </si>
  <si>
    <t>HOU</t>
  </si>
  <si>
    <t>Brock Osweiler</t>
  </si>
  <si>
    <t>CLE</t>
  </si>
  <si>
    <t>Cody Kessler</t>
  </si>
  <si>
    <t>Jay Cutler</t>
  </si>
  <si>
    <t>BUF</t>
  </si>
  <si>
    <t>Tyrod Taylor</t>
  </si>
  <si>
    <t>LAR</t>
  </si>
  <si>
    <t>Jared Goff</t>
  </si>
  <si>
    <t>Le'Veon Bell</t>
  </si>
  <si>
    <t>David Johnson</t>
  </si>
  <si>
    <t>Ezekiel Elliott</t>
  </si>
  <si>
    <t>Melvin Gordon</t>
  </si>
  <si>
    <t>DeMarco Murray</t>
  </si>
  <si>
    <t>LeSean McCoy</t>
  </si>
  <si>
    <t>LeGarrette Blount</t>
  </si>
  <si>
    <t>Devonta Freeman</t>
  </si>
  <si>
    <t>Jay Ajayi</t>
  </si>
  <si>
    <t>Latavius Murray</t>
  </si>
  <si>
    <t>Jordan Howard</t>
  </si>
  <si>
    <t>C.J. Anderson</t>
  </si>
  <si>
    <t>Lamar Miller</t>
  </si>
  <si>
    <t>Jonathan Stewart</t>
  </si>
  <si>
    <t>Todd Gurley</t>
  </si>
  <si>
    <t>Frank Gore</t>
  </si>
  <si>
    <t>Carlos Hyde</t>
  </si>
  <si>
    <t>Mark Ingram</t>
  </si>
  <si>
    <t>Matt Forte</t>
  </si>
  <si>
    <t>Spencer Ware</t>
  </si>
  <si>
    <t>Theo Riddick</t>
  </si>
  <si>
    <t>Isaiah Crowell</t>
  </si>
  <si>
    <t>Jeremy Hill</t>
  </si>
  <si>
    <t>DeAngelo Williams</t>
  </si>
  <si>
    <t>Tevin Coleman</t>
  </si>
  <si>
    <t>Doug Martin</t>
  </si>
  <si>
    <t>Matt Jones</t>
  </si>
  <si>
    <t>Andre Williams</t>
  </si>
  <si>
    <t>Ameer Abdullah</t>
  </si>
  <si>
    <t>Danny Woodhead</t>
  </si>
  <si>
    <t>Ryan Mathews</t>
  </si>
  <si>
    <t>Rashad Jennings</t>
  </si>
  <si>
    <t>Cameron Artis-Payne</t>
  </si>
  <si>
    <t>Terrance West</t>
  </si>
  <si>
    <t>Eddie Lacy</t>
  </si>
  <si>
    <t>Christine Michael</t>
  </si>
  <si>
    <t>Giovani Bernard</t>
  </si>
  <si>
    <t>Jerick McKinnon</t>
  </si>
  <si>
    <t>Thomas Rawls</t>
  </si>
  <si>
    <t>Bilal Powell</t>
  </si>
  <si>
    <t>Chris Ivory</t>
  </si>
  <si>
    <t>Jacquizz Rodgers</t>
  </si>
  <si>
    <t>Devontae Booker</t>
  </si>
  <si>
    <t>Mike Gillislee</t>
  </si>
  <si>
    <t>Darren Sproles</t>
  </si>
  <si>
    <t>T.J. Yeldon</t>
  </si>
  <si>
    <t>Charles Sims</t>
  </si>
  <si>
    <t>Kenneth Dixon</t>
  </si>
  <si>
    <t>Matt Asiata</t>
  </si>
  <si>
    <t>Tim Hightower</t>
  </si>
  <si>
    <t>Derrick Henry</t>
  </si>
  <si>
    <t>Shane Vereen</t>
  </si>
  <si>
    <t>Adrian Peterson</t>
  </si>
  <si>
    <t>Dion Lewis</t>
  </si>
  <si>
    <t>Justin Forsett</t>
  </si>
  <si>
    <t>James White</t>
  </si>
  <si>
    <t>C.J. Prosise</t>
  </si>
  <si>
    <t>Chris Thompson</t>
  </si>
  <si>
    <t>Zach Zenner</t>
  </si>
  <si>
    <t>Robert Turbin</t>
  </si>
  <si>
    <t>James Starks</t>
  </si>
  <si>
    <t>Charcandrick West</t>
  </si>
  <si>
    <t>DeAndre Washington</t>
  </si>
  <si>
    <t>Paul Perkins</t>
  </si>
  <si>
    <t>Dwayne Washington</t>
  </si>
  <si>
    <t>Damien Williams</t>
  </si>
  <si>
    <t>Jamaal Charles</t>
  </si>
  <si>
    <t>Jeremy Langford</t>
  </si>
  <si>
    <t>Shaun Draughn</t>
  </si>
  <si>
    <t>Chris Johnson</t>
  </si>
  <si>
    <t>Arian Foster</t>
  </si>
  <si>
    <t>Alfred Blue</t>
  </si>
  <si>
    <t>Darren McFadden</t>
  </si>
  <si>
    <t>Alfred Morris</t>
  </si>
  <si>
    <t>Rex Burkhead</t>
  </si>
  <si>
    <t>Wendell Smallwood</t>
  </si>
  <si>
    <t>Fozzy Whittaker</t>
  </si>
  <si>
    <t>Terron Ward</t>
  </si>
  <si>
    <t>Byron Marshall</t>
  </si>
  <si>
    <t>Ronnie Hillman</t>
  </si>
  <si>
    <t>Corey Grant</t>
  </si>
  <si>
    <t>Travaris Cadet</t>
  </si>
  <si>
    <t>Orleans Darkwa</t>
  </si>
  <si>
    <t>Kenyan Drake</t>
  </si>
  <si>
    <t>DuJuan Harris</t>
  </si>
  <si>
    <t>Kenneth Farrow</t>
  </si>
  <si>
    <t>C.J. Spiller</t>
  </si>
  <si>
    <t>Lance Dunbar</t>
  </si>
  <si>
    <t>Alex Collins</t>
  </si>
  <si>
    <t>Khiry Robinson</t>
  </si>
  <si>
    <t>Peyton Barber</t>
  </si>
  <si>
    <t>Kenjon Barner</t>
  </si>
  <si>
    <t>Kerwynn Williams</t>
  </si>
  <si>
    <t>D.J. Foster</t>
  </si>
  <si>
    <t>Jonathan Grimes</t>
  </si>
  <si>
    <t>Isaiah Pead</t>
  </si>
  <si>
    <t>Denard Robinson</t>
  </si>
  <si>
    <t>Don Jackson</t>
  </si>
  <si>
    <t>Jonathan Williams</t>
  </si>
  <si>
    <t>Benny Cunningham</t>
  </si>
  <si>
    <t>Dexter McCluster</t>
  </si>
  <si>
    <t>Akeem Hunt</t>
  </si>
  <si>
    <t>Knile Davis</t>
  </si>
  <si>
    <t>Josh Ferguson</t>
  </si>
  <si>
    <t>Mike Davis</t>
  </si>
  <si>
    <t>Kapri Bibbs</t>
  </si>
  <si>
    <t>Reggie Bush</t>
  </si>
  <si>
    <t>Andre Ellington</t>
  </si>
  <si>
    <t>Stevan Ridley</t>
  </si>
  <si>
    <t>Daniel Lasco</t>
  </si>
  <si>
    <t>Ka'Deem Carey</t>
  </si>
  <si>
    <t>Cedric Peerman</t>
  </si>
  <si>
    <t>Mike James</t>
  </si>
  <si>
    <t>Javorius Allen</t>
  </si>
  <si>
    <t>Brandon Burks</t>
  </si>
  <si>
    <t>Jordan Todman</t>
  </si>
  <si>
    <t>Taiwan Jones</t>
  </si>
  <si>
    <t>Antonio Andrews</t>
  </si>
  <si>
    <t>Juwan Thompson</t>
  </si>
  <si>
    <t>Brandon Bolden</t>
  </si>
  <si>
    <t>Malcolm Brown</t>
  </si>
  <si>
    <t>Fitzgerald Toussaint</t>
  </si>
  <si>
    <t>Lorenzo Taliaferro</t>
  </si>
  <si>
    <t>Raheem Mostert</t>
  </si>
  <si>
    <t>Terrence Magee</t>
  </si>
  <si>
    <t>Daryl Richardson</t>
  </si>
  <si>
    <t>Tyler Ervin</t>
  </si>
  <si>
    <t>Stepfan Taylor</t>
  </si>
  <si>
    <t>Mike Evans</t>
  </si>
  <si>
    <t>Jordy Nelson</t>
  </si>
  <si>
    <t>Antonio Brown</t>
  </si>
  <si>
    <t>Odell Beckham</t>
  </si>
  <si>
    <t>Davante Adams</t>
  </si>
  <si>
    <t>T.Y. Hilton</t>
  </si>
  <si>
    <t>Michael Crabtree</t>
  </si>
  <si>
    <t>Dez Bryant</t>
  </si>
  <si>
    <t>Allen Robinson</t>
  </si>
  <si>
    <t>Julio Jones</t>
  </si>
  <si>
    <t>Rishard Matthews</t>
  </si>
  <si>
    <t>Jarvis Landry</t>
  </si>
  <si>
    <t>Julian Edelman</t>
  </si>
  <si>
    <t>DeAndre Hopkins</t>
  </si>
  <si>
    <t>Doug Baldwin</t>
  </si>
  <si>
    <t>Demaryius Thomas</t>
  </si>
  <si>
    <t>Larry Fitzgerald</t>
  </si>
  <si>
    <t>Tyrell Williams</t>
  </si>
  <si>
    <t>Kelvin Benjamin</t>
  </si>
  <si>
    <t>terrelle Pryor</t>
  </si>
  <si>
    <t>Golden Tate</t>
  </si>
  <si>
    <t>Amari Cooper</t>
  </si>
  <si>
    <t>Brandin Cooks</t>
  </si>
  <si>
    <t>Sterling Shepard</t>
  </si>
  <si>
    <t>Emmanuel Sanders</t>
  </si>
  <si>
    <t>Kenny Stills</t>
  </si>
  <si>
    <t>A.J. Green</t>
  </si>
  <si>
    <t>Kenny Britt</t>
  </si>
  <si>
    <t>Cole Beasley</t>
  </si>
  <si>
    <t>Donte Moncrief</t>
  </si>
  <si>
    <t>Anquan Boldin</t>
  </si>
  <si>
    <t>Brandon LaFell</t>
  </si>
  <si>
    <t>Jamison Crowder</t>
  </si>
  <si>
    <t>Stefon Diggs</t>
  </si>
  <si>
    <t>DeVante Parker</t>
  </si>
  <si>
    <t>Steve Smith</t>
  </si>
  <si>
    <t>Mike Wallace</t>
  </si>
  <si>
    <t>Marvin Jones</t>
  </si>
  <si>
    <t>Pierre Garcon</t>
  </si>
  <si>
    <t>Tavon Austin</t>
  </si>
  <si>
    <t>DeSean Jackson</t>
  </si>
  <si>
    <t>Jordan Matthews</t>
  </si>
  <si>
    <t>Tyreek Hill</t>
  </si>
  <si>
    <t>Jeremy Kerley</t>
  </si>
  <si>
    <t>Quincy Enunwa</t>
  </si>
  <si>
    <t>ted Ginn</t>
  </si>
  <si>
    <t>Dontrelle Inman</t>
  </si>
  <si>
    <t>Randall Cobb</t>
  </si>
  <si>
    <t>Willie Snead</t>
  </si>
  <si>
    <t>Adam Thielen</t>
  </si>
  <si>
    <t>Cameron Meredith</t>
  </si>
  <si>
    <t>Marqise Lee</t>
  </si>
  <si>
    <t>Corey Coleman</t>
  </si>
  <si>
    <t>Seth Roberts</t>
  </si>
  <si>
    <t>Alshon Jeffery</t>
  </si>
  <si>
    <t>Tajae Sharpe</t>
  </si>
  <si>
    <t>Mohamed Sanu</t>
  </si>
  <si>
    <t>terrance Williams</t>
  </si>
  <si>
    <t>Michael Floyd</t>
  </si>
  <si>
    <t>Jeremy Maclin</t>
  </si>
  <si>
    <t>Allen Hurns</t>
  </si>
  <si>
    <t>Travis Benjamin</t>
  </si>
  <si>
    <t>Will Fuller</t>
  </si>
  <si>
    <t>Taylor Gabriel</t>
  </si>
  <si>
    <t>Brian Quick</t>
  </si>
  <si>
    <t>Jermaine Kearse</t>
  </si>
  <si>
    <t>Marquise Goodwin</t>
  </si>
  <si>
    <t>Devin Funchess</t>
  </si>
  <si>
    <t>Sammy Watkins</t>
  </si>
  <si>
    <t>Eric Decker</t>
  </si>
  <si>
    <t>Chris Hogan</t>
  </si>
  <si>
    <t>Robert Woods</t>
  </si>
  <si>
    <t>Tyler Boyd</t>
  </si>
  <si>
    <t>Kendall WRight</t>
  </si>
  <si>
    <t>Breshad Perriman</t>
  </si>
  <si>
    <t>Adam Humphries</t>
  </si>
  <si>
    <t>Cordarrelle Patterson</t>
  </si>
  <si>
    <t>Malcolm Mitchell</t>
  </si>
  <si>
    <t>Robby Anderson</t>
  </si>
  <si>
    <t>Dorial Green-Beckham</t>
  </si>
  <si>
    <t>Phillip Dorsett</t>
  </si>
  <si>
    <t>Victor Cruz</t>
  </si>
  <si>
    <t>Andrew Hawkins</t>
  </si>
  <si>
    <t>John Brown</t>
  </si>
  <si>
    <t>Tyler Lockett</t>
  </si>
  <si>
    <t>Nelson Agholor</t>
  </si>
  <si>
    <t>Chris Conley</t>
  </si>
  <si>
    <t>Torrey Smith</t>
  </si>
  <si>
    <t>Danny Amendola</t>
  </si>
  <si>
    <t>Albert Wilson</t>
  </si>
  <si>
    <t>Demarcus Ayers</t>
  </si>
  <si>
    <t>Brice Butler</t>
  </si>
  <si>
    <t>Sammie Coates</t>
  </si>
  <si>
    <t>Michael Thomas</t>
  </si>
  <si>
    <t>Greg Salas</t>
  </si>
  <si>
    <t>Andre Johnson</t>
  </si>
  <si>
    <t>Eddie Royal</t>
  </si>
  <si>
    <t>Justin Hunter</t>
  </si>
  <si>
    <t>Justin Hardy</t>
  </si>
  <si>
    <t>Brandon Coleman</t>
  </si>
  <si>
    <t>Quinton Patton</t>
  </si>
  <si>
    <t>Kamar Aiken</t>
  </si>
  <si>
    <t>Russell Shepard</t>
  </si>
  <si>
    <t>Andre Holmes</t>
  </si>
  <si>
    <t>Markus Wheaton</t>
  </si>
  <si>
    <t>Marquess Wilson</t>
  </si>
  <si>
    <t>Bryan Walters</t>
  </si>
  <si>
    <t>Deonte Thompson</t>
  </si>
  <si>
    <t>Braxton Miller</t>
  </si>
  <si>
    <t>Darrius Heyward-Bey</t>
  </si>
  <si>
    <t>Geronimo Allison</t>
  </si>
  <si>
    <t>Aldrick Robinson</t>
  </si>
  <si>
    <t>Cobi Hamilton</t>
  </si>
  <si>
    <t>Roger Lewis</t>
  </si>
  <si>
    <t>Bennie Fowler</t>
  </si>
  <si>
    <t>Ricardo Louis</t>
  </si>
  <si>
    <t>Kevin White</t>
  </si>
  <si>
    <t>Brandon Marshall</t>
  </si>
  <si>
    <t>Rod Streater</t>
  </si>
  <si>
    <t>Jaron Brown</t>
  </si>
  <si>
    <t>Jeff Janis</t>
  </si>
  <si>
    <t>Harry Douglas</t>
  </si>
  <si>
    <t>Jarius WRight</t>
  </si>
  <si>
    <t>Cody Core</t>
  </si>
  <si>
    <t>Andre Roberts</t>
  </si>
  <si>
    <t>Vincent Jackson</t>
  </si>
  <si>
    <t>Jordan Norwood</t>
  </si>
  <si>
    <t>Daniel Brown</t>
  </si>
  <si>
    <t>Cecil Shorts</t>
  </si>
  <si>
    <t>Jaelen Strong</t>
  </si>
  <si>
    <t>Leonte Carroo</t>
  </si>
  <si>
    <t>James WRight</t>
  </si>
  <si>
    <t>Pharoh Cooper</t>
  </si>
  <si>
    <t>Ryan Grant</t>
  </si>
  <si>
    <t>Trevor Davis</t>
  </si>
  <si>
    <t>Freddie Martino</t>
  </si>
  <si>
    <t>Jeremy Ross</t>
  </si>
  <si>
    <t>Lucky Whitehead</t>
  </si>
  <si>
    <t>T.J. Jones</t>
  </si>
  <si>
    <t>Brandon Tate</t>
  </si>
  <si>
    <t>Keenan Allen</t>
  </si>
  <si>
    <t>Brittan Golden</t>
  </si>
  <si>
    <t>Rashard Higgins</t>
  </si>
  <si>
    <t>Keith Mumphery</t>
  </si>
  <si>
    <t>Cody Latimer</t>
  </si>
  <si>
    <t>Aaron BuRBridge</t>
  </si>
  <si>
    <t>Devin Street</t>
  </si>
  <si>
    <t>Josh Doctson</t>
  </si>
  <si>
    <t>Dwayne Harris</t>
  </si>
  <si>
    <t>Tavarres King</t>
  </si>
  <si>
    <t>Brenton Bersin</t>
  </si>
  <si>
    <t>Mike Thomas</t>
  </si>
  <si>
    <t>Laquon Treadwell</t>
  </si>
  <si>
    <t>Jordan Payton</t>
  </si>
  <si>
    <t>Jared Abbrederis</t>
  </si>
  <si>
    <t>Griff Whalen</t>
  </si>
  <si>
    <t>Rashad Ross</t>
  </si>
  <si>
    <t>Rashad Greene</t>
  </si>
  <si>
    <t>Devin Smith</t>
  </si>
  <si>
    <t>Paul McRoberts</t>
  </si>
  <si>
    <t>JJ Nelson</t>
  </si>
  <si>
    <t>DeAndre Smelter</t>
  </si>
  <si>
    <t>Eli Rogers</t>
  </si>
  <si>
    <t>Corey Brown</t>
  </si>
  <si>
    <t>D.J. Tialavea</t>
  </si>
  <si>
    <t>Josh Bellamy</t>
  </si>
  <si>
    <t>Charles Johnson</t>
  </si>
  <si>
    <t>Chester Rogers</t>
  </si>
  <si>
    <t>Jalin Marshall</t>
  </si>
  <si>
    <t>Jordan Taylor</t>
  </si>
  <si>
    <t>Matt Lengel</t>
  </si>
  <si>
    <t>Walt Powell</t>
  </si>
  <si>
    <t>Tanner McEvoy</t>
  </si>
  <si>
    <t>Stephen Anderson</t>
  </si>
  <si>
    <t>Alan Cross</t>
  </si>
  <si>
    <t>Arrelious Benn</t>
  </si>
  <si>
    <t>Jace Amaro</t>
  </si>
  <si>
    <t>Chris Harper</t>
  </si>
  <si>
    <t>Rod Smith</t>
  </si>
  <si>
    <t>Paul Turner</t>
  </si>
  <si>
    <t>Maurice Harris</t>
  </si>
  <si>
    <t>Joe Webb</t>
  </si>
  <si>
    <t>Bryce Treggs</t>
  </si>
  <si>
    <t>Damiere Byrd</t>
  </si>
  <si>
    <t>Tommylee Lewis</t>
  </si>
  <si>
    <t>Alex Erickson</t>
  </si>
  <si>
    <t>Nick Boyle</t>
  </si>
  <si>
    <t>Wendall Williams</t>
  </si>
  <si>
    <t>Percy Harvin</t>
  </si>
  <si>
    <t>Gerald Christian</t>
  </si>
  <si>
    <t>Cole Wick</t>
  </si>
  <si>
    <t>Nick Williams</t>
  </si>
  <si>
    <t>Jeremy Butler</t>
  </si>
  <si>
    <t>Derek Carrier</t>
  </si>
  <si>
    <t>Blake Bell</t>
  </si>
  <si>
    <t>Matthew Mulligan</t>
  </si>
  <si>
    <t>Marcus Murphy</t>
  </si>
  <si>
    <t>David Morgan</t>
  </si>
  <si>
    <t>Quinton Dunbar</t>
  </si>
  <si>
    <t>Clay HaRBor</t>
  </si>
  <si>
    <t>Chase Reynolds</t>
  </si>
  <si>
    <t>Je'Ron Hamm</t>
  </si>
  <si>
    <t>Paul Lasike</t>
  </si>
  <si>
    <t>Henry Krieger-Coble</t>
  </si>
  <si>
    <t>Position</t>
  </si>
  <si>
    <t>QB</t>
  </si>
  <si>
    <t>RB</t>
  </si>
  <si>
    <t>WR</t>
  </si>
  <si>
    <t>`</t>
  </si>
  <si>
    <t>Top 10</t>
  </si>
  <si>
    <t>Top 15</t>
  </si>
  <si>
    <t>Top 20</t>
  </si>
  <si>
    <t>Top 25</t>
  </si>
  <si>
    <t>Top 30</t>
  </si>
  <si>
    <t>Average</t>
  </si>
  <si>
    <t>Fantasy Points per player</t>
  </si>
  <si>
    <t>TE</t>
  </si>
  <si>
    <t>Standard Deviation</t>
  </si>
  <si>
    <t>PLAYERS</t>
  </si>
  <si>
    <t>PASSING</t>
  </si>
  <si>
    <t>RUSHING</t>
  </si>
  <si>
    <t>RECEIVING</t>
  </si>
  <si>
    <t>MISC</t>
  </si>
  <si>
    <t>    C/A</t>
  </si>
  <si>
    <t>  YDS</t>
  </si>
  <si>
    <t>   TD</t>
  </si>
  <si>
    <t>  INT</t>
  </si>
  <si>
    <t> RUSH</t>
  </si>
  <si>
    <t>  REC</t>
  </si>
  <si>
    <t>  TAR</t>
  </si>
  <si>
    <t>  2PC</t>
  </si>
  <si>
    <t> FUML</t>
  </si>
  <si>
    <t>PTS</t>
  </si>
  <si>
    <t>401/610</t>
  </si>
  <si>
    <t>373/534</t>
  </si>
  <si>
    <t>471/673</t>
  </si>
  <si>
    <t>0/0</t>
  </si>
  <si>
    <t>346/545</t>
  </si>
  <si>
    <t>406/606</t>
  </si>
  <si>
    <t>311/459</t>
  </si>
  <si>
    <t>388/594</t>
  </si>
  <si>
    <t>269/436</t>
  </si>
  <si>
    <t>368/625</t>
  </si>
  <si>
    <t>357/560</t>
  </si>
  <si>
    <t>353/546</t>
  </si>
  <si>
    <t>364/563</t>
  </si>
  <si>
    <t>276/451</t>
  </si>
  <si>
    <t>349/578</t>
  </si>
  <si>
    <t>291/432</t>
  </si>
  <si>
    <t>345/567</t>
  </si>
  <si>
    <t>270/510</t>
  </si>
  <si>
    <t>328/509</t>
  </si>
  <si>
    <t>364/597</t>
  </si>
  <si>
    <t>436/672</t>
  </si>
  <si>
    <t>0/1</t>
  </si>
  <si>
    <t>377/598</t>
  </si>
  <si>
    <t>328/489</t>
  </si>
  <si>
    <t>395/552</t>
  </si>
  <si>
    <t>379/607</t>
  </si>
  <si>
    <t>196/331</t>
  </si>
  <si>
    <t>289/486</t>
  </si>
  <si>
    <t>261/389</t>
  </si>
  <si>
    <t> K</t>
  </si>
  <si>
    <t>301/510</t>
  </si>
  <si>
    <t>Vikings D/ST D/ST</t>
  </si>
  <si>
    <t>ST</t>
  </si>
  <si>
    <t>Broncos D/ST D/ST</t>
  </si>
  <si>
    <t>Cardinals D/ST D/ST</t>
  </si>
  <si>
    <t>Chiefs D/ST D/ST</t>
  </si>
  <si>
    <t>228/403</t>
  </si>
  <si>
    <t>K</t>
  </si>
  <si>
    <t>Giants D/ST D/ST</t>
  </si>
  <si>
    <t>Eagles D/ST D/ST</t>
  </si>
  <si>
    <t>Ravens D/ST D/ST</t>
  </si>
  <si>
    <t>Patriots D/ST D/ST</t>
  </si>
  <si>
    <t>Seahawks D/ST D/ST</t>
  </si>
  <si>
    <t>196/322</t>
  </si>
  <si>
    <t>Chargers D/ST D/ST</t>
  </si>
  <si>
    <t>Buccaneers D/ST D/ST</t>
  </si>
  <si>
    <t>Texans D/ST D/ST</t>
  </si>
  <si>
    <t>Panthers D/ST D/ST</t>
  </si>
  <si>
    <t>Dolphins D/ST D/ST</t>
  </si>
  <si>
    <t>Steelers D/ST D/ST</t>
  </si>
  <si>
    <t>Falcons D/ST D/ST</t>
  </si>
  <si>
    <t>Cowboys D/ST D/ST</t>
  </si>
  <si>
    <t>Bills D/ST D/ST</t>
  </si>
  <si>
    <t>134/200</t>
  </si>
  <si>
    <t>Bengals D/ST D/ST</t>
  </si>
  <si>
    <t>128/195</t>
  </si>
  <si>
    <t>Packers D/ST D/ST</t>
  </si>
  <si>
    <t>Jaguars D/ST D/ST</t>
  </si>
  <si>
    <t>Raiders D/ST D/ST</t>
  </si>
  <si>
    <t>91/160</t>
  </si>
  <si>
    <t>PD</t>
  </si>
  <si>
    <t>Rams D/ST D/ST</t>
  </si>
  <si>
    <t>129/216</t>
  </si>
  <si>
    <t>Lions D/ST D/ST</t>
  </si>
  <si>
    <t>87/147</t>
  </si>
  <si>
    <t>Bears D/ST D/ST</t>
  </si>
  <si>
    <t>Titans D/ST D/ST</t>
  </si>
  <si>
    <t>Redskins D/ST D/ST</t>
  </si>
  <si>
    <t>55/87</t>
  </si>
  <si>
    <t>112/205</t>
  </si>
  <si>
    <t>Colts D/ST D/ST</t>
  </si>
  <si>
    <t>90/165</t>
  </si>
  <si>
    <t>81/137</t>
  </si>
  <si>
    <t>Jets D/ST D/ST</t>
  </si>
  <si>
    <t>43/63</t>
  </si>
  <si>
    <t>Saints D/ST D/ST</t>
  </si>
  <si>
    <t>53/86</t>
  </si>
  <si>
    <t>75/133</t>
  </si>
  <si>
    <t>49/83</t>
  </si>
  <si>
    <t>34/55</t>
  </si>
  <si>
    <t>36/55</t>
  </si>
  <si>
    <t>49ers D/ST D/ST</t>
  </si>
  <si>
    <t>46/73</t>
  </si>
  <si>
    <t>14/26</t>
  </si>
  <si>
    <t>36/53</t>
  </si>
  <si>
    <t>Browns D/ST D/ST</t>
  </si>
  <si>
    <t>30/51</t>
  </si>
  <si>
    <t> D</t>
  </si>
  <si>
    <t>19/35</t>
  </si>
  <si>
    <t>14/24</t>
  </si>
  <si>
    <t>19/48</t>
  </si>
  <si>
    <t>23/37</t>
  </si>
  <si>
    <t>13/18</t>
  </si>
  <si>
    <t>14/21</t>
  </si>
  <si>
    <t>Marcus Murphy, NO RB</t>
  </si>
  <si>
    <t>Jordan Payton, Cle WR</t>
  </si>
  <si>
    <r>
      <t>Khiry Robinson, NYJ RB  </t>
    </r>
    <r>
      <rPr>
        <b/>
        <sz val="9"/>
        <color rgb="FFFF0000"/>
        <rFont val="Arial"/>
        <family val="2"/>
      </rPr>
      <t>Q</t>
    </r>
  </si>
  <si>
    <t>George Farmer, Sea RB</t>
  </si>
  <si>
    <t>Odell Beckham Jr.</t>
  </si>
  <si>
    <t>Matt Bryant</t>
  </si>
  <si>
    <t>Justin Tucker</t>
  </si>
  <si>
    <t>Adam Vinatieri</t>
  </si>
  <si>
    <t>Caleb Sturgis</t>
  </si>
  <si>
    <t>Matt Prater</t>
  </si>
  <si>
    <t>Dustin Hopkins</t>
  </si>
  <si>
    <t>Wil Lutz</t>
  </si>
  <si>
    <t>Travis Kelce</t>
  </si>
  <si>
    <t>Terrelle Pryor Sr.</t>
  </si>
  <si>
    <t>Nick Novak</t>
  </si>
  <si>
    <t>Stephen Gostkowski</t>
  </si>
  <si>
    <t>Dan Bailey</t>
  </si>
  <si>
    <t>Cairo Santos</t>
  </si>
  <si>
    <t>Sebastian Janikowski</t>
  </si>
  <si>
    <t>Steven Hauschka</t>
  </si>
  <si>
    <t>Graham Gano</t>
  </si>
  <si>
    <t>Brandon McManus</t>
  </si>
  <si>
    <t>Greg Olsen</t>
  </si>
  <si>
    <t>Jason Myers</t>
  </si>
  <si>
    <t>Kyle Rudolph</t>
  </si>
  <si>
    <t>Mason Crosby</t>
  </si>
  <si>
    <t>Jimmy Graham</t>
  </si>
  <si>
    <t>Delanie Walker</t>
  </si>
  <si>
    <t>Robert Kelley</t>
  </si>
  <si>
    <t>Josh Lambo</t>
  </si>
  <si>
    <t>Ryan Succop</t>
  </si>
  <si>
    <t>Cameron Brate</t>
  </si>
  <si>
    <t>Steve Smith Sr.</t>
  </si>
  <si>
    <t>Martellus Bennett</t>
  </si>
  <si>
    <t>Case Keenum</t>
  </si>
  <si>
    <t>Chandler Catanzaro</t>
  </si>
  <si>
    <t>Nick Folk</t>
  </si>
  <si>
    <t>Chris Boswell</t>
  </si>
  <si>
    <t>Zach Ertz</t>
  </si>
  <si>
    <t>J.J. Nelson</t>
  </si>
  <si>
    <t>Ted Ginn Jr.</t>
  </si>
  <si>
    <t>Jordan Reed</t>
  </si>
  <si>
    <t>Dan Carpenter</t>
  </si>
  <si>
    <t>Ty Montgomery</t>
  </si>
  <si>
    <t>Antonio Gates</t>
  </si>
  <si>
    <t>Hunter Henry</t>
  </si>
  <si>
    <t>Phil Dawson</t>
  </si>
  <si>
    <t>Roberto Aguayo</t>
  </si>
  <si>
    <t>Duke Johnson Jr.</t>
  </si>
  <si>
    <t>Mike Nugent</t>
  </si>
  <si>
    <t>Coby Fleener</t>
  </si>
  <si>
    <t>Andrew Franks</t>
  </si>
  <si>
    <t>Jalen Richard</t>
  </si>
  <si>
    <t>Jack Doyle</t>
  </si>
  <si>
    <t>Connor Barth</t>
  </si>
  <si>
    <t>Greg Zuerlein</t>
  </si>
  <si>
    <t>Cody Parkey</t>
  </si>
  <si>
    <t>Jason Witten</t>
  </si>
  <si>
    <t>Eric Ebron</t>
  </si>
  <si>
    <t>Dennis Pitta</t>
  </si>
  <si>
    <t>Terrance Williams</t>
  </si>
  <si>
    <t>Will Fuller V</t>
  </si>
  <si>
    <t>C.J. Fiedorowicz</t>
  </si>
  <si>
    <t>Brian Hoyer</t>
  </si>
  <si>
    <t>Charles Clay</t>
  </si>
  <si>
    <t>Dwayne Allen</t>
  </si>
  <si>
    <t>Gary Barnidge</t>
  </si>
  <si>
    <t>Blaine Gabbert</t>
  </si>
  <si>
    <t>Zach Miller</t>
  </si>
  <si>
    <t>Rob Gronkowski</t>
  </si>
  <si>
    <t>Vernon Davis</t>
  </si>
  <si>
    <t>Tyler Eifert</t>
  </si>
  <si>
    <t>Robert Griffin III</t>
  </si>
  <si>
    <t>Vance McDonald</t>
  </si>
  <si>
    <t>Kai Forbath</t>
  </si>
  <si>
    <t>Kendall Wright</t>
  </si>
  <si>
    <t>Lance Kendricks</t>
  </si>
  <si>
    <t>Matt Moore</t>
  </si>
  <si>
    <t>Ryan Griffin</t>
  </si>
  <si>
    <t>Robbie Gould</t>
  </si>
  <si>
    <t>Clive Walford</t>
  </si>
  <si>
    <t>Blair Walsh</t>
  </si>
  <si>
    <t>Josh McCown</t>
  </si>
  <si>
    <t>Julius Thomas</t>
  </si>
  <si>
    <t>Jesse James</t>
  </si>
  <si>
    <t>Jermaine Gresham</t>
  </si>
  <si>
    <t>Garrett Celek</t>
  </si>
  <si>
    <t>Dion Sims</t>
  </si>
  <si>
    <t>Will Tye</t>
  </si>
  <si>
    <t>Jamize Olawale</t>
  </si>
  <si>
    <t>Austin Hooper</t>
  </si>
  <si>
    <t>Jared Cook</t>
  </si>
  <si>
    <t>John Kuhn</t>
  </si>
  <si>
    <t>Richard Rodgers</t>
  </si>
  <si>
    <t>Jacob Tamme</t>
  </si>
  <si>
    <t>Trey Burton</t>
  </si>
  <si>
    <t>Levine Toilolo</t>
  </si>
  <si>
    <t>Joshua Bellamy</t>
  </si>
  <si>
    <t>Aaron Ripkowski</t>
  </si>
  <si>
    <t>Kyle Juszczyk</t>
  </si>
  <si>
    <t>Ladarius Green</t>
  </si>
  <si>
    <t>Erik Swoope</t>
  </si>
  <si>
    <t>Paul Richardson</t>
  </si>
  <si>
    <t>Jimmy Garoppolo</t>
  </si>
  <si>
    <t>Randy Bullock</t>
  </si>
  <si>
    <t>Landry Jones</t>
  </si>
  <si>
    <t>Bryce Petty</t>
  </si>
  <si>
    <t>Virgil Green</t>
  </si>
  <si>
    <t>C.J. Uzomah</t>
  </si>
  <si>
    <t>Paxton Lynch</t>
  </si>
  <si>
    <t>Jacoby Brissett</t>
  </si>
  <si>
    <t>Nick Foles</t>
  </si>
  <si>
    <t>Demetrius Harris</t>
  </si>
  <si>
    <t>Mychal Rivera</t>
  </si>
  <si>
    <t>Luke Willson</t>
  </si>
  <si>
    <t>Josh Huff</t>
  </si>
  <si>
    <t>Seth DeValve</t>
  </si>
  <si>
    <t>Mike Tolbert</t>
  </si>
  <si>
    <t>Charone Peake</t>
  </si>
  <si>
    <t>Xavier Grimble</t>
  </si>
  <si>
    <t>Marcedes Lewis</t>
  </si>
  <si>
    <t>Ben Koyack</t>
  </si>
  <si>
    <t>Austin Seferian-Jenkins</t>
  </si>
  <si>
    <t>Darren Fells</t>
  </si>
  <si>
    <t>Josh Hill</t>
  </si>
  <si>
    <t>Darren Waller</t>
  </si>
  <si>
    <t>Anthony Fasano</t>
  </si>
  <si>
    <t>Bobby Rainey</t>
  </si>
  <si>
    <t>Ed Dickson</t>
  </si>
  <si>
    <t>Benjamin Cunningham</t>
  </si>
  <si>
    <t>Chris Moore</t>
  </si>
  <si>
    <t>Jerell Adams</t>
  </si>
  <si>
    <t>Tom Savage</t>
  </si>
  <si>
    <t>MarQueis Gray</t>
  </si>
  <si>
    <t>Kevin Hogan</t>
  </si>
  <si>
    <t>Derek Anderson</t>
  </si>
  <si>
    <t>Matt Cassel</t>
  </si>
  <si>
    <t>Brent Celek</t>
  </si>
  <si>
    <t>Cecil Shorts III</t>
  </si>
  <si>
    <t>Tyler Higbee</t>
  </si>
  <si>
    <t>Walter Powell</t>
  </si>
  <si>
    <t>Jeff Heuerman</t>
  </si>
  <si>
    <t>Mack Brown</t>
  </si>
  <si>
    <t>A.J. Derby</t>
  </si>
  <si>
    <t>Brandon Myers</t>
  </si>
  <si>
    <t>Andy Janovich</t>
  </si>
  <si>
    <t>Nick O'Leary</t>
  </si>
  <si>
    <t>Larry Donnell</t>
  </si>
  <si>
    <t>John Phillips</t>
  </si>
  <si>
    <t>Crockett Gillmore</t>
  </si>
  <si>
    <t>Jarius Wright</t>
  </si>
  <si>
    <t>Dominique Jones</t>
  </si>
  <si>
    <t>Jordan Cameron</t>
  </si>
  <si>
    <t>Rhett Ellison</t>
  </si>
  <si>
    <t>Patrick DiMarco</t>
  </si>
  <si>
    <t>Neal Sterling</t>
  </si>
  <si>
    <t>Antone Smith</t>
  </si>
  <si>
    <t>Shaun Hill</t>
  </si>
  <si>
    <t>Joshua Perkins</t>
  </si>
  <si>
    <t>James Wright</t>
  </si>
  <si>
    <t>Charlie Whitehurst</t>
  </si>
  <si>
    <t>Drew Stanton</t>
  </si>
  <si>
    <t>George Atkinson III</t>
  </si>
  <si>
    <t>Terrell Watson</t>
  </si>
  <si>
    <t>TJ Jones</t>
  </si>
  <si>
    <t>Marcel Reece</t>
  </si>
  <si>
    <t>Tyler Kroft</t>
  </si>
  <si>
    <t>Mike Glennon</t>
  </si>
  <si>
    <t>Gavin Escobar</t>
  </si>
  <si>
    <t>Scott Tolzien</t>
  </si>
  <si>
    <t>Derek Watt</t>
  </si>
  <si>
    <t>Geno Smith</t>
  </si>
  <si>
    <t>Trevone Boykin</t>
  </si>
  <si>
    <t>EJ Manuel</t>
  </si>
  <si>
    <t>Michael Campanaro</t>
  </si>
  <si>
    <t>Jerome Felton</t>
  </si>
  <si>
    <t>Geoff Swaim</t>
  </si>
  <si>
    <t>Aaron Burbridge</t>
  </si>
  <si>
    <t>De'Anthony Thomas</t>
  </si>
  <si>
    <t>Brandon Bostick</t>
  </si>
  <si>
    <t>Phillip Supernaw</t>
  </si>
  <si>
    <t>Connor Cook</t>
  </si>
  <si>
    <t>Johnny Holton</t>
  </si>
  <si>
    <t>Tony Romo</t>
  </si>
  <si>
    <t>Patrick Murray</t>
  </si>
  <si>
    <t>Ifeanyi Momah</t>
  </si>
  <si>
    <t>Troymaine Pope</t>
  </si>
  <si>
    <t>Brandon Wilds</t>
  </si>
  <si>
    <t>Quan Bray</t>
  </si>
  <si>
    <t>Ben Braunecker</t>
  </si>
  <si>
    <t>Jakeem Grant</t>
  </si>
  <si>
    <t>Bradley Marquez</t>
  </si>
  <si>
    <t>Brandon Williams</t>
  </si>
  <si>
    <t>Justin Perillo</t>
  </si>
  <si>
    <t>Nick Vannett</t>
  </si>
  <si>
    <t>Lee Smith</t>
  </si>
  <si>
    <t>Dan Vitale</t>
  </si>
  <si>
    <t>Niles Paul</t>
  </si>
  <si>
    <t>Malcolm Johnson</t>
  </si>
  <si>
    <t>Sean McGrath</t>
  </si>
  <si>
    <t>Luke Stocker</t>
  </si>
  <si>
    <t>Clay Harbor</t>
  </si>
  <si>
    <t>James Develin</t>
  </si>
  <si>
    <t>Cardale Jones</t>
  </si>
  <si>
    <t>Matt McGloin</t>
  </si>
  <si>
    <t>Jalston Fowler</t>
  </si>
  <si>
    <t>Zach Line</t>
  </si>
  <si>
    <t>Jay Prosch</t>
  </si>
  <si>
    <t>Logan Paulsen</t>
  </si>
  <si>
    <t>Ross Travis</t>
  </si>
  <si>
    <t>Marc Mariani</t>
  </si>
  <si>
    <t>Ryan Hewitt</t>
  </si>
  <si>
    <t>MyCole Pruitt</t>
  </si>
  <si>
    <t>Anthony Sherman</t>
  </si>
  <si>
    <t>Chris Manhertz</t>
  </si>
  <si>
    <t>David Fales</t>
  </si>
  <si>
    <t>Joe Banyard</t>
  </si>
  <si>
    <t>Chase Daniel</t>
  </si>
  <si>
    <t>Roosevelt Nix</t>
  </si>
  <si>
    <t>Matt Schaub</t>
  </si>
  <si>
    <t>Joique Bell</t>
  </si>
  <si>
    <t>Randall Telfer</t>
  </si>
  <si>
    <t>David Morgan II</t>
  </si>
  <si>
    <t>Top</t>
  </si>
  <si>
    <t>Total</t>
  </si>
  <si>
    <t>/Person</t>
  </si>
  <si>
    <t>Terrelle Pryor</t>
  </si>
  <si>
    <t>Ted Ginn</t>
  </si>
  <si>
    <t>Seth Devalve</t>
  </si>
  <si>
    <t>teN</t>
  </si>
  <si>
    <t>James O'Shaughnessy</t>
  </si>
  <si>
    <t>Randall telfer</t>
  </si>
  <si>
    <t>Troy Niklas</t>
  </si>
  <si>
    <t>Connor Hamlett</t>
  </si>
  <si>
    <t>A.J. DeRBy</t>
  </si>
  <si>
    <t>Alex Ellis</t>
  </si>
  <si>
    <t>Age</t>
  </si>
  <si>
    <t>Player</t>
  </si>
  <si>
    <t>Team</t>
  </si>
  <si>
    <t>Aaron</t>
  </si>
  <si>
    <t>Rodgers</t>
  </si>
  <si>
    <t>Tom</t>
  </si>
  <si>
    <t>Brady</t>
  </si>
  <si>
    <t>Drew</t>
  </si>
  <si>
    <t>Brees</t>
  </si>
  <si>
    <t>Andrew</t>
  </si>
  <si>
    <t>Luck</t>
  </si>
  <si>
    <t>Matt</t>
  </si>
  <si>
    <t>Ryan</t>
  </si>
  <si>
    <t>Russell</t>
  </si>
  <si>
    <t>Wilson</t>
  </si>
  <si>
    <t>Kirk</t>
  </si>
  <si>
    <t>Cousins</t>
  </si>
  <si>
    <t>Derek</t>
  </si>
  <si>
    <t>Carr</t>
  </si>
  <si>
    <t>Dak</t>
  </si>
  <si>
    <t>Prescott</t>
  </si>
  <si>
    <t>Ben</t>
  </si>
  <si>
    <t>Roethlisberger</t>
  </si>
  <si>
    <t>Cam</t>
  </si>
  <si>
    <t>Newton</t>
  </si>
  <si>
    <t>Jameis</t>
  </si>
  <si>
    <t>Winston</t>
  </si>
  <si>
    <t>Philip</t>
  </si>
  <si>
    <t>Rivers</t>
  </si>
  <si>
    <t>Tyrod</t>
  </si>
  <si>
    <t>Taylor</t>
  </si>
  <si>
    <t>Marcus</t>
  </si>
  <si>
    <t>Mariota</t>
  </si>
  <si>
    <t>Matthew</t>
  </si>
  <si>
    <t>Stafford</t>
  </si>
  <si>
    <t>Carson</t>
  </si>
  <si>
    <t>Wentz</t>
  </si>
  <si>
    <t>Andy</t>
  </si>
  <si>
    <t>Dalton</t>
  </si>
  <si>
    <t>Eli</t>
  </si>
  <si>
    <t>Manning</t>
  </si>
  <si>
    <t>Palmer</t>
  </si>
  <si>
    <t>Deshaun</t>
  </si>
  <si>
    <t>Watson</t>
  </si>
  <si>
    <t>Mike</t>
  </si>
  <si>
    <t>Glennon</t>
  </si>
  <si>
    <t>Blake</t>
  </si>
  <si>
    <t>Bortles</t>
  </si>
  <si>
    <t>Joe</t>
  </si>
  <si>
    <t>Flacco</t>
  </si>
  <si>
    <t>Alex</t>
  </si>
  <si>
    <t>Smith</t>
  </si>
  <si>
    <t>Tannehill</t>
  </si>
  <si>
    <t>Sam</t>
  </si>
  <si>
    <t>Bradford</t>
  </si>
  <si>
    <t>Brian</t>
  </si>
  <si>
    <t>Hoyer</t>
  </si>
  <si>
    <t>Cody</t>
  </si>
  <si>
    <t>Kessler</t>
  </si>
  <si>
    <t>Jared</t>
  </si>
  <si>
    <t>Goff</t>
  </si>
  <si>
    <t>Le'Veon</t>
  </si>
  <si>
    <t>Bell</t>
  </si>
  <si>
    <t>David</t>
  </si>
  <si>
    <t>Johnson</t>
  </si>
  <si>
    <t>Ezekiel</t>
  </si>
  <si>
    <t>Elliott</t>
  </si>
  <si>
    <t>LeSean</t>
  </si>
  <si>
    <t>McCoy</t>
  </si>
  <si>
    <t>Melvin</t>
  </si>
  <si>
    <t>Gordon</t>
  </si>
  <si>
    <t>Jordan</t>
  </si>
  <si>
    <t>Howard</t>
  </si>
  <si>
    <t>Devonta</t>
  </si>
  <si>
    <t>Freeman</t>
  </si>
  <si>
    <t>DeMarco</t>
  </si>
  <si>
    <t>Murray</t>
  </si>
  <si>
    <t>Jay</t>
  </si>
  <si>
    <t>Ajayi</t>
  </si>
  <si>
    <t>Lamar</t>
  </si>
  <si>
    <t>Miller</t>
  </si>
  <si>
    <t>Leonard</t>
  </si>
  <si>
    <t>Fournette</t>
  </si>
  <si>
    <t>Marshawn</t>
  </si>
  <si>
    <t>Lynch</t>
  </si>
  <si>
    <t>Todd</t>
  </si>
  <si>
    <t>Gurley</t>
  </si>
  <si>
    <t>Isaiah</t>
  </si>
  <si>
    <t>Crowell</t>
  </si>
  <si>
    <t>Mark</t>
  </si>
  <si>
    <t>Ingram</t>
  </si>
  <si>
    <t>Christian</t>
  </si>
  <si>
    <t>McCaffrey</t>
  </si>
  <si>
    <t>Spencer</t>
  </si>
  <si>
    <t>Ware</t>
  </si>
  <si>
    <t>Carlos</t>
  </si>
  <si>
    <t>Hyde</t>
  </si>
  <si>
    <t>C.J.</t>
  </si>
  <si>
    <t>Anderson</t>
  </si>
  <si>
    <t>Danny</t>
  </si>
  <si>
    <t>Woodhead</t>
  </si>
  <si>
    <t>LeGarrette</t>
  </si>
  <si>
    <t>Blount</t>
  </si>
  <si>
    <t>Bilal</t>
  </si>
  <si>
    <t>Powell</t>
  </si>
  <si>
    <t>Dalvin</t>
  </si>
  <si>
    <t>Cook</t>
  </si>
  <si>
    <t>Ty</t>
  </si>
  <si>
    <t>Montgomery</t>
  </si>
  <si>
    <t>Mixon</t>
  </si>
  <si>
    <t>Eddie</t>
  </si>
  <si>
    <t>Lacy</t>
  </si>
  <si>
    <t>Tevin</t>
  </si>
  <si>
    <t>Coleman</t>
  </si>
  <si>
    <t>Adrian</t>
  </si>
  <si>
    <t>Peterson</t>
  </si>
  <si>
    <t>James</t>
  </si>
  <si>
    <t>White</t>
  </si>
  <si>
    <t>Ameer</t>
  </si>
  <si>
    <t>Abdullah</t>
  </si>
  <si>
    <t>Frank</t>
  </si>
  <si>
    <t>Gore</t>
  </si>
  <si>
    <t>Gillislee</t>
  </si>
  <si>
    <t>Theo</t>
  </si>
  <si>
    <t>Riddick</t>
  </si>
  <si>
    <t>Robert</t>
  </si>
  <si>
    <t>Kelley</t>
  </si>
  <si>
    <t>Darren</t>
  </si>
  <si>
    <t>Sproles</t>
  </si>
  <si>
    <t>Doug</t>
  </si>
  <si>
    <t>Martin</t>
  </si>
  <si>
    <t>Paul</t>
  </si>
  <si>
    <t>Perkins</t>
  </si>
  <si>
    <t>Prosise</t>
  </si>
  <si>
    <t>Giovani</t>
  </si>
  <si>
    <t>Bernard</t>
  </si>
  <si>
    <t>Jalen</t>
  </si>
  <si>
    <t>Richard</t>
  </si>
  <si>
    <t>DeAndre</t>
  </si>
  <si>
    <t>Washington</t>
  </si>
  <si>
    <t>Latavius</t>
  </si>
  <si>
    <t>Forte</t>
  </si>
  <si>
    <t>Thomas</t>
  </si>
  <si>
    <t>Rawls</t>
  </si>
  <si>
    <t>Jonathan</t>
  </si>
  <si>
    <t>Stewart</t>
  </si>
  <si>
    <t>Jacquizz</t>
  </si>
  <si>
    <t>Kenneth</t>
  </si>
  <si>
    <t>Dixon</t>
  </si>
  <si>
    <t>Samaje</t>
  </si>
  <si>
    <t>Perine</t>
  </si>
  <si>
    <t>Rex</t>
  </si>
  <si>
    <t>Burkhead</t>
  </si>
  <si>
    <t>Kareem</t>
  </si>
  <si>
    <t>Hunt</t>
  </si>
  <si>
    <t>Jeremy</t>
  </si>
  <si>
    <t>Hill</t>
  </si>
  <si>
    <t>Derrick</t>
  </si>
  <si>
    <t>Henry</t>
  </si>
  <si>
    <t>Alvin</t>
  </si>
  <si>
    <t>Kamara</t>
  </si>
  <si>
    <t>T.J.</t>
  </si>
  <si>
    <t>Yeldon</t>
  </si>
  <si>
    <t>Chris</t>
  </si>
  <si>
    <t>Thompson</t>
  </si>
  <si>
    <t>Duke</t>
  </si>
  <si>
    <t>Jamaal</t>
  </si>
  <si>
    <t>Charles</t>
  </si>
  <si>
    <t>Shane</t>
  </si>
  <si>
    <t>Vereen</t>
  </si>
  <si>
    <t>Wendell</t>
  </si>
  <si>
    <t>Smallwood</t>
  </si>
  <si>
    <t>D'Onta</t>
  </si>
  <si>
    <t>Foreman</t>
  </si>
  <si>
    <t>Dion</t>
  </si>
  <si>
    <t>Lewis</t>
  </si>
  <si>
    <t>Donnel</t>
  </si>
  <si>
    <t>Pumphrey</t>
  </si>
  <si>
    <t>Terrance</t>
  </si>
  <si>
    <t>West</t>
  </si>
  <si>
    <t>Fitzgerald</t>
  </si>
  <si>
    <t>Toussaint</t>
  </si>
  <si>
    <t>Zach</t>
  </si>
  <si>
    <t>Zenner</t>
  </si>
  <si>
    <t>Tim</t>
  </si>
  <si>
    <t>Hightower</t>
  </si>
  <si>
    <t>Kenyan</t>
  </si>
  <si>
    <t>Drake</t>
  </si>
  <si>
    <t>Devontae</t>
  </si>
  <si>
    <t>Booker</t>
  </si>
  <si>
    <t>Corey</t>
  </si>
  <si>
    <t>Grant</t>
  </si>
  <si>
    <t>Ivory</t>
  </si>
  <si>
    <t>Antonio</t>
  </si>
  <si>
    <t>Brown</t>
  </si>
  <si>
    <t>Odell</t>
  </si>
  <si>
    <t>Beckham</t>
  </si>
  <si>
    <t>Evans</t>
  </si>
  <si>
    <t>Julio</t>
  </si>
  <si>
    <t>Jones</t>
  </si>
  <si>
    <t>A.J.</t>
  </si>
  <si>
    <t>Green</t>
  </si>
  <si>
    <t>Jordy</t>
  </si>
  <si>
    <t>Nelson</t>
  </si>
  <si>
    <t>Michael</t>
  </si>
  <si>
    <t>Dez</t>
  </si>
  <si>
    <t>Bryant</t>
  </si>
  <si>
    <t>T.Y.</t>
  </si>
  <si>
    <t>Hilton</t>
  </si>
  <si>
    <t>Amari</t>
  </si>
  <si>
    <t>Cooper</t>
  </si>
  <si>
    <t>Alshon</t>
  </si>
  <si>
    <t>Jeffery</t>
  </si>
  <si>
    <t>Keenan</t>
  </si>
  <si>
    <t>Allen</t>
  </si>
  <si>
    <t>Demaryius</t>
  </si>
  <si>
    <t>Baldwin</t>
  </si>
  <si>
    <t>Sammy</t>
  </si>
  <si>
    <t>Watkins</t>
  </si>
  <si>
    <t>Julian</t>
  </si>
  <si>
    <t>Edelman</t>
  </si>
  <si>
    <t>Davante</t>
  </si>
  <si>
    <t>Adams</t>
  </si>
  <si>
    <t>Golden</t>
  </si>
  <si>
    <t>Tate</t>
  </si>
  <si>
    <t>Terrelle</t>
  </si>
  <si>
    <t>Pryor</t>
  </si>
  <si>
    <t>Brandin</t>
  </si>
  <si>
    <t>Cooks</t>
  </si>
  <si>
    <t>Jarvis</t>
  </si>
  <si>
    <t>Landry</t>
  </si>
  <si>
    <t>Robinson</t>
  </si>
  <si>
    <t>Hopkins</t>
  </si>
  <si>
    <t>Brandon</t>
  </si>
  <si>
    <t>Marshall</t>
  </si>
  <si>
    <t>Crabtree</t>
  </si>
  <si>
    <t>Pierre</t>
  </si>
  <si>
    <t>Garcon</t>
  </si>
  <si>
    <t>Emmanuel</t>
  </si>
  <si>
    <t>Sanders</t>
  </si>
  <si>
    <t>Wallace</t>
  </si>
  <si>
    <t>Eric</t>
  </si>
  <si>
    <t>Decker</t>
  </si>
  <si>
    <t>Jamison</t>
  </si>
  <si>
    <t>Crowder</t>
  </si>
  <si>
    <t>Larry</t>
  </si>
  <si>
    <t>Rishard</t>
  </si>
  <si>
    <t>Matthews</t>
  </si>
  <si>
    <t>Tyreek</t>
  </si>
  <si>
    <t>Martavis</t>
  </si>
  <si>
    <t>Stefon</t>
  </si>
  <si>
    <t>Diggs</t>
  </si>
  <si>
    <t>Woods</t>
  </si>
  <si>
    <t>Donte</t>
  </si>
  <si>
    <t>Moncrief</t>
  </si>
  <si>
    <t>Willie</t>
  </si>
  <si>
    <t>Snead</t>
  </si>
  <si>
    <t>Kelvin</t>
  </si>
  <si>
    <t>Benjamin</t>
  </si>
  <si>
    <t>DeSean</t>
  </si>
  <si>
    <t>Jackson</t>
  </si>
  <si>
    <t>Cameron</t>
  </si>
  <si>
    <t>Meredith</t>
  </si>
  <si>
    <t>Adam</t>
  </si>
  <si>
    <t>Thielen</t>
  </si>
  <si>
    <t>Zay</t>
  </si>
  <si>
    <t>Tyrell</t>
  </si>
  <si>
    <t>Williams</t>
  </si>
  <si>
    <t>Davis</t>
  </si>
  <si>
    <t>Josh</t>
  </si>
  <si>
    <t>Doctson</t>
  </si>
  <si>
    <t>John</t>
  </si>
  <si>
    <t>Ross</t>
  </si>
  <si>
    <t>Ted</t>
  </si>
  <si>
    <t>Ginn</t>
  </si>
  <si>
    <t>Kevin</t>
  </si>
  <si>
    <t>DeVante</t>
  </si>
  <si>
    <t>Parker</t>
  </si>
  <si>
    <t>Kamar</t>
  </si>
  <si>
    <t>Aiken</t>
  </si>
  <si>
    <t>Randall</t>
  </si>
  <si>
    <t>Cobb</t>
  </si>
  <si>
    <t>Marqise</t>
  </si>
  <si>
    <t>Lee</t>
  </si>
  <si>
    <t>Kenny</t>
  </si>
  <si>
    <t>Stills</t>
  </si>
  <si>
    <t>Will</t>
  </si>
  <si>
    <t>Fuller</t>
  </si>
  <si>
    <t>Sterling</t>
  </si>
  <si>
    <t>Shepard</t>
  </si>
  <si>
    <t>J.J.</t>
  </si>
  <si>
    <t>Breshad</t>
  </si>
  <si>
    <t>Perriman</t>
  </si>
  <si>
    <t>Malcolm</t>
  </si>
  <si>
    <t>Mitchell</t>
  </si>
  <si>
    <t>Hogan</t>
  </si>
  <si>
    <t>Maclin</t>
  </si>
  <si>
    <t>Rob</t>
  </si>
  <si>
    <t>Gronkowski</t>
  </si>
  <si>
    <t>Reed</t>
  </si>
  <si>
    <t>Travis</t>
  </si>
  <si>
    <t>Kelce</t>
  </si>
  <si>
    <t>Greg</t>
  </si>
  <si>
    <t>Olsen</t>
  </si>
  <si>
    <t>Delanie</t>
  </si>
  <si>
    <t>Walker</t>
  </si>
  <si>
    <t>Jimmy</t>
  </si>
  <si>
    <t>Graham</t>
  </si>
  <si>
    <t>Kyle</t>
  </si>
  <si>
    <t>Rudolph</t>
  </si>
  <si>
    <t>Tyler</t>
  </si>
  <si>
    <t>Eifert</t>
  </si>
  <si>
    <t>Jack</t>
  </si>
  <si>
    <t>Doyle</t>
  </si>
  <si>
    <t>Ertz</t>
  </si>
  <si>
    <t>Hunter</t>
  </si>
  <si>
    <t>O.J.</t>
  </si>
  <si>
    <t>Fiedorowicz</t>
  </si>
  <si>
    <t>Brate</t>
  </si>
  <si>
    <t>Julius</t>
  </si>
  <si>
    <t>Austin</t>
  </si>
  <si>
    <t>Hooper</t>
  </si>
  <si>
    <t>Jason</t>
  </si>
  <si>
    <t>Witten</t>
  </si>
  <si>
    <t>Martellus</t>
  </si>
  <si>
    <t>Bennett</t>
  </si>
  <si>
    <t>Ebron</t>
  </si>
  <si>
    <t>Jesse</t>
  </si>
  <si>
    <t>Dwayne</t>
  </si>
  <si>
    <t>Coby</t>
  </si>
  <si>
    <t>Fleener</t>
  </si>
  <si>
    <t>Gates</t>
  </si>
  <si>
    <t>Njoku</t>
  </si>
  <si>
    <t>Evan</t>
  </si>
  <si>
    <t>Engram</t>
  </si>
  <si>
    <t>Dennis</t>
  </si>
  <si>
    <t>Pitta</t>
  </si>
  <si>
    <t>Vance</t>
  </si>
  <si>
    <t>McDonald</t>
  </si>
  <si>
    <t>Clay</t>
  </si>
  <si>
    <t xml:space="preserve">Aaron Rodgers </t>
  </si>
  <si>
    <t xml:space="preserve">Tom Brady </t>
  </si>
  <si>
    <t xml:space="preserve">Drew Brees </t>
  </si>
  <si>
    <t xml:space="preserve">Andrew Luck </t>
  </si>
  <si>
    <t xml:space="preserve">Matt Ryan </t>
  </si>
  <si>
    <t xml:space="preserve">Russell Wilson </t>
  </si>
  <si>
    <t xml:space="preserve">Kirk Cousins </t>
  </si>
  <si>
    <t xml:space="preserve">Derek Carr </t>
  </si>
  <si>
    <t xml:space="preserve">Dak Prescott </t>
  </si>
  <si>
    <t xml:space="preserve">Ben Roethlisberger </t>
  </si>
  <si>
    <t xml:space="preserve">Cam Newton </t>
  </si>
  <si>
    <t xml:space="preserve">Jameis Winston </t>
  </si>
  <si>
    <t xml:space="preserve">Philip Rivers </t>
  </si>
  <si>
    <t xml:space="preserve">Tyrod Taylor </t>
  </si>
  <si>
    <t xml:space="preserve">Marcus Mariota </t>
  </si>
  <si>
    <t xml:space="preserve">Matthew Stafford </t>
  </si>
  <si>
    <t xml:space="preserve">Carson Wentz </t>
  </si>
  <si>
    <t xml:space="preserve">Andy Dalton </t>
  </si>
  <si>
    <t xml:space="preserve">Eli Manning </t>
  </si>
  <si>
    <t xml:space="preserve">Carson Palmer </t>
  </si>
  <si>
    <t xml:space="preserve">Deshaun Watson </t>
  </si>
  <si>
    <t xml:space="preserve">Mike Glennon </t>
  </si>
  <si>
    <t xml:space="preserve">Blake Bortles </t>
  </si>
  <si>
    <t xml:space="preserve">Joe Flacco </t>
  </si>
  <si>
    <t xml:space="preserve">Alex Smith </t>
  </si>
  <si>
    <t xml:space="preserve">Ryan Tannehill </t>
  </si>
  <si>
    <t xml:space="preserve">Sam Bradford </t>
  </si>
  <si>
    <t xml:space="preserve">Brian Hoyer </t>
  </si>
  <si>
    <t xml:space="preserve">Cody Kessler </t>
  </si>
  <si>
    <t xml:space="preserve">Jared Goff </t>
  </si>
  <si>
    <t xml:space="preserve">Le'Veon Bell </t>
  </si>
  <si>
    <t xml:space="preserve">David Johnson </t>
  </si>
  <si>
    <t xml:space="preserve">Ezekiel Elliott </t>
  </si>
  <si>
    <t xml:space="preserve">LeSean McCoy </t>
  </si>
  <si>
    <t xml:space="preserve">Melvin Gordon </t>
  </si>
  <si>
    <t xml:space="preserve">Jordan Howard </t>
  </si>
  <si>
    <t xml:space="preserve">Devonta Freeman </t>
  </si>
  <si>
    <t xml:space="preserve">DeMarco Murray </t>
  </si>
  <si>
    <t xml:space="preserve">Jay Ajayi </t>
  </si>
  <si>
    <t xml:space="preserve">Lamar Miller </t>
  </si>
  <si>
    <t xml:space="preserve">Leonard Fournette </t>
  </si>
  <si>
    <t xml:space="preserve">Marshawn Lynch </t>
  </si>
  <si>
    <t xml:space="preserve">Todd Gurley </t>
  </si>
  <si>
    <t xml:space="preserve">Isaiah Crowell </t>
  </si>
  <si>
    <t xml:space="preserve">Mark Ingram </t>
  </si>
  <si>
    <t xml:space="preserve">Christian McCaffrey </t>
  </si>
  <si>
    <t xml:space="preserve">Spencer Ware </t>
  </si>
  <si>
    <t xml:space="preserve">Carlos Hyde </t>
  </si>
  <si>
    <t xml:space="preserve">C.J. Anderson </t>
  </si>
  <si>
    <t xml:space="preserve">Danny Woodhead </t>
  </si>
  <si>
    <t xml:space="preserve">LeGarrette Blount </t>
  </si>
  <si>
    <t xml:space="preserve">Bilal Powell </t>
  </si>
  <si>
    <t xml:space="preserve">Dalvin Cook </t>
  </si>
  <si>
    <t xml:space="preserve">Ty Montgomery </t>
  </si>
  <si>
    <t xml:space="preserve">Joe Mixon </t>
  </si>
  <si>
    <t xml:space="preserve">Eddie Lacy </t>
  </si>
  <si>
    <t xml:space="preserve">Tevin Coleman </t>
  </si>
  <si>
    <t xml:space="preserve">Adrian Peterson </t>
  </si>
  <si>
    <t xml:space="preserve">James White </t>
  </si>
  <si>
    <t xml:space="preserve">Ameer Abdullah </t>
  </si>
  <si>
    <t xml:space="preserve">Frank Gore </t>
  </si>
  <si>
    <t xml:space="preserve">Mike Gillislee </t>
  </si>
  <si>
    <t xml:space="preserve">Theo Riddick </t>
  </si>
  <si>
    <t xml:space="preserve">Robert Kelley </t>
  </si>
  <si>
    <t xml:space="preserve">Darren Sproles </t>
  </si>
  <si>
    <t xml:space="preserve">Doug Martin </t>
  </si>
  <si>
    <t xml:space="preserve">Paul Perkins </t>
  </si>
  <si>
    <t xml:space="preserve">C.J. Prosise </t>
  </si>
  <si>
    <t xml:space="preserve">Giovani Bernard </t>
  </si>
  <si>
    <t xml:space="preserve">Jalen Richard </t>
  </si>
  <si>
    <t xml:space="preserve">DeAndre Washington </t>
  </si>
  <si>
    <t xml:space="preserve">Latavius Murray </t>
  </si>
  <si>
    <t xml:space="preserve">Matt Forte </t>
  </si>
  <si>
    <t xml:space="preserve">Thomas Rawls </t>
  </si>
  <si>
    <t xml:space="preserve">Jonathan Stewart </t>
  </si>
  <si>
    <t xml:space="preserve">Jacquizz Rodgers </t>
  </si>
  <si>
    <t xml:space="preserve">Kenneth Dixon </t>
  </si>
  <si>
    <t xml:space="preserve">Samaje Perine </t>
  </si>
  <si>
    <t xml:space="preserve">Rex Burkhead </t>
  </si>
  <si>
    <t xml:space="preserve">Kareem Hunt </t>
  </si>
  <si>
    <t xml:space="preserve">Jeremy Hill </t>
  </si>
  <si>
    <t xml:space="preserve">Derrick Henry </t>
  </si>
  <si>
    <t xml:space="preserve">Alvin Kamara </t>
  </si>
  <si>
    <t xml:space="preserve">T.J. Yeldon </t>
  </si>
  <si>
    <t xml:space="preserve">Chris Thompson </t>
  </si>
  <si>
    <t xml:space="preserve">Jamaal Charles </t>
  </si>
  <si>
    <t xml:space="preserve">Shane Vereen </t>
  </si>
  <si>
    <t xml:space="preserve">Wendell Smallwood </t>
  </si>
  <si>
    <t xml:space="preserve">D'Onta Foreman </t>
  </si>
  <si>
    <t xml:space="preserve">Dion Lewis </t>
  </si>
  <si>
    <t xml:space="preserve">Donnel Pumphrey </t>
  </si>
  <si>
    <t xml:space="preserve">Terrance West </t>
  </si>
  <si>
    <t xml:space="preserve">Fitzgerald Toussaint </t>
  </si>
  <si>
    <t xml:space="preserve">Zach Zenner </t>
  </si>
  <si>
    <t xml:space="preserve">Tim Hightower </t>
  </si>
  <si>
    <t xml:space="preserve">Kenyan Drake </t>
  </si>
  <si>
    <t xml:space="preserve">Devontae Booker </t>
  </si>
  <si>
    <t xml:space="preserve">Corey Grant </t>
  </si>
  <si>
    <t xml:space="preserve">Chris Ivory </t>
  </si>
  <si>
    <t xml:space="preserve">Antonio Brown </t>
  </si>
  <si>
    <t xml:space="preserve">Mike Evans </t>
  </si>
  <si>
    <t xml:space="preserve">Julio Jones </t>
  </si>
  <si>
    <t xml:space="preserve">Jordy Nelson </t>
  </si>
  <si>
    <t xml:space="preserve">Michael Thomas </t>
  </si>
  <si>
    <t xml:space="preserve">Dez Bryant </t>
  </si>
  <si>
    <t xml:space="preserve">T.Y. Hilton </t>
  </si>
  <si>
    <t xml:space="preserve">Amari Cooper </t>
  </si>
  <si>
    <t xml:space="preserve">Alshon Jeffery </t>
  </si>
  <si>
    <t xml:space="preserve">Keenan Allen </t>
  </si>
  <si>
    <t xml:space="preserve">Demaryius Thomas </t>
  </si>
  <si>
    <t xml:space="preserve">Doug Baldwin </t>
  </si>
  <si>
    <t xml:space="preserve">Sammy Watkins </t>
  </si>
  <si>
    <t xml:space="preserve">Julian Edelman </t>
  </si>
  <si>
    <t xml:space="preserve">Davante Adams </t>
  </si>
  <si>
    <t xml:space="preserve">Golden Tate </t>
  </si>
  <si>
    <t xml:space="preserve">Brandin Cooks </t>
  </si>
  <si>
    <t xml:space="preserve">Jarvis Landry </t>
  </si>
  <si>
    <t xml:space="preserve">Allen Robinson </t>
  </si>
  <si>
    <t xml:space="preserve">DeAndre Hopkins </t>
  </si>
  <si>
    <t xml:space="preserve">Brandon Marshall </t>
  </si>
  <si>
    <t xml:space="preserve">Michael Crabtree </t>
  </si>
  <si>
    <t xml:space="preserve">Pierre Garcon </t>
  </si>
  <si>
    <t xml:space="preserve">Emmanuel Sanders </t>
  </si>
  <si>
    <t xml:space="preserve">Mike Wallace </t>
  </si>
  <si>
    <t xml:space="preserve">Eric Decker </t>
  </si>
  <si>
    <t xml:space="preserve">Jamison Crowder </t>
  </si>
  <si>
    <t xml:space="preserve">Larry Fitzgerald </t>
  </si>
  <si>
    <t xml:space="preserve">Rishard Matthews </t>
  </si>
  <si>
    <t xml:space="preserve">Tyreek Hill </t>
  </si>
  <si>
    <t xml:space="preserve">Martavis Bryant </t>
  </si>
  <si>
    <t xml:space="preserve">Stefon Diggs </t>
  </si>
  <si>
    <t xml:space="preserve">Jordan Matthews </t>
  </si>
  <si>
    <t xml:space="preserve">Robert Woods </t>
  </si>
  <si>
    <t xml:space="preserve">Donte Moncrief </t>
  </si>
  <si>
    <t xml:space="preserve">Corey Coleman </t>
  </si>
  <si>
    <t xml:space="preserve">Willie Snead </t>
  </si>
  <si>
    <t xml:space="preserve">Kelvin Benjamin </t>
  </si>
  <si>
    <t xml:space="preserve">DeSean Jackson </t>
  </si>
  <si>
    <t xml:space="preserve">Cameron Meredith </t>
  </si>
  <si>
    <t xml:space="preserve">Adam Thielen </t>
  </si>
  <si>
    <t xml:space="preserve">Zay Jones </t>
  </si>
  <si>
    <t xml:space="preserve">Tyrell Williams </t>
  </si>
  <si>
    <t xml:space="preserve">Corey Davis </t>
  </si>
  <si>
    <t xml:space="preserve">Josh Doctson </t>
  </si>
  <si>
    <t xml:space="preserve">John Brown </t>
  </si>
  <si>
    <t xml:space="preserve">Mike Williams </t>
  </si>
  <si>
    <t xml:space="preserve">John Ross </t>
  </si>
  <si>
    <t xml:space="preserve">Kevin White </t>
  </si>
  <si>
    <t xml:space="preserve">DeVante Parker </t>
  </si>
  <si>
    <t xml:space="preserve">Kamar Aiken </t>
  </si>
  <si>
    <t xml:space="preserve">Randall Cobb </t>
  </si>
  <si>
    <t xml:space="preserve">Marqise Lee </t>
  </si>
  <si>
    <t xml:space="preserve">Kenny Stills </t>
  </si>
  <si>
    <t xml:space="preserve">Sterling Shepard </t>
  </si>
  <si>
    <t xml:space="preserve">J.J. Nelson </t>
  </si>
  <si>
    <t xml:space="preserve">Breshad Perriman </t>
  </si>
  <si>
    <t xml:space="preserve">Malcolm Mitchell </t>
  </si>
  <si>
    <t xml:space="preserve">Chris Hogan </t>
  </si>
  <si>
    <t xml:space="preserve">Jeremy Maclin </t>
  </si>
  <si>
    <t xml:space="preserve">Rob Gronkowski </t>
  </si>
  <si>
    <t xml:space="preserve">Jordan Reed </t>
  </si>
  <si>
    <t xml:space="preserve">Travis Kelce </t>
  </si>
  <si>
    <t xml:space="preserve">Greg Olsen </t>
  </si>
  <si>
    <t xml:space="preserve">Delanie Walker </t>
  </si>
  <si>
    <t xml:space="preserve">Jimmy Graham </t>
  </si>
  <si>
    <t xml:space="preserve">Kyle Rudolph </t>
  </si>
  <si>
    <t xml:space="preserve">Tyler Eifert </t>
  </si>
  <si>
    <t xml:space="preserve">Jack Doyle </t>
  </si>
  <si>
    <t xml:space="preserve">Zach Ertz </t>
  </si>
  <si>
    <t xml:space="preserve">Hunter Henry </t>
  </si>
  <si>
    <t xml:space="preserve">Zach Miller </t>
  </si>
  <si>
    <t xml:space="preserve">O.J. Howard </t>
  </si>
  <si>
    <t xml:space="preserve">C.J. Fiedorowicz </t>
  </si>
  <si>
    <t xml:space="preserve">Cameron Brate </t>
  </si>
  <si>
    <t xml:space="preserve">Julius Thomas </t>
  </si>
  <si>
    <t xml:space="preserve">Austin Hooper </t>
  </si>
  <si>
    <t xml:space="preserve">Jason Witten </t>
  </si>
  <si>
    <t xml:space="preserve">Martellus Bennett </t>
  </si>
  <si>
    <t xml:space="preserve">Eric Ebron </t>
  </si>
  <si>
    <t xml:space="preserve">Jesse James </t>
  </si>
  <si>
    <t xml:space="preserve">Dwayne Allen </t>
  </si>
  <si>
    <t xml:space="preserve">Coby Fleener </t>
  </si>
  <si>
    <t xml:space="preserve">Antonio Gates </t>
  </si>
  <si>
    <t xml:space="preserve">David Njoku </t>
  </si>
  <si>
    <t xml:space="preserve">Evan Engram </t>
  </si>
  <si>
    <t xml:space="preserve">Dennis Pitta </t>
  </si>
  <si>
    <t xml:space="preserve">Vance McDonald </t>
  </si>
  <si>
    <t xml:space="preserve">Charles Clay </t>
  </si>
  <si>
    <t xml:space="preserve">Jared Cook </t>
  </si>
  <si>
    <t>Bye</t>
  </si>
  <si>
    <t>TM</t>
  </si>
  <si>
    <t>POS</t>
  </si>
  <si>
    <t>POS Rank</t>
  </si>
  <si>
    <t>Alvin Kamara</t>
  </si>
  <si>
    <t>Christian McCaffrey</t>
  </si>
  <si>
    <t>Corey Davis</t>
  </si>
  <si>
    <t>Dalvin Cook</t>
  </si>
  <si>
    <t>David Njoku</t>
  </si>
  <si>
    <t>Deshaun Watson</t>
  </si>
  <si>
    <t>Donnel Pumphrey</t>
  </si>
  <si>
    <t>D'Onta Foreman</t>
  </si>
  <si>
    <t>Evan Engram</t>
  </si>
  <si>
    <t>Joe Mixon</t>
  </si>
  <si>
    <t>John Ross</t>
  </si>
  <si>
    <t>Kareem Hunt</t>
  </si>
  <si>
    <t>Leonard Fournette</t>
  </si>
  <si>
    <t>Marshawn Lynch</t>
  </si>
  <si>
    <t>Martavis Bryant</t>
  </si>
  <si>
    <t>Mike Williams</t>
  </si>
  <si>
    <t>O.J. Howard</t>
  </si>
  <si>
    <t>Samaje Perine</t>
  </si>
  <si>
    <t>Zay Jones</t>
  </si>
  <si>
    <t/>
  </si>
  <si>
    <t>Duke Johnson</t>
  </si>
  <si>
    <t xml:space="preserve">Bye </t>
  </si>
  <si>
    <r>
      <t>|--------</t>
    </r>
    <r>
      <rPr>
        <b/>
        <sz val="10"/>
        <color indexed="10"/>
        <rFont val="Arial"/>
        <family val="2"/>
      </rPr>
      <t xml:space="preserve"> Rx </t>
    </r>
    <r>
      <rPr>
        <b/>
        <sz val="10"/>
        <color indexed="10"/>
        <rFont val="System"/>
      </rPr>
      <t>--------|</t>
    </r>
  </si>
  <si>
    <t>POS Rank Calc</t>
  </si>
  <si>
    <t>Slope</t>
  </si>
  <si>
    <t>RB1</t>
  </si>
  <si>
    <t>RB2</t>
  </si>
  <si>
    <t>RB3</t>
  </si>
  <si>
    <t>WR1</t>
  </si>
  <si>
    <t>WR2</t>
  </si>
  <si>
    <t>WR3</t>
  </si>
  <si>
    <t>WR4</t>
  </si>
  <si>
    <t>RB4</t>
  </si>
  <si>
    <t>WR5</t>
  </si>
  <si>
    <t>RB5</t>
  </si>
  <si>
    <t>RB6</t>
  </si>
  <si>
    <t>WR6</t>
  </si>
  <si>
    <t>WR7</t>
  </si>
  <si>
    <t>RB7</t>
  </si>
  <si>
    <t>WR8</t>
  </si>
  <si>
    <t>RB8</t>
  </si>
  <si>
    <t>RB9</t>
  </si>
  <si>
    <t>WR9</t>
  </si>
  <si>
    <t>WR10</t>
  </si>
  <si>
    <t>RB10</t>
  </si>
  <si>
    <t>WR11</t>
  </si>
  <si>
    <t>TE1</t>
  </si>
  <si>
    <t>RB11</t>
  </si>
  <si>
    <t>WR12</t>
  </si>
  <si>
    <t>WR13</t>
  </si>
  <si>
    <t>WR14</t>
  </si>
  <si>
    <t>RB12</t>
  </si>
  <si>
    <t>QB1</t>
  </si>
  <si>
    <t>WR15</t>
  </si>
  <si>
    <t>WR16</t>
  </si>
  <si>
    <t>WR17</t>
  </si>
  <si>
    <t>RB13</t>
  </si>
  <si>
    <t>WR18</t>
  </si>
  <si>
    <t>WR19</t>
  </si>
  <si>
    <t>WR20</t>
  </si>
  <si>
    <t>TE2</t>
  </si>
  <si>
    <t>RB14</t>
  </si>
  <si>
    <t>WR21</t>
  </si>
  <si>
    <t>TE3</t>
  </si>
  <si>
    <t>RB15</t>
  </si>
  <si>
    <t>RB16</t>
  </si>
  <si>
    <t>RB17</t>
  </si>
  <si>
    <t>QB2</t>
  </si>
  <si>
    <t>WR22</t>
  </si>
  <si>
    <t>RB18</t>
  </si>
  <si>
    <t>RB19</t>
  </si>
  <si>
    <t>WR23</t>
  </si>
  <si>
    <t>WR24</t>
  </si>
  <si>
    <t>RB20</t>
  </si>
  <si>
    <t>WR25</t>
  </si>
  <si>
    <t>QB3</t>
  </si>
  <si>
    <t>WR26</t>
  </si>
  <si>
    <t>QB4</t>
  </si>
  <si>
    <t>TE4</t>
  </si>
  <si>
    <t>RB21</t>
  </si>
  <si>
    <t>WR27</t>
  </si>
  <si>
    <t>WR28</t>
  </si>
  <si>
    <t>WR29</t>
  </si>
  <si>
    <t>RB22</t>
  </si>
  <si>
    <t>WR30</t>
  </si>
  <si>
    <t>RB23</t>
  </si>
  <si>
    <t>WR31</t>
  </si>
  <si>
    <t>WR32</t>
  </si>
  <si>
    <t>QB5</t>
  </si>
  <si>
    <t>WR33</t>
  </si>
  <si>
    <t>TE5</t>
  </si>
  <si>
    <t>RB24</t>
  </si>
  <si>
    <t>RB25</t>
  </si>
  <si>
    <t>RB26</t>
  </si>
  <si>
    <t>RB27</t>
  </si>
  <si>
    <t>RB28</t>
  </si>
  <si>
    <t>TE6</t>
  </si>
  <si>
    <t>WR34</t>
  </si>
  <si>
    <t>RB29</t>
  </si>
  <si>
    <t>QB6</t>
  </si>
  <si>
    <t>RB30</t>
  </si>
  <si>
    <t>WR35</t>
  </si>
  <si>
    <t>QB7</t>
  </si>
  <si>
    <t>WR36</t>
  </si>
  <si>
    <t>TE7</t>
  </si>
  <si>
    <t>WR37</t>
  </si>
  <si>
    <t>RB31</t>
  </si>
  <si>
    <t>WR38</t>
  </si>
  <si>
    <t>QB8</t>
  </si>
  <si>
    <t>RB32</t>
  </si>
  <si>
    <t>RB33</t>
  </si>
  <si>
    <t>WR39</t>
  </si>
  <si>
    <t>RB34</t>
  </si>
  <si>
    <t>RB35</t>
  </si>
  <si>
    <t>WR40</t>
  </si>
  <si>
    <t>TE8</t>
  </si>
  <si>
    <t>WR41</t>
  </si>
  <si>
    <t>WR42</t>
  </si>
  <si>
    <t>TE9</t>
  </si>
  <si>
    <t>TE10</t>
  </si>
  <si>
    <t>WR43</t>
  </si>
  <si>
    <t>QB9</t>
  </si>
  <si>
    <t>QB10</t>
  </si>
  <si>
    <t>RB36</t>
  </si>
  <si>
    <t>WR44</t>
  </si>
  <si>
    <t>QB11</t>
  </si>
  <si>
    <t>RB37</t>
  </si>
  <si>
    <t>RB38</t>
  </si>
  <si>
    <t>QB12</t>
  </si>
  <si>
    <t>RB39</t>
  </si>
  <si>
    <t>QB13</t>
  </si>
  <si>
    <t>WR45</t>
  </si>
  <si>
    <t>TE11</t>
  </si>
  <si>
    <t>RB40</t>
  </si>
  <si>
    <t>RB41</t>
  </si>
  <si>
    <t>RB42</t>
  </si>
  <si>
    <t>WR46</t>
  </si>
  <si>
    <t>QB14</t>
  </si>
  <si>
    <t>WR47</t>
  </si>
  <si>
    <t>WR48</t>
  </si>
  <si>
    <t>WR49</t>
  </si>
  <si>
    <t>QB15</t>
  </si>
  <si>
    <t>WR50</t>
  </si>
  <si>
    <t>RB43</t>
  </si>
  <si>
    <t>RB44</t>
  </si>
  <si>
    <t>TE12</t>
  </si>
  <si>
    <t>RB45</t>
  </si>
  <si>
    <t>RB46</t>
  </si>
  <si>
    <t>WR51</t>
  </si>
  <si>
    <t>WR52</t>
  </si>
  <si>
    <t>QB16</t>
  </si>
  <si>
    <t>RB47</t>
  </si>
  <si>
    <t>WR53</t>
  </si>
  <si>
    <t>QB17</t>
  </si>
  <si>
    <t>DST1</t>
  </si>
  <si>
    <t>TE13</t>
  </si>
  <si>
    <t>QB18</t>
  </si>
  <si>
    <t>RB48</t>
  </si>
  <si>
    <t>RB49</t>
  </si>
  <si>
    <t>WR54</t>
  </si>
  <si>
    <t>WR55</t>
  </si>
  <si>
    <t>QB19</t>
  </si>
  <si>
    <t>TE14</t>
  </si>
  <si>
    <t>DST2</t>
  </si>
  <si>
    <t>RB50</t>
  </si>
  <si>
    <t>WR56</t>
  </si>
  <si>
    <t>RB51</t>
  </si>
  <si>
    <t>WR57</t>
  </si>
  <si>
    <t>WR58</t>
  </si>
  <si>
    <t>DST3</t>
  </si>
  <si>
    <t>RB52</t>
  </si>
  <si>
    <t>RB53</t>
  </si>
  <si>
    <t>DST4</t>
  </si>
  <si>
    <t>WR59</t>
  </si>
  <si>
    <t>QB20</t>
  </si>
  <si>
    <t>RB54</t>
  </si>
  <si>
    <t>DST5</t>
  </si>
  <si>
    <t>QB21</t>
  </si>
  <si>
    <t>DST6</t>
  </si>
  <si>
    <t>RB55</t>
  </si>
  <si>
    <t>TE15</t>
  </si>
  <si>
    <t>RB56</t>
  </si>
  <si>
    <t>TE16</t>
  </si>
  <si>
    <t>WR60</t>
  </si>
  <si>
    <t>TE17</t>
  </si>
  <si>
    <t>RB57</t>
  </si>
  <si>
    <t>RB58</t>
  </si>
  <si>
    <t>WR61</t>
  </si>
  <si>
    <t>RB59</t>
  </si>
  <si>
    <t>DST7</t>
  </si>
  <si>
    <t>TE18</t>
  </si>
  <si>
    <t>WR62</t>
  </si>
  <si>
    <t>K1</t>
  </si>
  <si>
    <t>TE19</t>
  </si>
  <si>
    <t>RB60</t>
  </si>
  <si>
    <t>WR63</t>
  </si>
  <si>
    <t>DST8</t>
  </si>
  <si>
    <t>TE20</t>
  </si>
  <si>
    <t>QB22</t>
  </si>
  <si>
    <t>TE21</t>
  </si>
  <si>
    <t>WR64</t>
  </si>
  <si>
    <t>WR65</t>
  </si>
  <si>
    <t>QB23</t>
  </si>
  <si>
    <t>K2</t>
  </si>
  <si>
    <t>TE22</t>
  </si>
  <si>
    <t>RB61</t>
  </si>
  <si>
    <t>K3</t>
  </si>
  <si>
    <t>K4</t>
  </si>
  <si>
    <t>RB62</t>
  </si>
  <si>
    <t>TE23</t>
  </si>
  <si>
    <t>DST9</t>
  </si>
  <si>
    <t>WR66</t>
  </si>
  <si>
    <t>WR67</t>
  </si>
  <si>
    <t>WR68</t>
  </si>
  <si>
    <t>RB63</t>
  </si>
  <si>
    <t>WR69</t>
  </si>
  <si>
    <t>K5</t>
  </si>
  <si>
    <t>RB64</t>
  </si>
  <si>
    <t>TE24</t>
  </si>
  <si>
    <t>WR70</t>
  </si>
  <si>
    <t>DST10</t>
  </si>
  <si>
    <t>QB24</t>
  </si>
  <si>
    <t>WR71</t>
  </si>
  <si>
    <t>TE25</t>
  </si>
  <si>
    <t>QB25</t>
  </si>
  <si>
    <t>RB65</t>
  </si>
  <si>
    <t>WR72</t>
  </si>
  <si>
    <t>TE26</t>
  </si>
  <si>
    <t>WR73</t>
  </si>
  <si>
    <t>WR74</t>
  </si>
  <si>
    <t>QB26</t>
  </si>
  <si>
    <t>K6</t>
  </si>
  <si>
    <t>WR75</t>
  </si>
  <si>
    <t>TE27</t>
  </si>
  <si>
    <t>K7</t>
  </si>
  <si>
    <t>WR76</t>
  </si>
  <si>
    <t>QB27</t>
  </si>
  <si>
    <t>RB66</t>
  </si>
  <si>
    <t>RB67</t>
  </si>
  <si>
    <t>RB68</t>
  </si>
  <si>
    <t>TE28</t>
  </si>
  <si>
    <t>WR77</t>
  </si>
  <si>
    <t>WR78</t>
  </si>
  <si>
    <t>TE29</t>
  </si>
  <si>
    <t>RB69</t>
  </si>
  <si>
    <t>DST11</t>
  </si>
  <si>
    <t>RB70</t>
  </si>
  <si>
    <t>RB71</t>
  </si>
  <si>
    <t>QB28</t>
  </si>
  <si>
    <t>QB29</t>
  </si>
  <si>
    <t>RB72</t>
  </si>
  <si>
    <t>RB73</t>
  </si>
  <si>
    <t>DST12</t>
  </si>
  <si>
    <t>DST13</t>
  </si>
  <si>
    <t>TE30</t>
  </si>
  <si>
    <t>WR79</t>
  </si>
  <si>
    <t>DST14</t>
  </si>
  <si>
    <t>K8</t>
  </si>
  <si>
    <t>WR80</t>
  </si>
  <si>
    <t>K9</t>
  </si>
  <si>
    <t>RB74</t>
  </si>
  <si>
    <t>WR81</t>
  </si>
  <si>
    <t>DST15</t>
  </si>
  <si>
    <t>WR82</t>
  </si>
  <si>
    <t>RB75</t>
  </si>
  <si>
    <t>RB76</t>
  </si>
  <si>
    <t>RB77</t>
  </si>
  <si>
    <t>DST16</t>
  </si>
  <si>
    <t>RB78</t>
  </si>
  <si>
    <t>DST17</t>
  </si>
  <si>
    <t>WR83</t>
  </si>
  <si>
    <t>RB79</t>
  </si>
  <si>
    <t>DST18</t>
  </si>
  <si>
    <t>QB30</t>
  </si>
  <si>
    <t>DST19</t>
  </si>
  <si>
    <t>TE31</t>
  </si>
  <si>
    <t>K10</t>
  </si>
  <si>
    <t>WR84</t>
  </si>
  <si>
    <t>K11</t>
  </si>
  <si>
    <t>WR85</t>
  </si>
  <si>
    <t>WR86</t>
  </si>
  <si>
    <t>QB31</t>
  </si>
  <si>
    <t>RB80</t>
  </si>
  <si>
    <t>K12</t>
  </si>
  <si>
    <t>TE32</t>
  </si>
  <si>
    <t>DST20</t>
  </si>
  <si>
    <t>WR87</t>
  </si>
  <si>
    <t>K13</t>
  </si>
  <si>
    <t>WR88</t>
  </si>
  <si>
    <t>TE33</t>
  </si>
  <si>
    <t>K14</t>
  </si>
  <si>
    <t>WR89</t>
  </si>
  <si>
    <t>K15</t>
  </si>
  <si>
    <t>K16</t>
  </si>
  <si>
    <t>WR90</t>
  </si>
  <si>
    <t>DST21</t>
  </si>
  <si>
    <t>RB81</t>
  </si>
  <si>
    <t>K17</t>
  </si>
  <si>
    <t>WR91</t>
  </si>
  <si>
    <t>K18</t>
  </si>
  <si>
    <t>TE34</t>
  </si>
  <si>
    <t>K19</t>
  </si>
  <si>
    <t>WR92</t>
  </si>
  <si>
    <t>K20</t>
  </si>
  <si>
    <t>TE35</t>
  </si>
  <si>
    <t>QB32</t>
  </si>
  <si>
    <t>QB33</t>
  </si>
  <si>
    <t>QB34</t>
  </si>
  <si>
    <t>TE36</t>
  </si>
  <si>
    <t>WR93</t>
  </si>
  <si>
    <t>TE37</t>
  </si>
  <si>
    <t>DST22</t>
  </si>
  <si>
    <t>TE38</t>
  </si>
  <si>
    <t>WR94</t>
  </si>
  <si>
    <t>WR95</t>
  </si>
  <si>
    <t>WR96</t>
  </si>
  <si>
    <t>RB82</t>
  </si>
  <si>
    <t>RB83</t>
  </si>
  <si>
    <t>WR97</t>
  </si>
  <si>
    <t>DST23</t>
  </si>
  <si>
    <t>DST24</t>
  </si>
  <si>
    <t>WR98</t>
  </si>
  <si>
    <t>WR99</t>
  </si>
  <si>
    <t>WR100</t>
  </si>
  <si>
    <t>DST25</t>
  </si>
  <si>
    <t>DST26</t>
  </si>
  <si>
    <t>DST27</t>
  </si>
  <si>
    <t>DST28</t>
  </si>
  <si>
    <t>DST29</t>
  </si>
  <si>
    <t>DST30</t>
  </si>
  <si>
    <t>DST31</t>
  </si>
  <si>
    <t>TB</t>
  </si>
  <si>
    <t>LAC</t>
  </si>
  <si>
    <t>GB</t>
  </si>
  <si>
    <t>NO</t>
  </si>
  <si>
    <t>NE</t>
  </si>
  <si>
    <t>JAC</t>
  </si>
  <si>
    <t>SF</t>
  </si>
  <si>
    <t>KC</t>
  </si>
  <si>
    <t>Devante</t>
  </si>
  <si>
    <t>Marvin</t>
  </si>
  <si>
    <t>Britt</t>
  </si>
  <si>
    <t>Denver</t>
  </si>
  <si>
    <t>Broncos</t>
  </si>
  <si>
    <t>DST</t>
  </si>
  <si>
    <t>Kansas</t>
  </si>
  <si>
    <t>City</t>
  </si>
  <si>
    <t>Chiefs</t>
  </si>
  <si>
    <t>Lockett</t>
  </si>
  <si>
    <t>Houston</t>
  </si>
  <si>
    <t>Texans</t>
  </si>
  <si>
    <t>Seattle</t>
  </si>
  <si>
    <t>Seahawks</t>
  </si>
  <si>
    <t>Cole</t>
  </si>
  <si>
    <t>Beasley</t>
  </si>
  <si>
    <t>New</t>
  </si>
  <si>
    <t>England</t>
  </si>
  <si>
    <t>Patriots</t>
  </si>
  <si>
    <t>Minnesota</t>
  </si>
  <si>
    <t>Vikings</t>
  </si>
  <si>
    <t>Marlon</t>
  </si>
  <si>
    <t>Mack</t>
  </si>
  <si>
    <t>Sims</t>
  </si>
  <si>
    <t>Mathews</t>
  </si>
  <si>
    <t>Arizona</t>
  </si>
  <si>
    <t>Cardinals</t>
  </si>
  <si>
    <t>Zane</t>
  </si>
  <si>
    <t>Gonzalez</t>
  </si>
  <si>
    <t>Quincy</t>
  </si>
  <si>
    <t>Enunwa</t>
  </si>
  <si>
    <t>York</t>
  </si>
  <si>
    <t>Giants</t>
  </si>
  <si>
    <t>Ladarius</t>
  </si>
  <si>
    <t>Justin</t>
  </si>
  <si>
    <t>Tucker</t>
  </si>
  <si>
    <t>Phil</t>
  </si>
  <si>
    <t>Dawson</t>
  </si>
  <si>
    <t>Stephen</t>
  </si>
  <si>
    <t>Gostkowski</t>
  </si>
  <si>
    <t>Charcandrick</t>
  </si>
  <si>
    <t>Atlanta</t>
  </si>
  <si>
    <t>Falcons</t>
  </si>
  <si>
    <t>Gabriel</t>
  </si>
  <si>
    <t>Hurns</t>
  </si>
  <si>
    <t>Baltimore</t>
  </si>
  <si>
    <t>Ravens</t>
  </si>
  <si>
    <t>Curtis</t>
  </si>
  <si>
    <t>Samuel</t>
  </si>
  <si>
    <t>Tavon</t>
  </si>
  <si>
    <t>Mohamed</t>
  </si>
  <si>
    <t>Sanu</t>
  </si>
  <si>
    <t>JuJu</t>
  </si>
  <si>
    <t>Smith-Schuster</t>
  </si>
  <si>
    <t>Dan</t>
  </si>
  <si>
    <t>Bailey</t>
  </si>
  <si>
    <t>Vinatieri</t>
  </si>
  <si>
    <t>Mitch</t>
  </si>
  <si>
    <t>Trubisky</t>
  </si>
  <si>
    <t>McFadden</t>
  </si>
  <si>
    <t>Devin</t>
  </si>
  <si>
    <t>Funchess</t>
  </si>
  <si>
    <t>Carolina</t>
  </si>
  <si>
    <t>Panthers</t>
  </si>
  <si>
    <t>DeAngelo</t>
  </si>
  <si>
    <t>McNichols</t>
  </si>
  <si>
    <t>Conner</t>
  </si>
  <si>
    <t>Jacksonville</t>
  </si>
  <si>
    <t>Jaguars</t>
  </si>
  <si>
    <t>Los</t>
  </si>
  <si>
    <t>Angeles</t>
  </si>
  <si>
    <t>Rams</t>
  </si>
  <si>
    <t>Kupp</t>
  </si>
  <si>
    <t>Dallas</t>
  </si>
  <si>
    <t>Cowboys</t>
  </si>
  <si>
    <t>Mason</t>
  </si>
  <si>
    <t>Crosby</t>
  </si>
  <si>
    <t>Laquon</t>
  </si>
  <si>
    <t>Treadwell</t>
  </si>
  <si>
    <t>Prater</t>
  </si>
  <si>
    <t>Jerick</t>
  </si>
  <si>
    <t>McKinnon</t>
  </si>
  <si>
    <t>Boyd</t>
  </si>
  <si>
    <t>Tampa</t>
  </si>
  <si>
    <t>Bay</t>
  </si>
  <si>
    <t>Buccaneers</t>
  </si>
  <si>
    <t>Torrey</t>
  </si>
  <si>
    <t>Cleveland</t>
  </si>
  <si>
    <t>Browns</t>
  </si>
  <si>
    <t>Wayne</t>
  </si>
  <si>
    <t>Gallman</t>
  </si>
  <si>
    <t>Philadelphia</t>
  </si>
  <si>
    <t>Eagles</t>
  </si>
  <si>
    <t>Floyd</t>
  </si>
  <si>
    <t>Pittsburgh</t>
  </si>
  <si>
    <t>Steelers</t>
  </si>
  <si>
    <t>Oakland</t>
  </si>
  <si>
    <t>Raiders</t>
  </si>
  <si>
    <t>Higbee</t>
  </si>
  <si>
    <t>Sebastian</t>
  </si>
  <si>
    <t>Janikowski</t>
  </si>
  <si>
    <t>Richardson</t>
  </si>
  <si>
    <t>Cairo</t>
  </si>
  <si>
    <t>Santos</t>
  </si>
  <si>
    <t>Henderson</t>
  </si>
  <si>
    <t>Godwin</t>
  </si>
  <si>
    <t>Garoppolo</t>
  </si>
  <si>
    <t>Elijah</t>
  </si>
  <si>
    <t>Hood</t>
  </si>
  <si>
    <t>McManus</t>
  </si>
  <si>
    <t>Shaheen</t>
  </si>
  <si>
    <t>Chargers</t>
  </si>
  <si>
    <t>Taywan</t>
  </si>
  <si>
    <t>Boswell</t>
  </si>
  <si>
    <t>Tajae</t>
  </si>
  <si>
    <t>Sharpe</t>
  </si>
  <si>
    <t>Gerald</t>
  </si>
  <si>
    <t>Everett</t>
  </si>
  <si>
    <t>Gano</t>
  </si>
  <si>
    <t>ArDarius</t>
  </si>
  <si>
    <t>Roberto</t>
  </si>
  <si>
    <t>Aguayo</t>
  </si>
  <si>
    <t>Blair</t>
  </si>
  <si>
    <t>Walsh</t>
  </si>
  <si>
    <t>Golladay</t>
  </si>
  <si>
    <t>Buffalo</t>
  </si>
  <si>
    <t>Bills</t>
  </si>
  <si>
    <t>Steven</t>
  </si>
  <si>
    <t>Hauschka</t>
  </si>
  <si>
    <t>LaFell</t>
  </si>
  <si>
    <t>Succop</t>
  </si>
  <si>
    <t>Nick</t>
  </si>
  <si>
    <t>Novak</t>
  </si>
  <si>
    <t>Robby</t>
  </si>
  <si>
    <t>Caleb</t>
  </si>
  <si>
    <t>Sturgis</t>
  </si>
  <si>
    <t>Erik</t>
  </si>
  <si>
    <t>Swoope</t>
  </si>
  <si>
    <t>Patrick</t>
  </si>
  <si>
    <t>Mahomes</t>
  </si>
  <si>
    <t>Trevor</t>
  </si>
  <si>
    <t>Siemian</t>
  </si>
  <si>
    <t>Jake</t>
  </si>
  <si>
    <t>Butt</t>
  </si>
  <si>
    <t>Rogers</t>
  </si>
  <si>
    <t>Jermaine</t>
  </si>
  <si>
    <t>Gresham</t>
  </si>
  <si>
    <t>Cincinnati</t>
  </si>
  <si>
    <t>Bengals</t>
  </si>
  <si>
    <t>Vernon</t>
  </si>
  <si>
    <t>Phillip</t>
  </si>
  <si>
    <t>Dorsett</t>
  </si>
  <si>
    <t>Kendall</t>
  </si>
  <si>
    <t>Wright</t>
  </si>
  <si>
    <t>Miami</t>
  </si>
  <si>
    <t>Dolphins</t>
  </si>
  <si>
    <t>Packers</t>
  </si>
  <si>
    <t>Aldrick</t>
  </si>
  <si>
    <t>Anquan</t>
  </si>
  <si>
    <t>Boldin</t>
  </si>
  <si>
    <t>Kerley</t>
  </si>
  <si>
    <t>Chicago</t>
  </si>
  <si>
    <t>Bears</t>
  </si>
  <si>
    <t>Tennessee</t>
  </si>
  <si>
    <t>Titans</t>
  </si>
  <si>
    <t>San</t>
  </si>
  <si>
    <t>Francisco</t>
  </si>
  <si>
    <t>49ers</t>
  </si>
  <si>
    <t>Redskins</t>
  </si>
  <si>
    <t>Jets</t>
  </si>
  <si>
    <t>Indianapolis</t>
  </si>
  <si>
    <t>Colts</t>
  </si>
  <si>
    <t>Detroit</t>
  </si>
  <si>
    <t>Lions</t>
  </si>
  <si>
    <t>ADP</t>
  </si>
  <si>
    <t>Percentage Completion/Game</t>
  </si>
  <si>
    <t>Passing Yards/Game</t>
  </si>
  <si>
    <t>Net TD&amp;Int
/Game</t>
  </si>
  <si>
    <t>Time to Throw</t>
  </si>
  <si>
    <t>O-Line WA Age-Skill Factor</t>
  </si>
  <si>
    <t>Multiplier</t>
  </si>
  <si>
    <t xml:space="preserve">                    </t>
  </si>
  <si>
    <t xml:space="preserve">    </t>
  </si>
  <si>
    <t xml:space="preserve">   </t>
  </si>
  <si>
    <t xml:space="preserve">  </t>
  </si>
  <si>
    <t xml:space="preserve">     </t>
  </si>
  <si>
    <t xml:space="preserve">      </t>
  </si>
  <si>
    <t xml:space="preserve">        </t>
  </si>
  <si>
    <t xml:space="preserve">          </t>
  </si>
  <si>
    <t xml:space="preserve">       </t>
  </si>
  <si>
    <t xml:space="preserve">           </t>
  </si>
  <si>
    <t xml:space="preserve">         </t>
  </si>
  <si>
    <t xml:space="preserve">            </t>
  </si>
  <si>
    <t xml:space="preserve">             </t>
  </si>
  <si>
    <t xml:space="preserve">              </t>
  </si>
  <si>
    <t>Percentage Attempts
/Game</t>
  </si>
  <si>
    <t>Yards 
/Game</t>
  </si>
  <si>
    <t>Net TD&amp;Fumble
 /Game</t>
  </si>
  <si>
    <t>Average Strength, Agility, and Overall</t>
  </si>
  <si>
    <t>O-line WA Age-Skill Factor</t>
  </si>
  <si>
    <t>TOTAL
Relative</t>
  </si>
  <si>
    <t xml:space="preserve">                </t>
  </si>
  <si>
    <t xml:space="preserve">                 </t>
  </si>
  <si>
    <t xml:space="preserve">               </t>
  </si>
  <si>
    <t>Net TD&amp;Fumble /Game</t>
  </si>
  <si>
    <t>Passing Yards 
/Game</t>
  </si>
  <si>
    <t>Percentage targets
/Game</t>
  </si>
  <si>
    <t xml:space="preserve">                   </t>
  </si>
  <si>
    <t>temp</t>
  </si>
  <si>
    <t>LB</t>
  </si>
  <si>
    <t>S</t>
  </si>
  <si>
    <t>DE</t>
  </si>
  <si>
    <t>CB</t>
  </si>
  <si>
    <t>DT</t>
  </si>
  <si>
    <t>NT</t>
  </si>
  <si>
    <t>Colin</t>
  </si>
  <si>
    <t>Kaepernick</t>
  </si>
  <si>
    <t>Moore</t>
  </si>
  <si>
    <t>Griffin</t>
  </si>
  <si>
    <t>Blaine</t>
  </si>
  <si>
    <t>Gabbert</t>
  </si>
  <si>
    <t>Brock</t>
  </si>
  <si>
    <t>Osweiler</t>
  </si>
  <si>
    <t>Case</t>
  </si>
  <si>
    <t>Keenum</t>
  </si>
  <si>
    <t>Luke</t>
  </si>
  <si>
    <t>Kuechly</t>
  </si>
  <si>
    <t>Vontaze</t>
  </si>
  <si>
    <t>Burfict</t>
  </si>
  <si>
    <t>Landon</t>
  </si>
  <si>
    <t>Collins</t>
  </si>
  <si>
    <t>NaVorro</t>
  </si>
  <si>
    <t>Bowman</t>
  </si>
  <si>
    <t>Barkley</t>
  </si>
  <si>
    <t>Kwon</t>
  </si>
  <si>
    <t>Alexander</t>
  </si>
  <si>
    <t>McCown</t>
  </si>
  <si>
    <t>Fitzpatrick</t>
  </si>
  <si>
    <t>Bobby</t>
  </si>
  <si>
    <t>Wagner</t>
  </si>
  <si>
    <t>Paxton</t>
  </si>
  <si>
    <t>Jacoby</t>
  </si>
  <si>
    <t>Brissett</t>
  </si>
  <si>
    <t>Charlie</t>
  </si>
  <si>
    <t>Whitehurst</t>
  </si>
  <si>
    <t>Cutler</t>
  </si>
  <si>
    <t>Foles</t>
  </si>
  <si>
    <t>Terrell</t>
  </si>
  <si>
    <t>Alec</t>
  </si>
  <si>
    <t>Ogletree</t>
  </si>
  <si>
    <t>Artis-Payne</t>
  </si>
  <si>
    <t>Deion</t>
  </si>
  <si>
    <t>Dustin</t>
  </si>
  <si>
    <t>Shazier</t>
  </si>
  <si>
    <t>Jerrell</t>
  </si>
  <si>
    <t>Wil</t>
  </si>
  <si>
    <t>Lutz</t>
  </si>
  <si>
    <t>Reshad</t>
  </si>
  <si>
    <t>Kai</t>
  </si>
  <si>
    <t>Forbath</t>
  </si>
  <si>
    <t>Zachary</t>
  </si>
  <si>
    <t>Orr</t>
  </si>
  <si>
    <t>Pierre-Paul</t>
  </si>
  <si>
    <t>Andre</t>
  </si>
  <si>
    <t>Keanu</t>
  </si>
  <si>
    <t>Neal</t>
  </si>
  <si>
    <t>Kendricks</t>
  </si>
  <si>
    <t>Tahir</t>
  </si>
  <si>
    <t>Whitehead</t>
  </si>
  <si>
    <t>Telvin</t>
  </si>
  <si>
    <t>Kirksey</t>
  </si>
  <si>
    <t>Myers</t>
  </si>
  <si>
    <t>Sio</t>
  </si>
  <si>
    <t>Jatavis</t>
  </si>
  <si>
    <t>Jamie</t>
  </si>
  <si>
    <t>Steve</t>
  </si>
  <si>
    <t>Sean</t>
  </si>
  <si>
    <t>Barron</t>
  </si>
  <si>
    <t>Posluszny</t>
  </si>
  <si>
    <t>Rashad</t>
  </si>
  <si>
    <t>Jennings</t>
  </si>
  <si>
    <t>Khalil</t>
  </si>
  <si>
    <t>Benardrick</t>
  </si>
  <si>
    <t>McKinney</t>
  </si>
  <si>
    <t>Von</t>
  </si>
  <si>
    <t>Kurt</t>
  </si>
  <si>
    <t>Johnathan</t>
  </si>
  <si>
    <t>Cyprien</t>
  </si>
  <si>
    <t>Ward</t>
  </si>
  <si>
    <t>K.J.</t>
  </si>
  <si>
    <t>Brent</t>
  </si>
  <si>
    <t>Grimes</t>
  </si>
  <si>
    <t>Jahleel</t>
  </si>
  <si>
    <t>Addae</t>
  </si>
  <si>
    <t>Christine</t>
  </si>
  <si>
    <t>Kiko</t>
  </si>
  <si>
    <t>Alonso</t>
  </si>
  <si>
    <t>Lawrence</t>
  </si>
  <si>
    <t>Timmons</t>
  </si>
  <si>
    <t>Lambo</t>
  </si>
  <si>
    <t>Trevathan</t>
  </si>
  <si>
    <t>Vaccaro</t>
  </si>
  <si>
    <t>Lavonte</t>
  </si>
  <si>
    <t>Bashaud</t>
  </si>
  <si>
    <t>Breeland</t>
  </si>
  <si>
    <t>Casey</t>
  </si>
  <si>
    <t>Hayward</t>
  </si>
  <si>
    <t>Barry</t>
  </si>
  <si>
    <t>Church</t>
  </si>
  <si>
    <t>Morgan</t>
  </si>
  <si>
    <t>Burnett</t>
  </si>
  <si>
    <t>Flowers</t>
  </si>
  <si>
    <t>Salas</t>
  </si>
  <si>
    <t>Kam</t>
  </si>
  <si>
    <t>Chancellor</t>
  </si>
  <si>
    <t>Lorenzo</t>
  </si>
  <si>
    <t>Dominique</t>
  </si>
  <si>
    <t>Rodgers-Cromartie</t>
  </si>
  <si>
    <t>Clayton</t>
  </si>
  <si>
    <t>Geathers</t>
  </si>
  <si>
    <t>Byron</t>
  </si>
  <si>
    <t>Maxwell</t>
  </si>
  <si>
    <t>Mosley</t>
  </si>
  <si>
    <t>Foster</t>
  </si>
  <si>
    <t>Marquess</t>
  </si>
  <si>
    <t>Ramik</t>
  </si>
  <si>
    <t>Logan</t>
  </si>
  <si>
    <t>Ray-Ray</t>
  </si>
  <si>
    <t>Armstrong</t>
  </si>
  <si>
    <t>Jimmie</t>
  </si>
  <si>
    <t>Antoine</t>
  </si>
  <si>
    <t>Bethea</t>
  </si>
  <si>
    <t>Berry</t>
  </si>
  <si>
    <t>Nugent</t>
  </si>
  <si>
    <t>Reid</t>
  </si>
  <si>
    <t>Preston</t>
  </si>
  <si>
    <t>Xavien</t>
  </si>
  <si>
    <t>Craig</t>
  </si>
  <si>
    <t>Robertson</t>
  </si>
  <si>
    <t>Weddle</t>
  </si>
  <si>
    <t>Norman</t>
  </si>
  <si>
    <t>Tony</t>
  </si>
  <si>
    <t>Jefferson</t>
  </si>
  <si>
    <t>Chandler</t>
  </si>
  <si>
    <t>Catanzaro</t>
  </si>
  <si>
    <t>Hicks</t>
  </si>
  <si>
    <t>Bradley</t>
  </si>
  <si>
    <t>McDougald</t>
  </si>
  <si>
    <t>Randy</t>
  </si>
  <si>
    <t>Bullock</t>
  </si>
  <si>
    <t>Deshawn</t>
  </si>
  <si>
    <t>Shead</t>
  </si>
  <si>
    <t>Folk</t>
  </si>
  <si>
    <t>Peters</t>
  </si>
  <si>
    <t>Butler</t>
  </si>
  <si>
    <t>Nigel</t>
  </si>
  <si>
    <t>Bradham</t>
  </si>
  <si>
    <t>Xavier</t>
  </si>
  <si>
    <t>Rhodes</t>
  </si>
  <si>
    <t>Karlos</t>
  </si>
  <si>
    <t>Dansby</t>
  </si>
  <si>
    <t>McCourty</t>
  </si>
  <si>
    <t>Earl</t>
  </si>
  <si>
    <t>Quintin</t>
  </si>
  <si>
    <t>Demps</t>
  </si>
  <si>
    <t>Dontrelle</t>
  </si>
  <si>
    <t>Inman</t>
  </si>
  <si>
    <t>Compton</t>
  </si>
  <si>
    <t>Amerson</t>
  </si>
  <si>
    <t>Alford</t>
  </si>
  <si>
    <t>Deone</t>
  </si>
  <si>
    <t>Bucannon</t>
  </si>
  <si>
    <t>Janoris</t>
  </si>
  <si>
    <t>Jenkins</t>
  </si>
  <si>
    <t>Ha</t>
  </si>
  <si>
    <t>Ramsey</t>
  </si>
  <si>
    <t>Harrison</t>
  </si>
  <si>
    <t>Perrish</t>
  </si>
  <si>
    <t>Cox</t>
  </si>
  <si>
    <t>Rodney</t>
  </si>
  <si>
    <t>McLeod</t>
  </si>
  <si>
    <t>Dunlap</t>
  </si>
  <si>
    <t>Avery</t>
  </si>
  <si>
    <t>Williamson</t>
  </si>
  <si>
    <t>Orlando</t>
  </si>
  <si>
    <t>Scandrick</t>
  </si>
  <si>
    <t>Denzel</t>
  </si>
  <si>
    <t>Perryman</t>
  </si>
  <si>
    <t>Ronald</t>
  </si>
  <si>
    <t>Darby</t>
  </si>
  <si>
    <t>Asiata</t>
  </si>
  <si>
    <t>Calais</t>
  </si>
  <si>
    <t>Campbell</t>
  </si>
  <si>
    <t>Leodis</t>
  </si>
  <si>
    <t>McKelvin</t>
  </si>
  <si>
    <t>Darius</t>
  </si>
  <si>
    <t>Slay</t>
  </si>
  <si>
    <t>Perry</t>
  </si>
  <si>
    <t>E.J.</t>
  </si>
  <si>
    <t>Gaines</t>
  </si>
  <si>
    <t>Bouye</t>
  </si>
  <si>
    <t>Damarious</t>
  </si>
  <si>
    <t>Casillas</t>
  </si>
  <si>
    <t>D'Qwell</t>
  </si>
  <si>
    <t>Daryl</t>
  </si>
  <si>
    <t>Worley</t>
  </si>
  <si>
    <t>Carpenter</t>
  </si>
  <si>
    <t>Dannell</t>
  </si>
  <si>
    <t>Ellerbe</t>
  </si>
  <si>
    <t>Royal</t>
  </si>
  <si>
    <t>Markus</t>
  </si>
  <si>
    <t>Danielle</t>
  </si>
  <si>
    <t>Bradberry</t>
  </si>
  <si>
    <t>Glenn</t>
  </si>
  <si>
    <t>Bellore</t>
  </si>
  <si>
    <t>Reggie</t>
  </si>
  <si>
    <t>Connor</t>
  </si>
  <si>
    <t>Shawn</t>
  </si>
  <si>
    <t>Parkey</t>
  </si>
  <si>
    <t>Weatherspoon</t>
  </si>
  <si>
    <t>Poyer</t>
  </si>
  <si>
    <t>Aqib</t>
  </si>
  <si>
    <t>Talib</t>
  </si>
  <si>
    <t>Savage</t>
  </si>
  <si>
    <t>Korey</t>
  </si>
  <si>
    <t>Toomer</t>
  </si>
  <si>
    <t>Bruce</t>
  </si>
  <si>
    <t>Irvin</t>
  </si>
  <si>
    <t>Joey</t>
  </si>
  <si>
    <t>Bosa</t>
  </si>
  <si>
    <t>Conte</t>
  </si>
  <si>
    <t>Artie</t>
  </si>
  <si>
    <t>Burns</t>
  </si>
  <si>
    <t>Jamar</t>
  </si>
  <si>
    <t>Gregory</t>
  </si>
  <si>
    <t>Demario</t>
  </si>
  <si>
    <t>Bud</t>
  </si>
  <si>
    <t>Dupree</t>
  </si>
  <si>
    <t>Cre'von</t>
  </si>
  <si>
    <t>LeBlanc</t>
  </si>
  <si>
    <t>D.J.</t>
  </si>
  <si>
    <t>Swearinger</t>
  </si>
  <si>
    <t>Harris</t>
  </si>
  <si>
    <t>Dwight</t>
  </si>
  <si>
    <t>Lowery</t>
  </si>
  <si>
    <t>Haden</t>
  </si>
  <si>
    <t>Desmond</t>
  </si>
  <si>
    <t>Trufant</t>
  </si>
  <si>
    <t>Stephon</t>
  </si>
  <si>
    <t>Gilmore</t>
  </si>
  <si>
    <t>Ron</t>
  </si>
  <si>
    <t>De'Vondre</t>
  </si>
  <si>
    <t>Tyvon</t>
  </si>
  <si>
    <t>Branch</t>
  </si>
  <si>
    <t>Karl</t>
  </si>
  <si>
    <t>Joseph</t>
  </si>
  <si>
    <t>Koa</t>
  </si>
  <si>
    <t>Misi</t>
  </si>
  <si>
    <t>Lippett</t>
  </si>
  <si>
    <t>Tramaine</t>
  </si>
  <si>
    <t>Whitner</t>
  </si>
  <si>
    <t>Marcell</t>
  </si>
  <si>
    <t>Dareus</t>
  </si>
  <si>
    <t>Trumaine</t>
  </si>
  <si>
    <t>Turbin</t>
  </si>
  <si>
    <t>Vonn</t>
  </si>
  <si>
    <t>Ricardo</t>
  </si>
  <si>
    <t>Isa</t>
  </si>
  <si>
    <t>Abdul-Quddus</t>
  </si>
  <si>
    <t>Morris</t>
  </si>
  <si>
    <t>Claiborne</t>
  </si>
  <si>
    <t>Briean</t>
  </si>
  <si>
    <t>Boddy-Calhoun</t>
  </si>
  <si>
    <t>Daniel</t>
  </si>
  <si>
    <t>Sorensen</t>
  </si>
  <si>
    <t>Robbie</t>
  </si>
  <si>
    <t>Gould</t>
  </si>
  <si>
    <t>Bryce</t>
  </si>
  <si>
    <t>Petty</t>
  </si>
  <si>
    <t>Everson</t>
  </si>
  <si>
    <t>Griffen</t>
  </si>
  <si>
    <t>Sherman</t>
  </si>
  <si>
    <t>Zuerlein</t>
  </si>
  <si>
    <t>Franks</t>
  </si>
  <si>
    <t>Simon</t>
  </si>
  <si>
    <t>Darian</t>
  </si>
  <si>
    <t>Cliff</t>
  </si>
  <si>
    <t>Avril</t>
  </si>
  <si>
    <t>Barth</t>
  </si>
  <si>
    <t>Lamarcus</t>
  </si>
  <si>
    <t>Joyner</t>
  </si>
  <si>
    <t>Orakpo</t>
  </si>
  <si>
    <t>Minter</t>
  </si>
  <si>
    <t>Martinez</t>
  </si>
  <si>
    <t>Verrett</t>
  </si>
  <si>
    <t>Cromartie</t>
  </si>
  <si>
    <t>Harlan</t>
  </si>
  <si>
    <t>George</t>
  </si>
  <si>
    <t>Iloka</t>
  </si>
  <si>
    <t>Ndamukong</t>
  </si>
  <si>
    <t>Suh</t>
  </si>
  <si>
    <t>Olivier</t>
  </si>
  <si>
    <t>Humphries</t>
  </si>
  <si>
    <t>DeForest</t>
  </si>
  <si>
    <t>Buckner</t>
  </si>
  <si>
    <t>Damon</t>
  </si>
  <si>
    <t>Romo</t>
  </si>
  <si>
    <t>Cockrell</t>
  </si>
  <si>
    <t>Heyward</t>
  </si>
  <si>
    <t>Shaq</t>
  </si>
  <si>
    <t>Wake</t>
  </si>
  <si>
    <t>Lardarius</t>
  </si>
  <si>
    <t>Webb</t>
  </si>
  <si>
    <t>Gunter</t>
  </si>
  <si>
    <t>Tyrann</t>
  </si>
  <si>
    <t>Mathieu</t>
  </si>
  <si>
    <t>Harold</t>
  </si>
  <si>
    <t>Jones-Quartey</t>
  </si>
  <si>
    <t>Donald</t>
  </si>
  <si>
    <t>Jadeveon</t>
  </si>
  <si>
    <t>Clowney</t>
  </si>
  <si>
    <t>Rashaan</t>
  </si>
  <si>
    <t>Linval</t>
  </si>
  <si>
    <t>Jairus</t>
  </si>
  <si>
    <t>Byrd</t>
  </si>
  <si>
    <t>Demarcus</t>
  </si>
  <si>
    <t>Ayers</t>
  </si>
  <si>
    <t>Micah</t>
  </si>
  <si>
    <t>Glover</t>
  </si>
  <si>
    <t>Quin</t>
  </si>
  <si>
    <t>Vincent</t>
  </si>
  <si>
    <t>Rey</t>
  </si>
  <si>
    <t>Darron</t>
  </si>
  <si>
    <t>Bene</t>
  </si>
  <si>
    <t>Benwikere</t>
  </si>
  <si>
    <t>P.J.</t>
  </si>
  <si>
    <t>Hall</t>
  </si>
  <si>
    <t>Shaun</t>
  </si>
  <si>
    <t>Draughn</t>
  </si>
  <si>
    <t>Ray</t>
  </si>
  <si>
    <t>Chung</t>
  </si>
  <si>
    <t>Trae</t>
  </si>
  <si>
    <t>Waynes</t>
  </si>
  <si>
    <t>Akiem</t>
  </si>
  <si>
    <t>Ahmad</t>
  </si>
  <si>
    <t>Brooks</t>
  </si>
  <si>
    <t>Wolfe</t>
  </si>
  <si>
    <t>Walden</t>
  </si>
  <si>
    <t>Jacob</t>
  </si>
  <si>
    <t>Tamme</t>
  </si>
  <si>
    <t>Suggs</t>
  </si>
  <si>
    <t>Shareece</t>
  </si>
  <si>
    <t>Sendejo</t>
  </si>
  <si>
    <t>Dont'a</t>
  </si>
  <si>
    <t>Whitney</t>
  </si>
  <si>
    <t>Mercilus</t>
  </si>
  <si>
    <t>Clark</t>
  </si>
  <si>
    <t>Roby</t>
  </si>
  <si>
    <t>Keith</t>
  </si>
  <si>
    <t>Tandy</t>
  </si>
  <si>
    <t>Nolan</t>
  </si>
  <si>
    <t>Carroll</t>
  </si>
  <si>
    <t>Tre</t>
  </si>
  <si>
    <t>Boston</t>
  </si>
  <si>
    <t>Gary</t>
  </si>
  <si>
    <t>Barnidge</t>
  </si>
  <si>
    <t>Damien</t>
  </si>
  <si>
    <t>Trent</t>
  </si>
  <si>
    <t>Murphy</t>
  </si>
  <si>
    <t>Manti</t>
  </si>
  <si>
    <t>Te'o</t>
  </si>
  <si>
    <t>Rowe</t>
  </si>
  <si>
    <t>Gilchrist</t>
  </si>
  <si>
    <t>Quick</t>
  </si>
  <si>
    <t>Apple</t>
  </si>
  <si>
    <t>Dre</t>
  </si>
  <si>
    <t>Kirkpatrick</t>
  </si>
  <si>
    <t>Poole</t>
  </si>
  <si>
    <t>Forsett</t>
  </si>
  <si>
    <t>Seth</t>
  </si>
  <si>
    <t>Roberts</t>
  </si>
  <si>
    <t>Amos</t>
  </si>
  <si>
    <t>Tracy</t>
  </si>
  <si>
    <t>Porter</t>
  </si>
  <si>
    <t>Dee</t>
  </si>
  <si>
    <t>Ford</t>
  </si>
  <si>
    <t>William</t>
  </si>
  <si>
    <t>Gay</t>
  </si>
  <si>
    <t>Bacarri</t>
  </si>
  <si>
    <t>Rambo</t>
  </si>
  <si>
    <t>Quinten</t>
  </si>
  <si>
    <t>Rollins</t>
  </si>
  <si>
    <t>Muhammad</t>
  </si>
  <si>
    <t>Wilkerson</t>
  </si>
  <si>
    <t>Kawann</t>
  </si>
  <si>
    <t>Short</t>
  </si>
  <si>
    <t>Kerrigan</t>
  </si>
  <si>
    <t>Langford</t>
  </si>
  <si>
    <t>March</t>
  </si>
  <si>
    <t>DJ</t>
  </si>
  <si>
    <t>Hayden</t>
  </si>
  <si>
    <t>Bynes</t>
  </si>
  <si>
    <t>Calvin</t>
  </si>
  <si>
    <t>Starks</t>
  </si>
  <si>
    <t>Anthony</t>
  </si>
  <si>
    <t>Barr</t>
  </si>
  <si>
    <t>Wilcox</t>
  </si>
  <si>
    <t>Mills</t>
  </si>
  <si>
    <t>Wheaton</t>
  </si>
  <si>
    <t>Maurice</t>
  </si>
  <si>
    <t>Buster</t>
  </si>
  <si>
    <t>Skrine</t>
  </si>
  <si>
    <t>Jerry</t>
  </si>
  <si>
    <t>Hughes</t>
  </si>
  <si>
    <t>Crick</t>
  </si>
  <si>
    <t>Mario</t>
  </si>
  <si>
    <t>Addison</t>
  </si>
  <si>
    <t>Nevin</t>
  </si>
  <si>
    <t>Lawson</t>
  </si>
  <si>
    <t>Nickell</t>
  </si>
  <si>
    <t>Robey-Coleman</t>
  </si>
  <si>
    <t>Prince</t>
  </si>
  <si>
    <t>Amukamara</t>
  </si>
  <si>
    <t>Cordarrelle</t>
  </si>
  <si>
    <t>Patterson</t>
  </si>
  <si>
    <t>Young</t>
  </si>
  <si>
    <t>Vontae</t>
  </si>
  <si>
    <t>Victor</t>
  </si>
  <si>
    <t>Cruz</t>
  </si>
  <si>
    <t>Teddy</t>
  </si>
  <si>
    <t>Jurrell</t>
  </si>
  <si>
    <t>Cushing</t>
  </si>
  <si>
    <t>Tuitt</t>
  </si>
  <si>
    <t>Sheldon</t>
  </si>
  <si>
    <t>Levy</t>
  </si>
  <si>
    <t>Hal</t>
  </si>
  <si>
    <t>Goldman</t>
  </si>
  <si>
    <t>Marquise</t>
  </si>
  <si>
    <t>Goodwin</t>
  </si>
  <si>
    <t>Darrelle</t>
  </si>
  <si>
    <t>Revis</t>
  </si>
  <si>
    <t>Sammie</t>
  </si>
  <si>
    <t>Coates</t>
  </si>
  <si>
    <t>Wesley</t>
  </si>
  <si>
    <t>Woodyard</t>
  </si>
  <si>
    <t>Hitchens</t>
  </si>
  <si>
    <t>Spence</t>
  </si>
  <si>
    <t>Ken</t>
  </si>
  <si>
    <t>Crawley</t>
  </si>
  <si>
    <t>Yannick</t>
  </si>
  <si>
    <t>Ngakoue</t>
  </si>
  <si>
    <t>Su'a</t>
  </si>
  <si>
    <t>Cravens</t>
  </si>
  <si>
    <t>Trovon</t>
  </si>
  <si>
    <t>Geno</t>
  </si>
  <si>
    <t>Ogbah</t>
  </si>
  <si>
    <t>Gholston</t>
  </si>
  <si>
    <t>Kindred</t>
  </si>
  <si>
    <t>Cassel</t>
  </si>
  <si>
    <t>Ihenacho</t>
  </si>
  <si>
    <t>Amendola</t>
  </si>
  <si>
    <t>Ed</t>
  </si>
  <si>
    <t>Reynolds</t>
  </si>
  <si>
    <t>Fletcher</t>
  </si>
  <si>
    <t>Mathis</t>
  </si>
  <si>
    <t>Darryl</t>
  </si>
  <si>
    <t>Rafael</t>
  </si>
  <si>
    <t>Bush</t>
  </si>
  <si>
    <t>Quandre</t>
  </si>
  <si>
    <t>Tramon</t>
  </si>
  <si>
    <t>Lance</t>
  </si>
  <si>
    <t>Daimion</t>
  </si>
  <si>
    <t>Jerraud</t>
  </si>
  <si>
    <t>Powers</t>
  </si>
  <si>
    <t>Nate</t>
  </si>
  <si>
    <t>Stupar</t>
  </si>
  <si>
    <t>Brice</t>
  </si>
  <si>
    <t>McCain</t>
  </si>
  <si>
    <t>Hayes</t>
  </si>
  <si>
    <t>Captain</t>
  </si>
  <si>
    <t>Munnerlyn</t>
  </si>
  <si>
    <t>Callahan</t>
  </si>
  <si>
    <t>Da'Norris</t>
  </si>
  <si>
    <t>Searcy</t>
  </si>
  <si>
    <t>Baker</t>
  </si>
  <si>
    <t>Terence</t>
  </si>
  <si>
    <t>Newman</t>
  </si>
  <si>
    <t>Malik</t>
  </si>
  <si>
    <t>Ninkovich</t>
  </si>
  <si>
    <t>Rankins</t>
  </si>
  <si>
    <t>B.W.</t>
  </si>
  <si>
    <t>Countess</t>
  </si>
  <si>
    <t>Travaris</t>
  </si>
  <si>
    <t>Cadet</t>
  </si>
  <si>
    <t>Clive</t>
  </si>
  <si>
    <t>Walford</t>
  </si>
  <si>
    <t>Delvin</t>
  </si>
  <si>
    <t>Breaux</t>
  </si>
  <si>
    <t>Alfred</t>
  </si>
  <si>
    <t>Blue</t>
  </si>
  <si>
    <t>Edwin</t>
  </si>
  <si>
    <t>Kearse</t>
  </si>
  <si>
    <t>Trey</t>
  </si>
  <si>
    <t>Darrius</t>
  </si>
  <si>
    <t>Heyward-Bey</t>
  </si>
  <si>
    <t>Clayborn</t>
  </si>
  <si>
    <t>Robison</t>
  </si>
  <si>
    <t>Byard</t>
  </si>
  <si>
    <t>Jaron</t>
  </si>
  <si>
    <t>Jude</t>
  </si>
  <si>
    <t>Adjei-Barimah</t>
  </si>
  <si>
    <t>Devon</t>
  </si>
  <si>
    <t>Kennard</t>
  </si>
  <si>
    <t>Ihedigbo</t>
  </si>
  <si>
    <t>Fairley</t>
  </si>
  <si>
    <t>Kony</t>
  </si>
  <si>
    <t>Ealy</t>
  </si>
  <si>
    <t>Kerry</t>
  </si>
  <si>
    <t>Hyder</t>
  </si>
  <si>
    <t>Antone</t>
  </si>
  <si>
    <t>Agholor</t>
  </si>
  <si>
    <t>Quinn</t>
  </si>
  <si>
    <t>Jaquiski</t>
  </si>
  <si>
    <t>Tartt</t>
  </si>
  <si>
    <t>Clinton</t>
  </si>
  <si>
    <t>Leon</t>
  </si>
  <si>
    <t>Dorial</t>
  </si>
  <si>
    <t>Green-Beckham</t>
  </si>
  <si>
    <t>McLendon</t>
  </si>
  <si>
    <t>Alan</t>
  </si>
  <si>
    <t>Garrett</t>
  </si>
  <si>
    <t>Celek</t>
  </si>
  <si>
    <t>Paysinger</t>
  </si>
  <si>
    <t>Kwiatkoski</t>
  </si>
  <si>
    <t>Bryan</t>
  </si>
  <si>
    <t>Walters</t>
  </si>
  <si>
    <t>Peppers</t>
  </si>
  <si>
    <t>Atkins</t>
  </si>
  <si>
    <t>Arian</t>
  </si>
  <si>
    <t>Conley</t>
  </si>
  <si>
    <t>Kemal</t>
  </si>
  <si>
    <t>Ishmael</t>
  </si>
  <si>
    <t>Armonty</t>
  </si>
  <si>
    <t>Jabaal</t>
  </si>
  <si>
    <t>Sheard</t>
  </si>
  <si>
    <t>Troy</t>
  </si>
  <si>
    <t>Bethel</t>
  </si>
  <si>
    <t>Pernell</t>
  </si>
  <si>
    <t>McPhee</t>
  </si>
  <si>
    <t>Rashard</t>
  </si>
  <si>
    <t>Terron</t>
  </si>
  <si>
    <t>Irving</t>
  </si>
  <si>
    <t>Simmons</t>
  </si>
  <si>
    <t>Mager</t>
  </si>
  <si>
    <t>Stacy</t>
  </si>
  <si>
    <t>McGee</t>
  </si>
  <si>
    <t>Geronimo</t>
  </si>
  <si>
    <t>Allison</t>
  </si>
  <si>
    <t>Cobi</t>
  </si>
  <si>
    <t>Hamilton</t>
  </si>
  <si>
    <t>Emanuel</t>
  </si>
  <si>
    <t>Neville</t>
  </si>
  <si>
    <t>Hewitt</t>
  </si>
  <si>
    <t>Hankins</t>
  </si>
  <si>
    <t>Albert</t>
  </si>
  <si>
    <t>Wilhoite</t>
  </si>
  <si>
    <t>Benson</t>
  </si>
  <si>
    <t>Mayowa</t>
  </si>
  <si>
    <t>Turner</t>
  </si>
  <si>
    <t>Hawkins</t>
  </si>
  <si>
    <t>Caraun</t>
  </si>
  <si>
    <t>Elvis</t>
  </si>
  <si>
    <t>Dumervil</t>
  </si>
  <si>
    <t>Shelton</t>
  </si>
  <si>
    <t>Erin</t>
  </si>
  <si>
    <t>TJ</t>
  </si>
  <si>
    <t>Parry</t>
  </si>
  <si>
    <t>Long</t>
  </si>
  <si>
    <t>Dante</t>
  </si>
  <si>
    <t>Fowler</t>
  </si>
  <si>
    <t>Odrick</t>
  </si>
  <si>
    <t>Malcom</t>
  </si>
  <si>
    <t>Barwin</t>
  </si>
  <si>
    <t>Tialavea</t>
  </si>
  <si>
    <t>Bennie</t>
  </si>
  <si>
    <t>Durant</t>
  </si>
  <si>
    <t>Tyson</t>
  </si>
  <si>
    <t>Alualu</t>
  </si>
  <si>
    <t>Noah</t>
  </si>
  <si>
    <t>Heeney</t>
  </si>
  <si>
    <t>Shields</t>
  </si>
  <si>
    <t>Nat</t>
  </si>
  <si>
    <t>Berhe</t>
  </si>
  <si>
    <t>Watt</t>
  </si>
  <si>
    <t>Easley</t>
  </si>
  <si>
    <t>Shaw</t>
  </si>
  <si>
    <t>Laurinaitis</t>
  </si>
  <si>
    <t>Scott</t>
  </si>
  <si>
    <t>Tolzien</t>
  </si>
  <si>
    <t>Blackmon</t>
  </si>
  <si>
    <t>Fozzy</t>
  </si>
  <si>
    <t>Whittaker</t>
  </si>
  <si>
    <t>Uzomah</t>
  </si>
  <si>
    <t>Jaye</t>
  </si>
  <si>
    <t>Quinton</t>
  </si>
  <si>
    <t>Dunbar</t>
  </si>
  <si>
    <t>McClain</t>
  </si>
  <si>
    <t>Patton</t>
  </si>
  <si>
    <t>Dontari</t>
  </si>
  <si>
    <t>Poe</t>
  </si>
  <si>
    <t>Elandon</t>
  </si>
  <si>
    <t>Rontez</t>
  </si>
  <si>
    <t>Miles</t>
  </si>
  <si>
    <t>De'Vante</t>
  </si>
  <si>
    <t>Bausby</t>
  </si>
  <si>
    <t>A'Shawn</t>
  </si>
  <si>
    <t>Ahtyba</t>
  </si>
  <si>
    <t>Rubin</t>
  </si>
  <si>
    <t>Timmy</t>
  </si>
  <si>
    <t>Jernigan</t>
  </si>
  <si>
    <t>Lane</t>
  </si>
  <si>
    <t>Tye</t>
  </si>
  <si>
    <t>Jamize</t>
  </si>
  <si>
    <t>Olawale</t>
  </si>
  <si>
    <t>Valentino</t>
  </si>
  <si>
    <t>Kerwynn</t>
  </si>
  <si>
    <t>Arik</t>
  </si>
  <si>
    <t>Armstead</t>
  </si>
  <si>
    <t>Arthur</t>
  </si>
  <si>
    <t>Meder</t>
  </si>
  <si>
    <t>Ronnie</t>
  </si>
  <si>
    <t>Hillman</t>
  </si>
  <si>
    <t>Spiller</t>
  </si>
  <si>
    <t>McClellan</t>
  </si>
  <si>
    <t>Tashaun</t>
  </si>
  <si>
    <t>Gipson</t>
  </si>
  <si>
    <t>Burton</t>
  </si>
  <si>
    <t>Hardy</t>
  </si>
  <si>
    <t>Phillips</t>
  </si>
  <si>
    <t>DuJuan</t>
  </si>
  <si>
    <t>Zombo</t>
  </si>
  <si>
    <t>Grady</t>
  </si>
  <si>
    <t>Jarrett</t>
  </si>
  <si>
    <t>Mebane</t>
  </si>
  <si>
    <t>Javon</t>
  </si>
  <si>
    <t>Hargrave</t>
  </si>
  <si>
    <t>Daniels</t>
  </si>
  <si>
    <t>Jelani</t>
  </si>
  <si>
    <t>Vince</t>
  </si>
  <si>
    <t>Ansah</t>
  </si>
  <si>
    <t>Shea</t>
  </si>
  <si>
    <t>McClellin</t>
  </si>
  <si>
    <t>Ibraheim</t>
  </si>
  <si>
    <t>DeMarcus</t>
  </si>
  <si>
    <t>Hamlett</t>
  </si>
  <si>
    <t>Sheppard</t>
  </si>
  <si>
    <t>Ethan</t>
  </si>
  <si>
    <t>Westbrooks</t>
  </si>
  <si>
    <t>Trevin</t>
  </si>
  <si>
    <t>Wade</t>
  </si>
  <si>
    <t>Joshua</t>
  </si>
  <si>
    <t>Bellamy</t>
  </si>
  <si>
    <t>Kuhn</t>
  </si>
  <si>
    <t>Judon</t>
  </si>
  <si>
    <t>Tyrone</t>
  </si>
  <si>
    <t>Crawford</t>
  </si>
  <si>
    <t>Reaser</t>
  </si>
  <si>
    <t>Core</t>
  </si>
  <si>
    <t>Antwaun</t>
  </si>
  <si>
    <t>Brennen</t>
  </si>
  <si>
    <t>Beyer</t>
  </si>
  <si>
    <t>Wendall</t>
  </si>
  <si>
    <t>Shaquil</t>
  </si>
  <si>
    <t>Barrett</t>
  </si>
  <si>
    <t>Rice</t>
  </si>
  <si>
    <t>Leger</t>
  </si>
  <si>
    <t>Douzable</t>
  </si>
  <si>
    <t>Huff</t>
  </si>
  <si>
    <t>Virgil</t>
  </si>
  <si>
    <t>Tamba</t>
  </si>
  <si>
    <t>Hali</t>
  </si>
  <si>
    <t>Denico</t>
  </si>
  <si>
    <t>Autry</t>
  </si>
  <si>
    <t>Acker</t>
  </si>
  <si>
    <t>Darqueze</t>
  </si>
  <si>
    <t>Dennard</t>
  </si>
  <si>
    <t>Orleans</t>
  </si>
  <si>
    <t>Darkwa</t>
  </si>
  <si>
    <t>Dial</t>
  </si>
  <si>
    <t>Jalin</t>
  </si>
  <si>
    <t>Chad</t>
  </si>
  <si>
    <t>Greenway</t>
  </si>
  <si>
    <t>Levine</t>
  </si>
  <si>
    <t>Toilolo</t>
  </si>
  <si>
    <t>Campanaro</t>
  </si>
  <si>
    <t>Seferian-Jenkins</t>
  </si>
  <si>
    <t>DaQuan</t>
  </si>
  <si>
    <t>Liuget</t>
  </si>
  <si>
    <t>Maliek</t>
  </si>
  <si>
    <t>Cory</t>
  </si>
  <si>
    <t>Mauldin</t>
  </si>
  <si>
    <t>Carl</t>
  </si>
  <si>
    <t>Nassib</t>
  </si>
  <si>
    <t>Ripkowski</t>
  </si>
  <si>
    <t>McDaniel</t>
  </si>
  <si>
    <t>Demetri</t>
  </si>
  <si>
    <t>Goodson</t>
  </si>
  <si>
    <t>Chickillo</t>
  </si>
  <si>
    <t>Marcel</t>
  </si>
  <si>
    <t>Reece</t>
  </si>
  <si>
    <t>Ziggy</t>
  </si>
  <si>
    <t>Star</t>
  </si>
  <si>
    <t>Lotulelei</t>
  </si>
  <si>
    <t>Colvin</t>
  </si>
  <si>
    <t>Juszczyk</t>
  </si>
  <si>
    <t>Marcedes</t>
  </si>
  <si>
    <t>Gilberry</t>
  </si>
  <si>
    <t>Jarran</t>
  </si>
  <si>
    <t>Willson</t>
  </si>
  <si>
    <t>Ash</t>
  </si>
  <si>
    <t>Morrison</t>
  </si>
  <si>
    <t>Freddie</t>
  </si>
  <si>
    <t>Kenjon</t>
  </si>
  <si>
    <t>Barner</t>
  </si>
  <si>
    <t>Klein</t>
  </si>
  <si>
    <t>Sen'Derrick</t>
  </si>
  <si>
    <t>Marks</t>
  </si>
  <si>
    <t>Ra'Shede</t>
  </si>
  <si>
    <t>Hageman</t>
  </si>
  <si>
    <t>Freeny</t>
  </si>
  <si>
    <t>Kapri</t>
  </si>
  <si>
    <t>Bibbs</t>
  </si>
  <si>
    <t>Blanton</t>
  </si>
  <si>
    <t>Demontre</t>
  </si>
  <si>
    <t>Hurst</t>
  </si>
  <si>
    <t>Tanner</t>
  </si>
  <si>
    <t>McEvoy</t>
  </si>
  <si>
    <t>Pierce</t>
  </si>
  <si>
    <t>Deonte</t>
  </si>
  <si>
    <t>Lemonier</t>
  </si>
  <si>
    <t>Duron</t>
  </si>
  <si>
    <t>Harmon</t>
  </si>
  <si>
    <t>Carrie</t>
  </si>
  <si>
    <t>Kruger</t>
  </si>
  <si>
    <t>Dorsey</t>
  </si>
  <si>
    <t>Haloti</t>
  </si>
  <si>
    <t>Ngata</t>
  </si>
  <si>
    <t>Peyton</t>
  </si>
  <si>
    <t>Barber</t>
  </si>
  <si>
    <t>Maualuga</t>
  </si>
  <si>
    <t>Abry</t>
  </si>
  <si>
    <t>Domata</t>
  </si>
  <si>
    <t>Peko</t>
  </si>
  <si>
    <t>Dexter</t>
  </si>
  <si>
    <t>McCoil</t>
  </si>
  <si>
    <t>DeValve</t>
  </si>
  <si>
    <t>Charone</t>
  </si>
  <si>
    <t>Peake</t>
  </si>
  <si>
    <t>LeShaun</t>
  </si>
  <si>
    <t>Courtney</t>
  </si>
  <si>
    <t>Upshaw</t>
  </si>
  <si>
    <t>Cedric</t>
  </si>
  <si>
    <t>Thornton</t>
  </si>
  <si>
    <t>Demetrius</t>
  </si>
  <si>
    <t>Mauro</t>
  </si>
  <si>
    <t>Jaylen</t>
  </si>
  <si>
    <t>Asa</t>
  </si>
  <si>
    <t>Crezdon</t>
  </si>
  <si>
    <t>Jace</t>
  </si>
  <si>
    <t>Amaro</t>
  </si>
  <si>
    <t>Coty</t>
  </si>
  <si>
    <t>Sensabaugh</t>
  </si>
  <si>
    <t>Rakeem</t>
  </si>
  <si>
    <t>Nunez-Roches</t>
  </si>
  <si>
    <t>Love</t>
  </si>
  <si>
    <t>Chester</t>
  </si>
  <si>
    <t>Rod</t>
  </si>
  <si>
    <t>Streater</t>
  </si>
  <si>
    <t>Mychal</t>
  </si>
  <si>
    <t>Rivera</t>
  </si>
  <si>
    <t>Ricky</t>
  </si>
  <si>
    <t>Holmes</t>
  </si>
  <si>
    <t>Walt</t>
  </si>
  <si>
    <t>Harry</t>
  </si>
  <si>
    <t>Douglas</t>
  </si>
  <si>
    <t>Moats</t>
  </si>
  <si>
    <t>Pat</t>
  </si>
  <si>
    <t>Roger</t>
  </si>
  <si>
    <t>Deji</t>
  </si>
  <si>
    <t>Olatoye</t>
  </si>
  <si>
    <t>Stanton</t>
  </si>
  <si>
    <t>Reyes</t>
  </si>
  <si>
    <t>Guy</t>
  </si>
  <si>
    <t>Kerr</t>
  </si>
  <si>
    <t>Deiondre'</t>
  </si>
  <si>
    <t>Bademosi</t>
  </si>
  <si>
    <t>Eugene</t>
  </si>
  <si>
    <t>Crockett</t>
  </si>
  <si>
    <t>Gillmore</t>
  </si>
  <si>
    <t>Wes</t>
  </si>
  <si>
    <t>Horton</t>
  </si>
  <si>
    <t>Deon</t>
  </si>
  <si>
    <t>Farrow</t>
  </si>
  <si>
    <t>Klug</t>
  </si>
  <si>
    <t>Kelcie</t>
  </si>
  <si>
    <t>McCray</t>
  </si>
  <si>
    <t>Sylvester</t>
  </si>
  <si>
    <t>Vinny</t>
  </si>
  <si>
    <t>Curry</t>
  </si>
  <si>
    <t>Javien</t>
  </si>
  <si>
    <t>Stanford</t>
  </si>
  <si>
    <t>Grimble</t>
  </si>
  <si>
    <t>Pleasant</t>
  </si>
  <si>
    <t>Cassius</t>
  </si>
  <si>
    <t>Marsh</t>
  </si>
  <si>
    <t>Letroy</t>
  </si>
  <si>
    <t>Guion</t>
  </si>
  <si>
    <t>J.D.</t>
  </si>
  <si>
    <t>McKissic</t>
  </si>
  <si>
    <t>Alterraun</t>
  </si>
  <si>
    <t>Verner</t>
  </si>
  <si>
    <t>Acho</t>
  </si>
  <si>
    <t>Za'Darius</t>
  </si>
  <si>
    <t>Datone</t>
  </si>
  <si>
    <t>Fox</t>
  </si>
  <si>
    <t>Lavar</t>
  </si>
  <si>
    <t>Edwards</t>
  </si>
  <si>
    <t>Shamar</t>
  </si>
  <si>
    <t>Ufomba</t>
  </si>
  <si>
    <t>Kamalu</t>
  </si>
  <si>
    <t>Akeem</t>
  </si>
  <si>
    <t>Lynden</t>
  </si>
  <si>
    <t>Trail</t>
  </si>
  <si>
    <t>Benny</t>
  </si>
  <si>
    <t>Cunningham</t>
  </si>
  <si>
    <t>Cardale</t>
  </si>
  <si>
    <t>Adolphus</t>
  </si>
  <si>
    <t>Khyri</t>
  </si>
  <si>
    <t>Waller</t>
  </si>
  <si>
    <t>Unrein</t>
  </si>
  <si>
    <t>Cecil</t>
  </si>
  <si>
    <t>Sutton</t>
  </si>
  <si>
    <t>Cornelius</t>
  </si>
  <si>
    <t>Cowser</t>
  </si>
  <si>
    <t>Roy</t>
  </si>
  <si>
    <t>Norwood</t>
  </si>
  <si>
    <t>Clarke</t>
  </si>
  <si>
    <t>Skuta</t>
  </si>
  <si>
    <t>Jaelen</t>
  </si>
  <si>
    <t>Strong</t>
  </si>
  <si>
    <t>Damion</t>
  </si>
  <si>
    <t>Square</t>
  </si>
  <si>
    <t>Purcell</t>
  </si>
  <si>
    <t>Attaochu</t>
  </si>
  <si>
    <t>Covington</t>
  </si>
  <si>
    <t>Damontre</t>
  </si>
  <si>
    <t>Middleton</t>
  </si>
  <si>
    <t>Damiere</t>
  </si>
  <si>
    <t>Ifeanyi</t>
  </si>
  <si>
    <t>Momah</t>
  </si>
  <si>
    <t>Timu</t>
  </si>
  <si>
    <t>Braxton</t>
  </si>
  <si>
    <t>Jarius</t>
  </si>
  <si>
    <t>Worrilow</t>
  </si>
  <si>
    <t>Trevone</t>
  </si>
  <si>
    <t>Boykin</t>
  </si>
  <si>
    <t>Koyack</t>
  </si>
  <si>
    <t>Jeff</t>
  </si>
  <si>
    <t>Janis</t>
  </si>
  <si>
    <t>Tyrunn</t>
  </si>
  <si>
    <t>Margus</t>
  </si>
  <si>
    <t>Ha Clinton-Dix</t>
  </si>
  <si>
    <t>Jean Francois</t>
  </si>
  <si>
    <t xml:space="preserve">Griffin </t>
  </si>
  <si>
    <t xml:space="preserve">Bishop </t>
  </si>
  <si>
    <t xml:space="preserve">Shorts </t>
  </si>
  <si>
    <t xml:space="preserve">Miller </t>
  </si>
  <si>
    <t xml:space="preserve">Beckham </t>
  </si>
  <si>
    <t xml:space="preserve">Jones </t>
  </si>
  <si>
    <t xml:space="preserve">Bruton </t>
  </si>
  <si>
    <t xml:space="preserve">Beasley </t>
  </si>
  <si>
    <t xml:space="preserve">Ginn </t>
  </si>
  <si>
    <t xml:space="preserve">Hodges </t>
  </si>
  <si>
    <t xml:space="preserve">Johnson </t>
  </si>
  <si>
    <t xml:space="preserve">Harris </t>
  </si>
  <si>
    <t xml:space="preserve">Riley </t>
  </si>
  <si>
    <t xml:space="preserve">Ayers </t>
  </si>
  <si>
    <t xml:space="preserve">Fowler </t>
  </si>
  <si>
    <t xml:space="preserve">Pryor </t>
  </si>
  <si>
    <t xml:space="preserve">Smith </t>
  </si>
  <si>
    <t>Stee</t>
  </si>
  <si>
    <t>Marin</t>
  </si>
  <si>
    <t>Daid</t>
  </si>
  <si>
    <t>ic</t>
  </si>
  <si>
    <t>ernon</t>
  </si>
  <si>
    <t xml:space="preserve">Hargreaes </t>
  </si>
  <si>
    <t xml:space="preserve">Fuller </t>
  </si>
  <si>
    <t>an Noy</t>
  </si>
  <si>
    <t>George Farmer</t>
  </si>
  <si>
    <t>George Atkinson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</si>
</sst>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000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0"/>
      <name val="System"/>
    </font>
    <font>
      <b/>
      <sz val="10"/>
      <color indexed="10"/>
      <name val="Arial"/>
      <family val="2"/>
    </font>
    <font>
      <sz val="11"/>
      <color rgb="FF212121"/>
      <name val="Arial"/>
      <family val="2"/>
    </font>
    <font>
      <sz val="11"/>
      <color rgb="FF3778BE"/>
      <name val="Arial"/>
      <family val="2"/>
    </font>
    <font>
      <b/>
      <sz val="11"/>
      <color rgb="FF21212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rgb="FFF1F2F3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2"/>
    </xf>
    <xf numFmtId="10" fontId="0" fillId="0" borderId="0" xfId="2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2" applyNumberFormat="1" applyFont="1" applyAlignment="1">
      <alignment horizontal="left" indent="2"/>
    </xf>
    <xf numFmtId="0" fontId="4" fillId="0" borderId="0" xfId="0" applyFont="1" applyFill="1" applyBorder="1"/>
    <xf numFmtId="9" fontId="4" fillId="0" borderId="0" xfId="2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164" fontId="4" fillId="0" borderId="0" xfId="1" applyFont="1" applyFill="1" applyBorder="1" applyAlignment="1">
      <alignment horizontal="center"/>
    </xf>
    <xf numFmtId="16" fontId="4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2" xfId="0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6" borderId="0" xfId="0" applyFont="1" applyFill="1" applyBorder="1"/>
    <xf numFmtId="0" fontId="4" fillId="9" borderId="0" xfId="0" applyFont="1" applyFill="1" applyBorder="1"/>
    <xf numFmtId="0" fontId="4" fillId="4" borderId="0" xfId="0" applyFont="1" applyFill="1" applyBorder="1"/>
    <xf numFmtId="0" fontId="5" fillId="0" borderId="0" xfId="0" applyFont="1" applyFill="1" applyBorder="1"/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4" fillId="0" borderId="17" xfId="0" applyFont="1" applyFill="1" applyBorder="1"/>
    <xf numFmtId="164" fontId="4" fillId="6" borderId="17" xfId="1" applyFont="1" applyFill="1" applyBorder="1"/>
    <xf numFmtId="164" fontId="4" fillId="3" borderId="18" xfId="0" applyNumberFormat="1" applyFont="1" applyFill="1" applyBorder="1"/>
    <xf numFmtId="164" fontId="4" fillId="4" borderId="19" xfId="1" applyFont="1" applyFill="1" applyBorder="1"/>
    <xf numFmtId="164" fontId="4" fillId="8" borderId="18" xfId="1" applyFont="1" applyFill="1" applyBorder="1"/>
    <xf numFmtId="164" fontId="4" fillId="9" borderId="17" xfId="1" applyFont="1" applyFill="1" applyBorder="1"/>
    <xf numFmtId="164" fontId="4" fillId="10" borderId="18" xfId="1" applyFont="1" applyFill="1" applyBorder="1"/>
    <xf numFmtId="164" fontId="4" fillId="4" borderId="17" xfId="1" applyFont="1" applyFill="1" applyBorder="1"/>
    <xf numFmtId="0" fontId="4" fillId="3" borderId="15" xfId="0" quotePrefix="1" applyFont="1" applyFill="1" applyBorder="1"/>
    <xf numFmtId="0" fontId="4" fillId="8" borderId="15" xfId="0" applyFont="1" applyFill="1" applyBorder="1"/>
    <xf numFmtId="0" fontId="4" fillId="10" borderId="15" xfId="0" applyFont="1" applyFill="1" applyBorder="1"/>
    <xf numFmtId="0" fontId="4" fillId="3" borderId="21" xfId="0" applyFont="1" applyFill="1" applyBorder="1"/>
    <xf numFmtId="2" fontId="4" fillId="3" borderId="22" xfId="0" applyNumberFormat="1" applyFont="1" applyFill="1" applyBorder="1"/>
    <xf numFmtId="0" fontId="4" fillId="8" borderId="21" xfId="0" applyFont="1" applyFill="1" applyBorder="1"/>
    <xf numFmtId="2" fontId="4" fillId="8" borderId="22" xfId="0" applyNumberFormat="1" applyFont="1" applyFill="1" applyBorder="1"/>
    <xf numFmtId="2" fontId="4" fillId="10" borderId="23" xfId="0" applyNumberFormat="1" applyFont="1" applyFill="1" applyBorder="1"/>
    <xf numFmtId="0" fontId="4" fillId="7" borderId="25" xfId="0" applyFont="1" applyFill="1" applyBorder="1"/>
    <xf numFmtId="164" fontId="4" fillId="7" borderId="16" xfId="1" applyFont="1" applyFill="1" applyBorder="1"/>
    <xf numFmtId="0" fontId="4" fillId="5" borderId="2" xfId="0" applyFont="1" applyFill="1" applyBorder="1"/>
    <xf numFmtId="164" fontId="4" fillId="5" borderId="20" xfId="1" applyFont="1" applyFill="1" applyBorder="1"/>
    <xf numFmtId="0" fontId="4" fillId="7" borderId="30" xfId="0" applyFont="1" applyFill="1" applyBorder="1"/>
    <xf numFmtId="2" fontId="4" fillId="7" borderId="31" xfId="0" applyNumberFormat="1" applyFont="1" applyFill="1" applyBorder="1"/>
    <xf numFmtId="0" fontId="4" fillId="10" borderId="34" xfId="0" applyFont="1" applyFill="1" applyBorder="1"/>
    <xf numFmtId="0" fontId="4" fillId="7" borderId="24" xfId="0" applyFont="1" applyFill="1" applyBorder="1" applyAlignment="1">
      <alignment horizontal="left" indent="1"/>
    </xf>
    <xf numFmtId="0" fontId="4" fillId="6" borderId="26" xfId="0" applyFont="1" applyFill="1" applyBorder="1" applyAlignment="1">
      <alignment horizontal="left" indent="1"/>
    </xf>
    <xf numFmtId="0" fontId="4" fillId="3" borderId="27" xfId="0" applyFont="1" applyFill="1" applyBorder="1" applyAlignment="1">
      <alignment horizontal="left" indent="1"/>
    </xf>
    <xf numFmtId="0" fontId="4" fillId="4" borderId="26" xfId="0" applyFont="1" applyFill="1" applyBorder="1" applyAlignment="1">
      <alignment horizontal="left" indent="1"/>
    </xf>
    <xf numFmtId="0" fontId="4" fillId="8" borderId="27" xfId="0" applyFont="1" applyFill="1" applyBorder="1" applyAlignment="1">
      <alignment horizontal="left" indent="1"/>
    </xf>
    <xf numFmtId="0" fontId="4" fillId="9" borderId="26" xfId="0" applyFont="1" applyFill="1" applyBorder="1" applyAlignment="1">
      <alignment horizontal="left" indent="1"/>
    </xf>
    <xf numFmtId="0" fontId="4" fillId="10" borderId="27" xfId="0" applyFont="1" applyFill="1" applyBorder="1" applyAlignment="1">
      <alignment horizontal="left" indent="1"/>
    </xf>
    <xf numFmtId="0" fontId="4" fillId="5" borderId="28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0" fontId="4" fillId="7" borderId="29" xfId="0" applyFont="1" applyFill="1" applyBorder="1" applyAlignment="1">
      <alignment horizontal="left" indent="1"/>
    </xf>
    <xf numFmtId="0" fontId="4" fillId="3" borderId="32" xfId="0" applyFont="1" applyFill="1" applyBorder="1" applyAlignment="1">
      <alignment horizontal="left" indent="1"/>
    </xf>
    <xf numFmtId="0" fontId="4" fillId="8" borderId="32" xfId="0" applyFont="1" applyFill="1" applyBorder="1" applyAlignment="1">
      <alignment horizontal="left" indent="1"/>
    </xf>
    <xf numFmtId="0" fontId="4" fillId="10" borderId="33" xfId="0" applyFont="1" applyFill="1" applyBorder="1" applyAlignment="1">
      <alignment horizontal="left" indent="1"/>
    </xf>
    <xf numFmtId="0" fontId="4" fillId="5" borderId="20" xfId="0" applyFont="1" applyFill="1" applyBorder="1"/>
    <xf numFmtId="0" fontId="4" fillId="8" borderId="17" xfId="0" applyFont="1" applyFill="1" applyBorder="1"/>
    <xf numFmtId="0" fontId="4" fillId="3" borderId="17" xfId="0" applyFont="1" applyFill="1" applyBorder="1"/>
    <xf numFmtId="0" fontId="4" fillId="7" borderId="16" xfId="0" applyFont="1" applyFill="1" applyBorder="1"/>
    <xf numFmtId="0" fontId="4" fillId="10" borderId="17" xfId="0" applyFont="1" applyFill="1" applyBorder="1"/>
    <xf numFmtId="0" fontId="4" fillId="9" borderId="19" xfId="0" applyFont="1" applyFill="1" applyBorder="1"/>
    <xf numFmtId="0" fontId="4" fillId="4" borderId="19" xfId="0" applyFont="1" applyFill="1" applyBorder="1"/>
    <xf numFmtId="0" fontId="4" fillId="6" borderId="19" xfId="0" applyFont="1" applyFill="1" applyBorder="1"/>
    <xf numFmtId="0" fontId="2" fillId="0" borderId="0" xfId="0" applyFont="1" applyFill="1" applyBorder="1" applyAlignment="1">
      <alignment horizontal="left" indent="2"/>
    </xf>
    <xf numFmtId="2" fontId="0" fillId="0" borderId="0" xfId="2" applyNumberFormat="1" applyFont="1" applyAlignment="1">
      <alignment horizontal="center"/>
    </xf>
    <xf numFmtId="1" fontId="0" fillId="0" borderId="0" xfId="2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35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NumberFormat="1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0" fillId="0" borderId="0" xfId="0" applyNumberFormat="1"/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2" fontId="0" fillId="2" borderId="1" xfId="0" applyNumberFormat="1" applyFill="1" applyBorder="1" applyAlignment="1">
      <alignment horizontal="center" vertical="center"/>
    </xf>
    <xf numFmtId="2" fontId="5" fillId="0" borderId="0" xfId="0" applyNumberFormat="1" applyFont="1" applyFill="1" applyBorder="1"/>
    <xf numFmtId="0" fontId="5" fillId="2" borderId="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1" fontId="0" fillId="11" borderId="0" xfId="0" applyNumberFormat="1" applyFill="1"/>
    <xf numFmtId="0" fontId="9" fillId="0" borderId="0" xfId="0" applyNumberFormat="1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65" fontId="3" fillId="0" borderId="19" xfId="0" applyNumberFormat="1" applyFont="1" applyBorder="1" applyAlignment="1">
      <alignment horizontal="center"/>
    </xf>
    <xf numFmtId="165" fontId="3" fillId="0" borderId="22" xfId="0" applyNumberFormat="1" applyFont="1" applyBorder="1" applyAlignment="1">
      <alignment horizontal="center"/>
    </xf>
    <xf numFmtId="166" fontId="3" fillId="0" borderId="22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/>
    </xf>
    <xf numFmtId="2" fontId="4" fillId="0" borderId="5" xfId="0" applyNumberFormat="1" applyFont="1" applyFill="1" applyBorder="1" applyAlignment="1">
      <alignment horizontal="right" indent="1"/>
    </xf>
    <xf numFmtId="2" fontId="4" fillId="0" borderId="10" xfId="0" applyNumberFormat="1" applyFont="1" applyFill="1" applyBorder="1" applyAlignment="1">
      <alignment horizontal="right" indent="1"/>
    </xf>
    <xf numFmtId="2" fontId="4" fillId="0" borderId="3" xfId="0" applyNumberFormat="1" applyFont="1" applyFill="1" applyBorder="1" applyAlignment="1">
      <alignment horizontal="right" indent="1"/>
    </xf>
    <xf numFmtId="2" fontId="4" fillId="0" borderId="12" xfId="0" applyNumberFormat="1" applyFont="1" applyFill="1" applyBorder="1" applyAlignment="1">
      <alignment horizontal="right" indent="1"/>
    </xf>
    <xf numFmtId="2" fontId="4" fillId="0" borderId="4" xfId="0" applyNumberFormat="1" applyFont="1" applyFill="1" applyBorder="1" applyAlignment="1">
      <alignment horizontal="right" indent="1"/>
    </xf>
    <xf numFmtId="2" fontId="4" fillId="0" borderId="14" xfId="0" applyNumberFormat="1" applyFont="1" applyFill="1" applyBorder="1" applyAlignment="1">
      <alignment horizontal="right" indent="1"/>
    </xf>
    <xf numFmtId="2" fontId="4" fillId="0" borderId="9" xfId="0" applyNumberFormat="1" applyFont="1" applyFill="1" applyBorder="1" applyAlignment="1">
      <alignment horizontal="right" indent="1"/>
    </xf>
    <xf numFmtId="2" fontId="4" fillId="0" borderId="11" xfId="0" applyNumberFormat="1" applyFont="1" applyFill="1" applyBorder="1" applyAlignment="1">
      <alignment horizontal="right" indent="1"/>
    </xf>
    <xf numFmtId="2" fontId="4" fillId="0" borderId="13" xfId="0" applyNumberFormat="1" applyFont="1" applyFill="1" applyBorder="1" applyAlignment="1">
      <alignment horizontal="right" indent="1"/>
    </xf>
    <xf numFmtId="167" fontId="4" fillId="0" borderId="9" xfId="1" applyNumberFormat="1" applyFont="1" applyFill="1" applyBorder="1" applyAlignment="1">
      <alignment horizontal="left" indent="3"/>
    </xf>
    <xf numFmtId="167" fontId="4" fillId="0" borderId="5" xfId="1" applyNumberFormat="1" applyFont="1" applyFill="1" applyBorder="1" applyAlignment="1">
      <alignment horizontal="left" indent="3"/>
    </xf>
    <xf numFmtId="167" fontId="0" fillId="0" borderId="10" xfId="1" applyNumberFormat="1" applyFont="1" applyBorder="1" applyAlignment="1">
      <alignment horizontal="left" indent="3"/>
    </xf>
    <xf numFmtId="167" fontId="4" fillId="0" borderId="11" xfId="1" applyNumberFormat="1" applyFont="1" applyFill="1" applyBorder="1" applyAlignment="1">
      <alignment horizontal="left" indent="3"/>
    </xf>
    <xf numFmtId="167" fontId="4" fillId="0" borderId="3" xfId="1" applyNumberFormat="1" applyFont="1" applyFill="1" applyBorder="1" applyAlignment="1">
      <alignment horizontal="left" indent="3"/>
    </xf>
    <xf numFmtId="167" fontId="0" fillId="0" borderId="12" xfId="1" applyNumberFormat="1" applyFont="1" applyBorder="1" applyAlignment="1">
      <alignment horizontal="left" indent="3"/>
    </xf>
    <xf numFmtId="167" fontId="4" fillId="0" borderId="13" xfId="1" applyNumberFormat="1" applyFont="1" applyFill="1" applyBorder="1" applyAlignment="1">
      <alignment horizontal="left" indent="3"/>
    </xf>
    <xf numFmtId="167" fontId="4" fillId="0" borderId="4" xfId="1" applyNumberFormat="1" applyFont="1" applyFill="1" applyBorder="1" applyAlignment="1">
      <alignment horizontal="left" indent="3"/>
    </xf>
    <xf numFmtId="167" fontId="0" fillId="0" borderId="14" xfId="1" applyNumberFormat="1" applyFont="1" applyBorder="1" applyAlignment="1">
      <alignment horizontal="left" indent="3"/>
    </xf>
    <xf numFmtId="0" fontId="0" fillId="0" borderId="0" xfId="0" applyFill="1" applyAlignment="1">
      <alignment horizont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3" fillId="12" borderId="0" xfId="0" applyFont="1" applyFill="1"/>
    <xf numFmtId="0" fontId="13" fillId="1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1" applyNumberFormat="1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right"/>
    </xf>
    <xf numFmtId="2" fontId="0" fillId="0" borderId="0" xfId="1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/>
    <xf numFmtId="9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15" fillId="0" borderId="0" xfId="0" applyFont="1" applyAlignment="1">
      <alignment horizontal="right"/>
    </xf>
    <xf numFmtId="10" fontId="0" fillId="0" borderId="0" xfId="2" applyNumberFormat="1" applyFont="1"/>
    <xf numFmtId="10" fontId="1" fillId="0" borderId="0" xfId="2" applyNumberFormat="1" applyFont="1"/>
    <xf numFmtId="10" fontId="1" fillId="0" borderId="0" xfId="2" applyNumberFormat="1" applyFont="1" applyAlignment="1">
      <alignment horizontal="center"/>
    </xf>
    <xf numFmtId="0" fontId="0" fillId="0" borderId="0" xfId="0" applyAlignment="1">
      <alignment horizontal="left" indent="1"/>
    </xf>
    <xf numFmtId="10" fontId="0" fillId="0" borderId="0" xfId="2" applyNumberFormat="1" applyFont="1" applyAlignment="1">
      <alignment horizontal="left" indent="1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 indent="2"/>
    </xf>
    <xf numFmtId="0" fontId="2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0" fontId="1" fillId="0" borderId="0" xfId="2" applyNumberFormat="1" applyAlignment="1">
      <alignment horizontal="center"/>
    </xf>
    <xf numFmtId="0" fontId="15" fillId="0" borderId="0" xfId="0" applyFont="1" applyAlignment="1">
      <alignment horizontal="left"/>
    </xf>
    <xf numFmtId="0" fontId="2" fillId="0" borderId="0" xfId="0" applyFont="1" applyFill="1" applyAlignment="1">
      <alignment horizontal="left"/>
    </xf>
  </cellXfs>
  <cellStyles count="8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2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2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Standard Deviation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0278756437205"/>
          <c:y val="0.16593508069001"/>
          <c:w val="0.908047147918644"/>
          <c:h val="0.643547773814482"/>
        </c:manualLayout>
      </c:layout>
      <c:lineChart>
        <c:grouping val="standard"/>
        <c:varyColors val="0"/>
        <c:ser>
          <c:idx val="0"/>
          <c:order val="0"/>
          <c:tx>
            <c:strRef>
              <c:f>ANAL!$S$15</c:f>
              <c:strCache>
                <c:ptCount val="1"/>
                <c:pt idx="0">
                  <c:v>QB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155262027224984"/>
                  <c:y val="-0.0613665735246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ANAL!$U$15:$Y$15</c:f>
              <c:numCache>
                <c:formatCode>0.00</c:formatCode>
                <c:ptCount val="5"/>
                <c:pt idx="0">
                  <c:v>33.09175823086328</c:v>
                </c:pt>
                <c:pt idx="1">
                  <c:v>34.71211907875284</c:v>
                </c:pt>
                <c:pt idx="2">
                  <c:v>37.23587391377362</c:v>
                </c:pt>
                <c:pt idx="3">
                  <c:v>36.14218162894135</c:v>
                </c:pt>
                <c:pt idx="4">
                  <c:v>38.765391089294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ANAL!$S$16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12769196591182"/>
                  <c:y val="-0.0891112851912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ANAL!$U$16:$Y$16</c:f>
              <c:numCache>
                <c:formatCode>0.00</c:formatCode>
                <c:ptCount val="5"/>
                <c:pt idx="0">
                  <c:v>35.44791180054266</c:v>
                </c:pt>
                <c:pt idx="1">
                  <c:v>42.425087106569</c:v>
                </c:pt>
                <c:pt idx="2">
                  <c:v>46.34690208992718</c:v>
                </c:pt>
                <c:pt idx="3">
                  <c:v>52.24469438238511</c:v>
                </c:pt>
                <c:pt idx="4">
                  <c:v>53.522133797415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ANAL!$S$17</c:f>
              <c:strCache>
                <c:ptCount val="1"/>
                <c:pt idx="0">
                  <c:v>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0131174310043653"/>
                  <c:y val="-0.03836350618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ANAL!$U$17:$Y$17</c:f>
              <c:numCache>
                <c:formatCode>0.00</c:formatCode>
                <c:ptCount val="5"/>
                <c:pt idx="0">
                  <c:v>16.33401046770767</c:v>
                </c:pt>
                <c:pt idx="1">
                  <c:v>21.21520931744421</c:v>
                </c:pt>
                <c:pt idx="2">
                  <c:v>22.04394844997838</c:v>
                </c:pt>
                <c:pt idx="3">
                  <c:v>22.83392136103317</c:v>
                </c:pt>
                <c:pt idx="4">
                  <c:v>23.40426432820705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ANAL!$S$18</c:f>
              <c:strCache>
                <c:ptCount val="1"/>
                <c:pt idx="0">
                  <c:v>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171347570196637"/>
                  <c:y val="0.091493341433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ANAL!$U$18:$Y$18</c:f>
              <c:numCache>
                <c:formatCode>0.00</c:formatCode>
                <c:ptCount val="5"/>
                <c:pt idx="0">
                  <c:v>11.93932472964898</c:v>
                </c:pt>
                <c:pt idx="1">
                  <c:v>14.74750145829072</c:v>
                </c:pt>
                <c:pt idx="2">
                  <c:v>16.9402101521794</c:v>
                </c:pt>
                <c:pt idx="3">
                  <c:v>20.85685864149697</c:v>
                </c:pt>
                <c:pt idx="4">
                  <c:v>22.11452796629331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5671448"/>
        <c:axId val="-2115667960"/>
      </c:lineChart>
      <c:catAx>
        <c:axId val="-211567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67960"/>
        <c:crosses val="autoZero"/>
        <c:auto val="1"/>
        <c:lblAlgn val="ctr"/>
        <c:lblOffset val="100"/>
        <c:noMultiLvlLbl val="0"/>
      </c:catAx>
      <c:valAx>
        <c:axId val="-211566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7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PY</a:t>
            </a:r>
            <a:r>
              <a:rPr lang="en-US" sz="1000" baseline="0"/>
              <a:t> Fantasy Points Total</a:t>
            </a:r>
            <a:endParaRPr lang="en-US" sz="1000"/>
          </a:p>
        </c:rich>
      </c:tx>
      <c:layout>
        <c:manualLayout>
          <c:xMode val="edge"/>
          <c:yMode val="edge"/>
          <c:x val="0.328410151226032"/>
          <c:y val="0.04106279568446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0278756437205"/>
          <c:y val="0.16593508069001"/>
          <c:w val="0.798968642627854"/>
          <c:h val="0.643547773814482"/>
        </c:manualLayout>
      </c:layout>
      <c:lineChart>
        <c:grouping val="standard"/>
        <c:varyColors val="0"/>
        <c:ser>
          <c:idx val="0"/>
          <c:order val="0"/>
          <c:tx>
            <c:strRef>
              <c:f>ANAL!$S$5</c:f>
              <c:strCache>
                <c:ptCount val="1"/>
                <c:pt idx="0">
                  <c:v>QB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ANAL!$U$6:$Y$6</c:f>
              <c:numCache>
                <c:formatCode>_(* #,##0.00_);_(* \(#,##0.00\);_(* "-"??_);_(@_)</c:formatCode>
                <c:ptCount val="5"/>
                <c:pt idx="0">
                  <c:v>3044.0</c:v>
                </c:pt>
                <c:pt idx="1">
                  <c:v>4350.1</c:v>
                </c:pt>
                <c:pt idx="2">
                  <c:v>5598.300000000001</c:v>
                </c:pt>
                <c:pt idx="3">
                  <c:v>6680.6</c:v>
                </c:pt>
                <c:pt idx="4">
                  <c:v>7475.0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ANAL!$S$7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ANAL!$U$8:$Y$8</c:f>
              <c:numCache>
                <c:formatCode>_(* #,##0.00_);_(* \(#,##0.00\);_(* "-"??_);_(@_)</c:formatCode>
                <c:ptCount val="5"/>
                <c:pt idx="0">
                  <c:v>2415.6</c:v>
                </c:pt>
                <c:pt idx="1">
                  <c:v>3285.5</c:v>
                </c:pt>
                <c:pt idx="2">
                  <c:v>4077</c:v>
                </c:pt>
                <c:pt idx="3">
                  <c:v>4783</c:v>
                </c:pt>
                <c:pt idx="4">
                  <c:v>5378.6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ANAL!$S$9</c:f>
              <c:strCache>
                <c:ptCount val="1"/>
                <c:pt idx="0">
                  <c:v>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ANAL!$U$10:$Y$10</c:f>
              <c:numCache>
                <c:formatCode>_(* #,##0.00_);_(* \(#,##0.00\);_(* "-"??_);_(@_)</c:formatCode>
                <c:ptCount val="5"/>
                <c:pt idx="0">
                  <c:v>719.8</c:v>
                </c:pt>
                <c:pt idx="1">
                  <c:v>973.1</c:v>
                </c:pt>
                <c:pt idx="2">
                  <c:v>1375.3</c:v>
                </c:pt>
                <c:pt idx="3">
                  <c:v>1812.4</c:v>
                </c:pt>
                <c:pt idx="4">
                  <c:v>1989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ANAL!$S$11</c:f>
              <c:strCache>
                <c:ptCount val="1"/>
                <c:pt idx="0">
                  <c:v>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ANAL!$U$12:$Y$12</c:f>
              <c:numCache>
                <c:formatCode>_(* #,##0.00_);_(* \(#,##0.00\);_(* "-"??_);_(@_)</c:formatCode>
                <c:ptCount val="5"/>
                <c:pt idx="0">
                  <c:v>1124.6</c:v>
                </c:pt>
                <c:pt idx="1">
                  <c:v>1547.7</c:v>
                </c:pt>
                <c:pt idx="2">
                  <c:v>1933.2</c:v>
                </c:pt>
                <c:pt idx="3">
                  <c:v>2267.900000000001</c:v>
                </c:pt>
                <c:pt idx="4">
                  <c:v>2531.0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5316200"/>
        <c:axId val="-2115311016"/>
      </c:lineChart>
      <c:catAx>
        <c:axId val="-211531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11016"/>
        <c:crossesAt val="0.0"/>
        <c:auto val="1"/>
        <c:lblAlgn val="ctr"/>
        <c:lblOffset val="100"/>
        <c:noMultiLvlLbl val="0"/>
      </c:catAx>
      <c:valAx>
        <c:axId val="-21153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1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197971</xdr:colOff>
      <xdr:row>2</xdr:row>
      <xdr:rowOff>104590</xdr:rowOff>
    </xdr:from>
    <xdr:to>
      <xdr:col>7</xdr:col>
      <xdr:colOff>127001</xdr:colOff>
      <xdr:row>17</xdr:row>
      <xdr:rowOff>140448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358588</xdr:colOff>
      <xdr:row>2</xdr:row>
      <xdr:rowOff>82174</xdr:rowOff>
    </xdr:from>
    <xdr:to>
      <xdr:col>16</xdr:col>
      <xdr:colOff>317500</xdr:colOff>
      <xdr:row>17</xdr:row>
      <xdr:rowOff>118032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al/Fantasy%20Football%20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M - 2016"/>
      <sheetName val="Pass - 2016"/>
      <sheetName val="Rush - 2016"/>
      <sheetName val="Rush Direction - 2016"/>
      <sheetName val="QB-Oline"/>
      <sheetName val="Pressure - QB"/>
      <sheetName val="QBD"/>
      <sheetName val="RBD"/>
      <sheetName val="WRD"/>
      <sheetName val="TED"/>
      <sheetName val="TOTAL"/>
      <sheetName val="Rec - 2016"/>
      <sheetName val="SummaryD"/>
      <sheetName val="Sheet3"/>
      <sheetName val="Madden Team Position - 2016 (2"/>
      <sheetName val="Madden Skill - 2016 (Full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5">
          <cell r="C5" t="str">
            <v>Jordy Nelson</v>
          </cell>
          <cell r="D5" t="str">
            <v>GNB</v>
          </cell>
          <cell r="E5">
            <v>31</v>
          </cell>
          <cell r="F5" t="str">
            <v>WR</v>
          </cell>
          <cell r="G5">
            <v>16</v>
          </cell>
          <cell r="H5">
            <v>16</v>
          </cell>
          <cell r="I5">
            <v>152</v>
          </cell>
          <cell r="J5">
            <v>97</v>
          </cell>
          <cell r="K5">
            <v>0.63800000000000001</v>
          </cell>
          <cell r="L5">
            <v>1257</v>
          </cell>
          <cell r="M5">
            <v>13</v>
          </cell>
          <cell r="N5">
            <v>14</v>
          </cell>
          <cell r="O5">
            <v>60</v>
          </cell>
          <cell r="P5">
            <v>6.1</v>
          </cell>
          <cell r="Q5">
            <v>78.5625</v>
          </cell>
          <cell r="R5">
            <v>1</v>
          </cell>
          <cell r="S5">
            <v>1</v>
          </cell>
        </row>
        <row r="6">
          <cell r="C6" t="str">
            <v>Antonio Brown</v>
          </cell>
          <cell r="D6" t="str">
            <v>PIT</v>
          </cell>
          <cell r="E6">
            <v>28</v>
          </cell>
          <cell r="F6" t="str">
            <v>WR</v>
          </cell>
          <cell r="G6">
            <v>15</v>
          </cell>
          <cell r="H6">
            <v>15</v>
          </cell>
          <cell r="I6">
            <v>154</v>
          </cell>
          <cell r="J6">
            <v>106</v>
          </cell>
          <cell r="K6">
            <v>0.68799999999999994</v>
          </cell>
          <cell r="L6">
            <v>1284</v>
          </cell>
          <cell r="M6">
            <v>12.1</v>
          </cell>
          <cell r="N6">
            <v>12</v>
          </cell>
          <cell r="O6">
            <v>51</v>
          </cell>
          <cell r="P6">
            <v>7.1</v>
          </cell>
          <cell r="Q6">
            <v>85.6</v>
          </cell>
          <cell r="R6">
            <v>1.0895783611774064</v>
          </cell>
          <cell r="S6">
            <v>0</v>
          </cell>
        </row>
        <row r="7">
          <cell r="C7" t="str">
            <v>DonTE Moncrief</v>
          </cell>
          <cell r="D7" t="str">
            <v>IND</v>
          </cell>
          <cell r="E7">
            <v>23</v>
          </cell>
          <cell r="F7" t="str">
            <v>WR</v>
          </cell>
          <cell r="G7">
            <v>9</v>
          </cell>
          <cell r="H7">
            <v>7</v>
          </cell>
          <cell r="I7">
            <v>56</v>
          </cell>
          <cell r="J7">
            <v>30</v>
          </cell>
          <cell r="K7">
            <v>0.53600000000000003</v>
          </cell>
          <cell r="L7">
            <v>307</v>
          </cell>
          <cell r="M7">
            <v>10.199999999999999</v>
          </cell>
          <cell r="N7">
            <v>7</v>
          </cell>
          <cell r="O7">
            <v>39</v>
          </cell>
          <cell r="P7">
            <v>3.3</v>
          </cell>
          <cell r="Q7">
            <v>34.111111111111114</v>
          </cell>
          <cell r="R7">
            <v>0.43419075399982326</v>
          </cell>
          <cell r="S7">
            <v>0</v>
          </cell>
        </row>
        <row r="8">
          <cell r="C8" t="str">
            <v>Mike Evans</v>
          </cell>
          <cell r="D8" t="str">
            <v>TAM</v>
          </cell>
          <cell r="E8">
            <v>23</v>
          </cell>
          <cell r="F8" t="str">
            <v>WR</v>
          </cell>
          <cell r="G8">
            <v>16</v>
          </cell>
          <cell r="H8">
            <v>16</v>
          </cell>
          <cell r="I8">
            <v>173</v>
          </cell>
          <cell r="J8">
            <v>96</v>
          </cell>
          <cell r="K8">
            <v>0.55500000000000005</v>
          </cell>
          <cell r="L8">
            <v>1321</v>
          </cell>
          <cell r="M8">
            <v>13.8</v>
          </cell>
          <cell r="N8">
            <v>12</v>
          </cell>
          <cell r="O8">
            <v>45</v>
          </cell>
          <cell r="P8">
            <v>6</v>
          </cell>
          <cell r="Q8">
            <v>82.5625</v>
          </cell>
          <cell r="R8">
            <v>1.050914876690533</v>
          </cell>
          <cell r="S8">
            <v>0</v>
          </cell>
        </row>
        <row r="9">
          <cell r="C9" t="str">
            <v>DavanTE Adams</v>
          </cell>
          <cell r="D9" t="str">
            <v>GNB</v>
          </cell>
          <cell r="E9">
            <v>24</v>
          </cell>
          <cell r="F9" t="str">
            <v>WR</v>
          </cell>
          <cell r="G9">
            <v>16</v>
          </cell>
          <cell r="H9">
            <v>15</v>
          </cell>
          <cell r="I9">
            <v>121</v>
          </cell>
          <cell r="J9">
            <v>75</v>
          </cell>
          <cell r="K9">
            <v>0.62</v>
          </cell>
          <cell r="L9">
            <v>997</v>
          </cell>
          <cell r="M9">
            <v>13.3</v>
          </cell>
          <cell r="N9">
            <v>12</v>
          </cell>
          <cell r="O9">
            <v>66</v>
          </cell>
          <cell r="P9">
            <v>4.7</v>
          </cell>
          <cell r="Q9">
            <v>62.3125</v>
          </cell>
          <cell r="R9">
            <v>0.79315831344470966</v>
          </cell>
          <cell r="S9">
            <v>2</v>
          </cell>
        </row>
        <row r="10">
          <cell r="C10" t="str">
            <v>Eric Decker</v>
          </cell>
          <cell r="D10" t="str">
            <v>NYJ</v>
          </cell>
          <cell r="E10">
            <v>29</v>
          </cell>
          <cell r="F10" t="str">
            <v>WR</v>
          </cell>
          <cell r="G10">
            <v>3</v>
          </cell>
          <cell r="H10">
            <v>3</v>
          </cell>
          <cell r="I10">
            <v>21</v>
          </cell>
          <cell r="J10">
            <v>9</v>
          </cell>
          <cell r="K10">
            <v>0.42899999999999999</v>
          </cell>
          <cell r="L10">
            <v>194</v>
          </cell>
          <cell r="M10">
            <v>21.6</v>
          </cell>
          <cell r="N10">
            <v>2</v>
          </cell>
          <cell r="O10">
            <v>35</v>
          </cell>
          <cell r="P10">
            <v>3</v>
          </cell>
          <cell r="Q10">
            <v>64.666666666666671</v>
          </cell>
          <cell r="R10">
            <v>0.82312383983028381</v>
          </cell>
          <cell r="S10">
            <v>0</v>
          </cell>
        </row>
        <row r="11">
          <cell r="C11" t="str">
            <v>Dez Bryant</v>
          </cell>
          <cell r="D11" t="str">
            <v>DAL</v>
          </cell>
          <cell r="E11">
            <v>28</v>
          </cell>
          <cell r="F11" t="str">
            <v>WR</v>
          </cell>
          <cell r="G11">
            <v>13</v>
          </cell>
          <cell r="H11">
            <v>13</v>
          </cell>
          <cell r="I11">
            <v>96</v>
          </cell>
          <cell r="J11">
            <v>50</v>
          </cell>
          <cell r="K11">
            <v>0.52100000000000002</v>
          </cell>
          <cell r="L11">
            <v>796</v>
          </cell>
          <cell r="M11">
            <v>15.9</v>
          </cell>
          <cell r="N11">
            <v>8</v>
          </cell>
          <cell r="O11">
            <v>56</v>
          </cell>
          <cell r="P11">
            <v>3.8</v>
          </cell>
          <cell r="Q11">
            <v>61.230769230769234</v>
          </cell>
          <cell r="R11">
            <v>0.7793892662627746</v>
          </cell>
          <cell r="S11">
            <v>1</v>
          </cell>
        </row>
        <row r="12">
          <cell r="C12" t="str">
            <v>Odell Beckham</v>
          </cell>
          <cell r="D12" t="str">
            <v>NYG</v>
          </cell>
          <cell r="E12">
            <v>24</v>
          </cell>
          <cell r="F12" t="str">
            <v>WR</v>
          </cell>
          <cell r="G12">
            <v>16</v>
          </cell>
          <cell r="H12">
            <v>16</v>
          </cell>
          <cell r="I12">
            <v>169</v>
          </cell>
          <cell r="J12">
            <v>101</v>
          </cell>
          <cell r="K12">
            <v>0.59799999999999998</v>
          </cell>
          <cell r="L12">
            <v>1367</v>
          </cell>
          <cell r="M12">
            <v>13.5</v>
          </cell>
          <cell r="N12">
            <v>10</v>
          </cell>
          <cell r="O12">
            <v>75</v>
          </cell>
          <cell r="P12">
            <v>6.3</v>
          </cell>
          <cell r="Q12">
            <v>85.4375</v>
          </cell>
          <cell r="R12">
            <v>1.0875099443118537</v>
          </cell>
          <cell r="S12">
            <v>3</v>
          </cell>
        </row>
        <row r="13">
          <cell r="C13" t="str">
            <v>Tyler Eifert</v>
          </cell>
          <cell r="D13" t="str">
            <v>CIN</v>
          </cell>
          <cell r="E13">
            <v>26</v>
          </cell>
          <cell r="F13" t="str">
            <v>TE</v>
          </cell>
          <cell r="G13">
            <v>8</v>
          </cell>
          <cell r="H13">
            <v>2</v>
          </cell>
          <cell r="I13">
            <v>47</v>
          </cell>
          <cell r="J13">
            <v>29</v>
          </cell>
          <cell r="K13">
            <v>0.61699999999999999</v>
          </cell>
          <cell r="L13">
            <v>394</v>
          </cell>
          <cell r="M13">
            <v>13.6</v>
          </cell>
          <cell r="N13">
            <v>5</v>
          </cell>
          <cell r="O13">
            <v>71</v>
          </cell>
          <cell r="P13">
            <v>3.6</v>
          </cell>
          <cell r="Q13">
            <v>49.3</v>
          </cell>
          <cell r="R13">
            <v>0.62752585521081938</v>
          </cell>
          <cell r="S13">
            <v>0</v>
          </cell>
        </row>
        <row r="14">
          <cell r="C14" t="str">
            <v>Michael Thomas</v>
          </cell>
          <cell r="D14" t="str">
            <v>NOR</v>
          </cell>
          <cell r="E14">
            <v>23</v>
          </cell>
          <cell r="F14" t="str">
            <v>WR</v>
          </cell>
          <cell r="G14">
            <v>15</v>
          </cell>
          <cell r="H14">
            <v>12</v>
          </cell>
          <cell r="I14">
            <v>121</v>
          </cell>
          <cell r="J14">
            <v>92</v>
          </cell>
          <cell r="K14">
            <v>0.76</v>
          </cell>
          <cell r="L14">
            <v>1137</v>
          </cell>
          <cell r="M14">
            <v>12.4</v>
          </cell>
          <cell r="N14">
            <v>9</v>
          </cell>
          <cell r="O14">
            <v>46</v>
          </cell>
          <cell r="P14">
            <v>6.1</v>
          </cell>
          <cell r="Q14">
            <v>75.8</v>
          </cell>
          <cell r="R14">
            <v>0.96483691328560062</v>
          </cell>
          <cell r="S14">
            <v>2</v>
          </cell>
        </row>
        <row r="15">
          <cell r="C15" t="str">
            <v>Kenny Stills</v>
          </cell>
          <cell r="D15" t="str">
            <v>MIA</v>
          </cell>
          <cell r="E15">
            <v>24</v>
          </cell>
          <cell r="F15" t="str">
            <v>WR</v>
          </cell>
          <cell r="G15">
            <v>16</v>
          </cell>
          <cell r="H15">
            <v>16</v>
          </cell>
          <cell r="I15">
            <v>81</v>
          </cell>
          <cell r="J15">
            <v>42</v>
          </cell>
          <cell r="K15">
            <v>0.51900000000000002</v>
          </cell>
          <cell r="L15">
            <v>726</v>
          </cell>
          <cell r="M15">
            <v>17.3</v>
          </cell>
          <cell r="N15">
            <v>9</v>
          </cell>
          <cell r="O15">
            <v>74</v>
          </cell>
          <cell r="P15">
            <v>2.6</v>
          </cell>
          <cell r="Q15">
            <v>45.375</v>
          </cell>
          <cell r="R15">
            <v>0.57756563245823389</v>
          </cell>
          <cell r="S15">
            <v>0</v>
          </cell>
        </row>
        <row r="16">
          <cell r="C16" t="str">
            <v>Rishard Matthews</v>
          </cell>
          <cell r="D16" t="str">
            <v>TEN</v>
          </cell>
          <cell r="E16">
            <v>27</v>
          </cell>
          <cell r="F16" t="str">
            <v>WR</v>
          </cell>
          <cell r="G16">
            <v>16</v>
          </cell>
          <cell r="H16">
            <v>10</v>
          </cell>
          <cell r="I16">
            <v>108</v>
          </cell>
          <cell r="J16">
            <v>65</v>
          </cell>
          <cell r="K16">
            <v>0.60199999999999998</v>
          </cell>
          <cell r="L16">
            <v>945</v>
          </cell>
          <cell r="M16">
            <v>14.5</v>
          </cell>
          <cell r="N16">
            <v>9</v>
          </cell>
          <cell r="O16">
            <v>60</v>
          </cell>
          <cell r="P16">
            <v>4.0999999999999996</v>
          </cell>
          <cell r="Q16">
            <v>59.0625</v>
          </cell>
          <cell r="R16">
            <v>0.75178997613365151</v>
          </cell>
          <cell r="S16">
            <v>1</v>
          </cell>
        </row>
        <row r="17">
          <cell r="C17" t="str">
            <v>Greg Salas</v>
          </cell>
          <cell r="D17" t="str">
            <v>BUF</v>
          </cell>
          <cell r="E17">
            <v>28</v>
          </cell>
          <cell r="F17" t="str">
            <v>WR</v>
          </cell>
          <cell r="G17">
            <v>2</v>
          </cell>
          <cell r="H17">
            <v>1</v>
          </cell>
          <cell r="I17">
            <v>6</v>
          </cell>
          <cell r="J17">
            <v>4</v>
          </cell>
          <cell r="K17">
            <v>0.66700000000000004</v>
          </cell>
          <cell r="L17">
            <v>89</v>
          </cell>
          <cell r="M17">
            <v>22.3</v>
          </cell>
          <cell r="N17">
            <v>1</v>
          </cell>
          <cell r="O17">
            <v>71</v>
          </cell>
          <cell r="P17">
            <v>2</v>
          </cell>
          <cell r="Q17">
            <v>44.5</v>
          </cell>
          <cell r="R17">
            <v>0.56642800318217978</v>
          </cell>
          <cell r="S17">
            <v>0</v>
          </cell>
        </row>
        <row r="18">
          <cell r="C18" t="str">
            <v>STErling Shepard</v>
          </cell>
          <cell r="D18" t="str">
            <v>NYG</v>
          </cell>
          <cell r="E18">
            <v>22</v>
          </cell>
          <cell r="F18" t="str">
            <v>WR</v>
          </cell>
          <cell r="G18">
            <v>16</v>
          </cell>
          <cell r="H18">
            <v>16</v>
          </cell>
          <cell r="I18">
            <v>105</v>
          </cell>
          <cell r="J18">
            <v>65</v>
          </cell>
          <cell r="K18">
            <v>0.61899999999999999</v>
          </cell>
          <cell r="L18">
            <v>683</v>
          </cell>
          <cell r="M18">
            <v>10.5</v>
          </cell>
          <cell r="N18">
            <v>8</v>
          </cell>
          <cell r="O18">
            <v>32</v>
          </cell>
          <cell r="P18">
            <v>4.0999999999999996</v>
          </cell>
          <cell r="Q18">
            <v>42.6875</v>
          </cell>
          <cell r="R18">
            <v>0.54335719968178198</v>
          </cell>
          <cell r="S18">
            <v>0</v>
          </cell>
        </row>
        <row r="19">
          <cell r="C19" t="str">
            <v>Anquan Boldin</v>
          </cell>
          <cell r="D19" t="str">
            <v>DET</v>
          </cell>
          <cell r="E19">
            <v>36</v>
          </cell>
          <cell r="F19" t="str">
            <v>WR</v>
          </cell>
          <cell r="G19">
            <v>16</v>
          </cell>
          <cell r="H19">
            <v>16</v>
          </cell>
          <cell r="I19">
            <v>95</v>
          </cell>
          <cell r="J19">
            <v>67</v>
          </cell>
          <cell r="K19">
            <v>0.70499999999999996</v>
          </cell>
          <cell r="L19">
            <v>584</v>
          </cell>
          <cell r="M19">
            <v>8.6999999999999993</v>
          </cell>
          <cell r="N19">
            <v>8</v>
          </cell>
          <cell r="O19">
            <v>35</v>
          </cell>
          <cell r="P19">
            <v>4.2</v>
          </cell>
          <cell r="Q19">
            <v>36.5</v>
          </cell>
          <cell r="R19">
            <v>0.46459824980111375</v>
          </cell>
          <cell r="S19">
            <v>0</v>
          </cell>
        </row>
        <row r="20">
          <cell r="C20" t="str">
            <v>Demarcus Ayers</v>
          </cell>
          <cell r="D20" t="str">
            <v>PIT</v>
          </cell>
          <cell r="E20">
            <v>22</v>
          </cell>
          <cell r="F20" t="str">
            <v>WR</v>
          </cell>
          <cell r="G20">
            <v>2</v>
          </cell>
          <cell r="H20">
            <v>1</v>
          </cell>
          <cell r="I20">
            <v>13</v>
          </cell>
          <cell r="J20">
            <v>6</v>
          </cell>
          <cell r="K20">
            <v>0.46200000000000002</v>
          </cell>
          <cell r="L20">
            <v>53</v>
          </cell>
          <cell r="M20">
            <v>8.8000000000000007</v>
          </cell>
          <cell r="N20">
            <v>1</v>
          </cell>
          <cell r="O20">
            <v>15</v>
          </cell>
          <cell r="P20">
            <v>3</v>
          </cell>
          <cell r="Q20">
            <v>26.5</v>
          </cell>
          <cell r="R20">
            <v>0.33731105807478123</v>
          </cell>
          <cell r="S20">
            <v>0</v>
          </cell>
        </row>
        <row r="21">
          <cell r="C21" t="str">
            <v>Cameron BraTE</v>
          </cell>
          <cell r="D21" t="str">
            <v>TAM</v>
          </cell>
          <cell r="E21">
            <v>25</v>
          </cell>
          <cell r="F21" t="str">
            <v>TE</v>
          </cell>
          <cell r="G21">
            <v>15</v>
          </cell>
          <cell r="H21">
            <v>10</v>
          </cell>
          <cell r="I21">
            <v>81</v>
          </cell>
          <cell r="J21">
            <v>57</v>
          </cell>
          <cell r="K21">
            <v>0.70399999999999996</v>
          </cell>
          <cell r="L21">
            <v>660</v>
          </cell>
          <cell r="M21">
            <v>11.6</v>
          </cell>
          <cell r="N21">
            <v>8</v>
          </cell>
          <cell r="O21">
            <v>38</v>
          </cell>
          <cell r="P21">
            <v>3.8</v>
          </cell>
          <cell r="Q21">
            <v>44</v>
          </cell>
          <cell r="R21">
            <v>0.56006364359586314</v>
          </cell>
          <cell r="S21">
            <v>1</v>
          </cell>
        </row>
        <row r="22">
          <cell r="C22" t="str">
            <v>D.J. Tialavea</v>
          </cell>
          <cell r="D22" t="str">
            <v>ATL</v>
          </cell>
          <cell r="E22">
            <v>25</v>
          </cell>
          <cell r="F22" t="str">
            <v>WR</v>
          </cell>
          <cell r="G22">
            <v>2</v>
          </cell>
          <cell r="H22">
            <v>0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0.5</v>
          </cell>
          <cell r="Q22">
            <v>0.5</v>
          </cell>
          <cell r="R22">
            <v>6.3643595863166272E-3</v>
          </cell>
          <cell r="S22">
            <v>0</v>
          </cell>
        </row>
        <row r="23">
          <cell r="C23" t="str">
            <v>Brandin Cooks</v>
          </cell>
          <cell r="D23" t="str">
            <v>NOR</v>
          </cell>
          <cell r="E23">
            <v>23</v>
          </cell>
          <cell r="F23" t="str">
            <v>WR</v>
          </cell>
          <cell r="G23">
            <v>16</v>
          </cell>
          <cell r="H23">
            <v>12</v>
          </cell>
          <cell r="I23">
            <v>117</v>
          </cell>
          <cell r="J23">
            <v>78</v>
          </cell>
          <cell r="K23">
            <v>0.66700000000000004</v>
          </cell>
          <cell r="L23">
            <v>1173</v>
          </cell>
          <cell r="M23">
            <v>15</v>
          </cell>
          <cell r="N23">
            <v>8</v>
          </cell>
          <cell r="O23">
            <v>98</v>
          </cell>
          <cell r="P23">
            <v>4.9000000000000004</v>
          </cell>
          <cell r="Q23">
            <v>73.3125</v>
          </cell>
          <cell r="R23">
            <v>0.93317422434367536</v>
          </cell>
          <cell r="S23">
            <v>1</v>
          </cell>
        </row>
        <row r="24">
          <cell r="C24" t="str">
            <v>Michael Crabtree</v>
          </cell>
          <cell r="D24" t="str">
            <v>OAK</v>
          </cell>
          <cell r="E24">
            <v>29</v>
          </cell>
          <cell r="F24" t="str">
            <v>WR</v>
          </cell>
          <cell r="G24">
            <v>16</v>
          </cell>
          <cell r="H24">
            <v>16</v>
          </cell>
          <cell r="I24">
            <v>145</v>
          </cell>
          <cell r="J24">
            <v>89</v>
          </cell>
          <cell r="K24">
            <v>0.61399999999999999</v>
          </cell>
          <cell r="L24">
            <v>1003</v>
          </cell>
          <cell r="M24">
            <v>11.3</v>
          </cell>
          <cell r="N24">
            <v>8</v>
          </cell>
          <cell r="O24">
            <v>56</v>
          </cell>
          <cell r="P24">
            <v>5.6</v>
          </cell>
          <cell r="Q24">
            <v>62.6875</v>
          </cell>
          <cell r="R24">
            <v>0.79793158313444712</v>
          </cell>
          <cell r="S24">
            <v>2</v>
          </cell>
        </row>
        <row r="25">
          <cell r="C25" t="str">
            <v>HunTEr Henry</v>
          </cell>
          <cell r="D25" t="str">
            <v>SDG</v>
          </cell>
          <cell r="E25">
            <v>22</v>
          </cell>
          <cell r="F25" t="str">
            <v>TE</v>
          </cell>
          <cell r="G25">
            <v>15</v>
          </cell>
          <cell r="H25">
            <v>10</v>
          </cell>
          <cell r="I25">
            <v>53</v>
          </cell>
          <cell r="J25">
            <v>36</v>
          </cell>
          <cell r="K25">
            <v>0.67900000000000005</v>
          </cell>
          <cell r="L25">
            <v>478</v>
          </cell>
          <cell r="M25">
            <v>13.3</v>
          </cell>
          <cell r="N25">
            <v>8</v>
          </cell>
          <cell r="O25">
            <v>59</v>
          </cell>
          <cell r="P25">
            <v>2.4</v>
          </cell>
          <cell r="Q25">
            <v>31.9</v>
          </cell>
          <cell r="R25">
            <v>0.40604614160700075</v>
          </cell>
          <cell r="S25">
            <v>1</v>
          </cell>
        </row>
        <row r="26">
          <cell r="C26" t="str">
            <v>Taylor Gabriel</v>
          </cell>
          <cell r="D26" t="str">
            <v>ATL</v>
          </cell>
          <cell r="E26">
            <v>25</v>
          </cell>
          <cell r="F26" t="str">
            <v>WR</v>
          </cell>
          <cell r="G26">
            <v>13</v>
          </cell>
          <cell r="H26">
            <v>3</v>
          </cell>
          <cell r="I26">
            <v>50</v>
          </cell>
          <cell r="J26">
            <v>35</v>
          </cell>
          <cell r="K26">
            <v>0.7</v>
          </cell>
          <cell r="L26">
            <v>579</v>
          </cell>
          <cell r="M26">
            <v>16.5</v>
          </cell>
          <cell r="N26">
            <v>6</v>
          </cell>
          <cell r="O26">
            <v>76</v>
          </cell>
          <cell r="P26">
            <v>2.7</v>
          </cell>
          <cell r="Q26">
            <v>44.53846153846154</v>
          </cell>
          <cell r="R26">
            <v>0.56691756930420412</v>
          </cell>
          <cell r="S26">
            <v>0</v>
          </cell>
        </row>
        <row r="27">
          <cell r="C27" t="str">
            <v>Tyrell Williams</v>
          </cell>
          <cell r="D27" t="str">
            <v>SDG</v>
          </cell>
          <cell r="E27">
            <v>24</v>
          </cell>
          <cell r="F27" t="str">
            <v>WR</v>
          </cell>
          <cell r="G27">
            <v>16</v>
          </cell>
          <cell r="H27">
            <v>12</v>
          </cell>
          <cell r="I27">
            <v>119</v>
          </cell>
          <cell r="J27">
            <v>69</v>
          </cell>
          <cell r="K27">
            <v>0.57999999999999996</v>
          </cell>
          <cell r="L27">
            <v>1059</v>
          </cell>
          <cell r="M27">
            <v>15.3</v>
          </cell>
          <cell r="N27">
            <v>7</v>
          </cell>
          <cell r="O27">
            <v>51</v>
          </cell>
          <cell r="P27">
            <v>4.3</v>
          </cell>
          <cell r="Q27">
            <v>66.1875</v>
          </cell>
          <cell r="R27">
            <v>0.84248210023866343</v>
          </cell>
          <cell r="S27">
            <v>0</v>
          </cell>
        </row>
        <row r="28">
          <cell r="C28" t="str">
            <v>Julio Jones</v>
          </cell>
          <cell r="D28" t="str">
            <v>ATL</v>
          </cell>
          <cell r="E28">
            <v>27</v>
          </cell>
          <cell r="F28" t="str">
            <v>WR</v>
          </cell>
          <cell r="G28">
            <v>14</v>
          </cell>
          <cell r="H28">
            <v>14</v>
          </cell>
          <cell r="I28">
            <v>129</v>
          </cell>
          <cell r="J28">
            <v>83</v>
          </cell>
          <cell r="K28">
            <v>0.64300000000000002</v>
          </cell>
          <cell r="L28">
            <v>1409</v>
          </cell>
          <cell r="M28">
            <v>17</v>
          </cell>
          <cell r="N28">
            <v>6</v>
          </cell>
          <cell r="O28">
            <v>75</v>
          </cell>
          <cell r="P28">
            <v>5.9</v>
          </cell>
          <cell r="Q28">
            <v>100.64285714285714</v>
          </cell>
          <cell r="R28">
            <v>1.2810546653028754</v>
          </cell>
          <cell r="S28">
            <v>0</v>
          </cell>
        </row>
        <row r="29">
          <cell r="C29" t="str">
            <v>Doug Baldwin</v>
          </cell>
          <cell r="D29" t="str">
            <v>SEA</v>
          </cell>
          <cell r="E29">
            <v>28</v>
          </cell>
          <cell r="F29" t="str">
            <v>WR</v>
          </cell>
          <cell r="G29">
            <v>16</v>
          </cell>
          <cell r="H29">
            <v>15</v>
          </cell>
          <cell r="I29">
            <v>125</v>
          </cell>
          <cell r="J29">
            <v>94</v>
          </cell>
          <cell r="K29">
            <v>0.752</v>
          </cell>
          <cell r="L29">
            <v>1128</v>
          </cell>
          <cell r="M29">
            <v>12</v>
          </cell>
          <cell r="N29">
            <v>7</v>
          </cell>
          <cell r="O29">
            <v>59</v>
          </cell>
          <cell r="P29">
            <v>5.9</v>
          </cell>
          <cell r="Q29">
            <v>70.5</v>
          </cell>
          <cell r="R29">
            <v>0.89737470167064437</v>
          </cell>
          <cell r="S29">
            <v>1</v>
          </cell>
        </row>
        <row r="30">
          <cell r="C30" t="str">
            <v>Kelvin Benjamin</v>
          </cell>
          <cell r="D30" t="str">
            <v>CAR</v>
          </cell>
          <cell r="E30">
            <v>25</v>
          </cell>
          <cell r="F30" t="str">
            <v>WR</v>
          </cell>
          <cell r="G30">
            <v>16</v>
          </cell>
          <cell r="H30">
            <v>13</v>
          </cell>
          <cell r="I30">
            <v>118</v>
          </cell>
          <cell r="J30">
            <v>63</v>
          </cell>
          <cell r="K30">
            <v>0.53400000000000003</v>
          </cell>
          <cell r="L30">
            <v>941</v>
          </cell>
          <cell r="M30">
            <v>14.9</v>
          </cell>
          <cell r="N30">
            <v>7</v>
          </cell>
          <cell r="O30">
            <v>50</v>
          </cell>
          <cell r="P30">
            <v>3.9</v>
          </cell>
          <cell r="Q30">
            <v>58.8125</v>
          </cell>
          <cell r="R30">
            <v>0.74860779634049324</v>
          </cell>
          <cell r="S30">
            <v>1</v>
          </cell>
        </row>
        <row r="31">
          <cell r="C31" t="str">
            <v>Jamison Crowder</v>
          </cell>
          <cell r="D31" t="str">
            <v>WAS</v>
          </cell>
          <cell r="E31">
            <v>23</v>
          </cell>
          <cell r="F31" t="str">
            <v>WR</v>
          </cell>
          <cell r="G31">
            <v>16</v>
          </cell>
          <cell r="H31">
            <v>9</v>
          </cell>
          <cell r="I31">
            <v>99</v>
          </cell>
          <cell r="J31">
            <v>67</v>
          </cell>
          <cell r="K31">
            <v>0.67700000000000005</v>
          </cell>
          <cell r="L31">
            <v>847</v>
          </cell>
          <cell r="M31">
            <v>12.6</v>
          </cell>
          <cell r="N31">
            <v>7</v>
          </cell>
          <cell r="O31">
            <v>55</v>
          </cell>
          <cell r="P31">
            <v>4.2</v>
          </cell>
          <cell r="Q31">
            <v>52.9375</v>
          </cell>
          <cell r="R31">
            <v>0.67382657120127287</v>
          </cell>
          <cell r="S31">
            <v>2</v>
          </cell>
        </row>
        <row r="32">
          <cell r="C32" t="str">
            <v>A.J. Green</v>
          </cell>
          <cell r="D32" t="str">
            <v>CIN</v>
          </cell>
          <cell r="E32">
            <v>28</v>
          </cell>
          <cell r="F32" t="str">
            <v>WR</v>
          </cell>
          <cell r="G32">
            <v>10</v>
          </cell>
          <cell r="H32">
            <v>10</v>
          </cell>
          <cell r="I32">
            <v>100</v>
          </cell>
          <cell r="J32">
            <v>66</v>
          </cell>
          <cell r="K32">
            <v>0.66</v>
          </cell>
          <cell r="L32">
            <v>964</v>
          </cell>
          <cell r="M32">
            <v>14.6</v>
          </cell>
          <cell r="N32">
            <v>4</v>
          </cell>
          <cell r="O32">
            <v>54</v>
          </cell>
          <cell r="P32">
            <v>6.6</v>
          </cell>
          <cell r="Q32">
            <v>96.4</v>
          </cell>
          <cell r="R32">
            <v>1.2270485282418457</v>
          </cell>
          <cell r="S32">
            <v>0</v>
          </cell>
        </row>
        <row r="33">
          <cell r="C33" t="str">
            <v>Antonio GaTEs</v>
          </cell>
          <cell r="D33" t="str">
            <v>SDG</v>
          </cell>
          <cell r="E33">
            <v>36</v>
          </cell>
          <cell r="F33" t="str">
            <v>TE</v>
          </cell>
          <cell r="G33">
            <v>14</v>
          </cell>
          <cell r="H33">
            <v>9</v>
          </cell>
          <cell r="I33">
            <v>93</v>
          </cell>
          <cell r="J33">
            <v>53</v>
          </cell>
          <cell r="K33">
            <v>0.56999999999999995</v>
          </cell>
          <cell r="L33">
            <v>548</v>
          </cell>
          <cell r="M33">
            <v>10.3</v>
          </cell>
          <cell r="N33">
            <v>7</v>
          </cell>
          <cell r="O33">
            <v>27</v>
          </cell>
          <cell r="P33">
            <v>3.8</v>
          </cell>
          <cell r="Q33">
            <v>39.1</v>
          </cell>
          <cell r="R33">
            <v>0.49769291964996026</v>
          </cell>
          <cell r="S33">
            <v>1</v>
          </cell>
        </row>
        <row r="34">
          <cell r="C34" t="str">
            <v>JJ Nelson</v>
          </cell>
          <cell r="D34" t="str">
            <v>ARI</v>
          </cell>
          <cell r="E34">
            <v>24</v>
          </cell>
          <cell r="F34" t="str">
            <v>WR</v>
          </cell>
          <cell r="G34">
            <v>15</v>
          </cell>
          <cell r="H34">
            <v>6</v>
          </cell>
          <cell r="I34">
            <v>74</v>
          </cell>
          <cell r="J34">
            <v>34</v>
          </cell>
          <cell r="K34">
            <v>0.45900000000000002</v>
          </cell>
          <cell r="L34">
            <v>568</v>
          </cell>
          <cell r="M34">
            <v>16.7</v>
          </cell>
          <cell r="N34">
            <v>6</v>
          </cell>
          <cell r="O34">
            <v>80</v>
          </cell>
          <cell r="P34">
            <v>2.2999999999999998</v>
          </cell>
          <cell r="Q34">
            <v>37.866666666666667</v>
          </cell>
          <cell r="R34">
            <v>0.48199416600371253</v>
          </cell>
          <cell r="S34">
            <v>1</v>
          </cell>
        </row>
        <row r="35">
          <cell r="C35" t="str">
            <v>T.Y. Hilton</v>
          </cell>
          <cell r="D35" t="str">
            <v>IND</v>
          </cell>
          <cell r="E35">
            <v>27</v>
          </cell>
          <cell r="F35" t="str">
            <v>WR</v>
          </cell>
          <cell r="G35">
            <v>16</v>
          </cell>
          <cell r="H35">
            <v>16</v>
          </cell>
          <cell r="I35">
            <v>155</v>
          </cell>
          <cell r="J35">
            <v>91</v>
          </cell>
          <cell r="K35">
            <v>0.58699999999999997</v>
          </cell>
          <cell r="L35">
            <v>1448</v>
          </cell>
          <cell r="M35">
            <v>15.9</v>
          </cell>
          <cell r="N35">
            <v>6</v>
          </cell>
          <cell r="O35">
            <v>63</v>
          </cell>
          <cell r="P35">
            <v>5.7</v>
          </cell>
          <cell r="Q35">
            <v>90.5</v>
          </cell>
          <cell r="R35">
            <v>1.1519490851233094</v>
          </cell>
          <cell r="S35">
            <v>0</v>
          </cell>
        </row>
        <row r="36">
          <cell r="C36" t="str">
            <v>Brandon LaFell</v>
          </cell>
          <cell r="D36" t="str">
            <v>CIN</v>
          </cell>
          <cell r="E36">
            <v>30</v>
          </cell>
          <cell r="F36" t="str">
            <v>WR</v>
          </cell>
          <cell r="G36">
            <v>16</v>
          </cell>
          <cell r="H36">
            <v>14</v>
          </cell>
          <cell r="I36">
            <v>107</v>
          </cell>
          <cell r="J36">
            <v>64</v>
          </cell>
          <cell r="K36">
            <v>0.59799999999999998</v>
          </cell>
          <cell r="L36">
            <v>862</v>
          </cell>
          <cell r="M36">
            <v>13.5</v>
          </cell>
          <cell r="N36">
            <v>6</v>
          </cell>
          <cell r="O36">
            <v>86</v>
          </cell>
          <cell r="P36">
            <v>4</v>
          </cell>
          <cell r="Q36">
            <v>53.875</v>
          </cell>
          <cell r="R36">
            <v>0.68575974542561657</v>
          </cell>
          <cell r="S36">
            <v>0</v>
          </cell>
        </row>
        <row r="37">
          <cell r="C37" t="str">
            <v>Allen Robinson</v>
          </cell>
          <cell r="D37" t="str">
            <v>JAX</v>
          </cell>
          <cell r="E37">
            <v>23</v>
          </cell>
          <cell r="F37" t="str">
            <v>WR</v>
          </cell>
          <cell r="G37">
            <v>16</v>
          </cell>
          <cell r="H37">
            <v>16</v>
          </cell>
          <cell r="I37">
            <v>151</v>
          </cell>
          <cell r="J37">
            <v>73</v>
          </cell>
          <cell r="K37">
            <v>0.48299999999999998</v>
          </cell>
          <cell r="L37">
            <v>883</v>
          </cell>
          <cell r="M37">
            <v>12.1</v>
          </cell>
          <cell r="N37">
            <v>6</v>
          </cell>
          <cell r="O37">
            <v>42</v>
          </cell>
          <cell r="P37">
            <v>4.5999999999999996</v>
          </cell>
          <cell r="Q37">
            <v>55.1875</v>
          </cell>
          <cell r="R37">
            <v>0.70246618933969773</v>
          </cell>
          <cell r="S37">
            <v>1</v>
          </cell>
        </row>
        <row r="38">
          <cell r="C38" t="str">
            <v>STEve Smith</v>
          </cell>
          <cell r="D38" t="str">
            <v>BAL</v>
          </cell>
          <cell r="E38">
            <v>37</v>
          </cell>
          <cell r="F38" t="str">
            <v>WR</v>
          </cell>
          <cell r="G38">
            <v>14</v>
          </cell>
          <cell r="H38">
            <v>14</v>
          </cell>
          <cell r="I38">
            <v>101</v>
          </cell>
          <cell r="J38">
            <v>70</v>
          </cell>
          <cell r="K38">
            <v>0.69299999999999995</v>
          </cell>
          <cell r="L38">
            <v>799</v>
          </cell>
          <cell r="M38">
            <v>11.4</v>
          </cell>
          <cell r="N38">
            <v>5</v>
          </cell>
          <cell r="O38">
            <v>52</v>
          </cell>
          <cell r="P38">
            <v>5</v>
          </cell>
          <cell r="Q38">
            <v>57.071428571428569</v>
          </cell>
          <cell r="R38">
            <v>0.72644618706671205</v>
          </cell>
          <cell r="S38">
            <v>0</v>
          </cell>
        </row>
        <row r="39">
          <cell r="C39" t="str">
            <v>Larry Fitzgerald</v>
          </cell>
          <cell r="D39" t="str">
            <v>ARI</v>
          </cell>
          <cell r="E39">
            <v>33</v>
          </cell>
          <cell r="F39" t="str">
            <v>WR</v>
          </cell>
          <cell r="G39">
            <v>16</v>
          </cell>
          <cell r="H39">
            <v>16</v>
          </cell>
          <cell r="I39">
            <v>150</v>
          </cell>
          <cell r="J39">
            <v>107</v>
          </cell>
          <cell r="K39">
            <v>0.71299999999999997</v>
          </cell>
          <cell r="L39">
            <v>1023</v>
          </cell>
          <cell r="M39">
            <v>9.6</v>
          </cell>
          <cell r="N39">
            <v>6</v>
          </cell>
          <cell r="O39">
            <v>33</v>
          </cell>
          <cell r="P39">
            <v>6.7</v>
          </cell>
          <cell r="Q39">
            <v>63.9375</v>
          </cell>
          <cell r="R39">
            <v>0.81384248210023868</v>
          </cell>
          <cell r="S39">
            <v>2</v>
          </cell>
        </row>
        <row r="40">
          <cell r="C40" t="str">
            <v>David Johnson</v>
          </cell>
          <cell r="D40" t="str">
            <v>ARI</v>
          </cell>
          <cell r="E40">
            <v>25</v>
          </cell>
          <cell r="F40" t="str">
            <v>RB</v>
          </cell>
          <cell r="G40">
            <v>16</v>
          </cell>
          <cell r="H40">
            <v>16</v>
          </cell>
          <cell r="I40">
            <v>120</v>
          </cell>
          <cell r="J40">
            <v>80</v>
          </cell>
          <cell r="K40">
            <v>0.66700000000000004</v>
          </cell>
          <cell r="L40">
            <v>879</v>
          </cell>
          <cell r="M40">
            <v>11</v>
          </cell>
          <cell r="N40">
            <v>4</v>
          </cell>
          <cell r="O40">
            <v>58</v>
          </cell>
          <cell r="P40">
            <v>5</v>
          </cell>
          <cell r="Q40">
            <v>54.9</v>
          </cell>
          <cell r="R40">
            <v>0.69880668257756562</v>
          </cell>
          <cell r="S40">
            <v>5</v>
          </cell>
        </row>
        <row r="41">
          <cell r="C41" t="str">
            <v>Marquess Wilson</v>
          </cell>
          <cell r="D41" t="str">
            <v>CHI</v>
          </cell>
          <cell r="E41">
            <v>24</v>
          </cell>
          <cell r="F41" t="str">
            <v>WR</v>
          </cell>
          <cell r="G41">
            <v>3</v>
          </cell>
          <cell r="H41">
            <v>1</v>
          </cell>
          <cell r="I41">
            <v>16</v>
          </cell>
          <cell r="J41">
            <v>9</v>
          </cell>
          <cell r="K41">
            <v>0.56299999999999994</v>
          </cell>
          <cell r="L41">
            <v>160</v>
          </cell>
          <cell r="M41">
            <v>17.8</v>
          </cell>
          <cell r="N41">
            <v>1</v>
          </cell>
          <cell r="O41">
            <v>35</v>
          </cell>
          <cell r="P41">
            <v>3</v>
          </cell>
          <cell r="Q41">
            <v>53.333333333333336</v>
          </cell>
          <cell r="R41">
            <v>0.67886502254044023</v>
          </cell>
          <cell r="S41">
            <v>0</v>
          </cell>
        </row>
        <row r="42">
          <cell r="C42" t="str">
            <v>Tyreek Hill</v>
          </cell>
          <cell r="D42" t="str">
            <v>KAN</v>
          </cell>
          <cell r="E42">
            <v>22</v>
          </cell>
          <cell r="F42" t="str">
            <v>WR</v>
          </cell>
          <cell r="G42">
            <v>16</v>
          </cell>
          <cell r="H42">
            <v>1</v>
          </cell>
          <cell r="I42">
            <v>83</v>
          </cell>
          <cell r="J42">
            <v>61</v>
          </cell>
          <cell r="K42">
            <v>0.73499999999999999</v>
          </cell>
          <cell r="L42">
            <v>593</v>
          </cell>
          <cell r="M42">
            <v>9.6999999999999993</v>
          </cell>
          <cell r="N42">
            <v>6</v>
          </cell>
          <cell r="O42">
            <v>49</v>
          </cell>
          <cell r="P42">
            <v>3.8</v>
          </cell>
          <cell r="Q42">
            <v>37.0625</v>
          </cell>
          <cell r="R42">
            <v>0.47175815433571999</v>
          </cell>
          <cell r="S42">
            <v>4</v>
          </cell>
        </row>
        <row r="43">
          <cell r="C43" t="str">
            <v>Michael Floyd</v>
          </cell>
          <cell r="D43" t="str">
            <v>ARI</v>
          </cell>
          <cell r="E43">
            <v>27</v>
          </cell>
          <cell r="F43" t="str">
            <v>WR</v>
          </cell>
          <cell r="G43">
            <v>15</v>
          </cell>
          <cell r="H43">
            <v>8</v>
          </cell>
          <cell r="I43">
            <v>76</v>
          </cell>
          <cell r="J43">
            <v>37</v>
          </cell>
          <cell r="K43">
            <v>0.48699999999999999</v>
          </cell>
          <cell r="L43">
            <v>488</v>
          </cell>
          <cell r="M43">
            <v>13.2</v>
          </cell>
          <cell r="N43">
            <v>5</v>
          </cell>
          <cell r="O43">
            <v>39</v>
          </cell>
          <cell r="P43">
            <v>2.5</v>
          </cell>
          <cell r="Q43">
            <v>32.533333333333331</v>
          </cell>
          <cell r="R43">
            <v>0.41410766374966851</v>
          </cell>
          <cell r="S43">
            <v>0</v>
          </cell>
        </row>
        <row r="44">
          <cell r="C44" t="str">
            <v>Markus Wheaton</v>
          </cell>
          <cell r="D44" t="str">
            <v>PIT</v>
          </cell>
          <cell r="E44">
            <v>25</v>
          </cell>
          <cell r="F44" t="str">
            <v>WR</v>
          </cell>
          <cell r="G44">
            <v>3</v>
          </cell>
          <cell r="H44">
            <v>2</v>
          </cell>
          <cell r="I44">
            <v>9</v>
          </cell>
          <cell r="J44">
            <v>4</v>
          </cell>
          <cell r="K44">
            <v>0.44400000000000001</v>
          </cell>
          <cell r="L44">
            <v>51</v>
          </cell>
          <cell r="M44">
            <v>12.8</v>
          </cell>
          <cell r="N44">
            <v>1</v>
          </cell>
          <cell r="O44">
            <v>30</v>
          </cell>
          <cell r="P44">
            <v>1.3</v>
          </cell>
          <cell r="Q44">
            <v>17</v>
          </cell>
          <cell r="R44">
            <v>0.21638822593476531</v>
          </cell>
          <cell r="S44">
            <v>0</v>
          </cell>
        </row>
        <row r="45">
          <cell r="C45" t="str">
            <v>Cole Beasley</v>
          </cell>
          <cell r="D45" t="str">
            <v>DAL</v>
          </cell>
          <cell r="E45">
            <v>27</v>
          </cell>
          <cell r="F45" t="str">
            <v>WR</v>
          </cell>
          <cell r="G45">
            <v>16</v>
          </cell>
          <cell r="H45">
            <v>6</v>
          </cell>
          <cell r="I45">
            <v>98</v>
          </cell>
          <cell r="J45">
            <v>75</v>
          </cell>
          <cell r="K45">
            <v>0.76500000000000001</v>
          </cell>
          <cell r="L45">
            <v>833</v>
          </cell>
          <cell r="M45">
            <v>11.1</v>
          </cell>
          <cell r="N45">
            <v>5</v>
          </cell>
          <cell r="O45">
            <v>47</v>
          </cell>
          <cell r="P45">
            <v>4.7</v>
          </cell>
          <cell r="Q45">
            <v>52.0625</v>
          </cell>
          <cell r="R45">
            <v>0.66268894192521877</v>
          </cell>
          <cell r="S45">
            <v>0</v>
          </cell>
        </row>
        <row r="46">
          <cell r="C46" t="str">
            <v>Seth Roberts</v>
          </cell>
          <cell r="D46" t="str">
            <v>OAK</v>
          </cell>
          <cell r="E46">
            <v>25</v>
          </cell>
          <cell r="F46" t="str">
            <v>WR</v>
          </cell>
          <cell r="G46">
            <v>16</v>
          </cell>
          <cell r="H46">
            <v>6</v>
          </cell>
          <cell r="I46">
            <v>77</v>
          </cell>
          <cell r="J46">
            <v>38</v>
          </cell>
          <cell r="K46">
            <v>0.49399999999999999</v>
          </cell>
          <cell r="L46">
            <v>397</v>
          </cell>
          <cell r="M46">
            <v>10.4</v>
          </cell>
          <cell r="N46">
            <v>5</v>
          </cell>
          <cell r="O46">
            <v>41</v>
          </cell>
          <cell r="P46">
            <v>2.4</v>
          </cell>
          <cell r="Q46">
            <v>24.8125</v>
          </cell>
          <cell r="R46">
            <v>0.31583134447096262</v>
          </cell>
          <cell r="S46">
            <v>0</v>
          </cell>
        </row>
        <row r="47">
          <cell r="C47" t="str">
            <v>Kenny Britt</v>
          </cell>
          <cell r="D47" t="str">
            <v>LAR</v>
          </cell>
          <cell r="E47">
            <v>28</v>
          </cell>
          <cell r="F47" t="str">
            <v>WR</v>
          </cell>
          <cell r="G47">
            <v>15</v>
          </cell>
          <cell r="H47">
            <v>15</v>
          </cell>
          <cell r="I47">
            <v>111</v>
          </cell>
          <cell r="J47">
            <v>68</v>
          </cell>
          <cell r="K47">
            <v>0.61299999999999999</v>
          </cell>
          <cell r="L47">
            <v>1002</v>
          </cell>
          <cell r="M47">
            <v>14.7</v>
          </cell>
          <cell r="N47">
            <v>5</v>
          </cell>
          <cell r="O47">
            <v>66</v>
          </cell>
          <cell r="P47">
            <v>4.5</v>
          </cell>
          <cell r="Q47">
            <v>66.8</v>
          </cell>
          <cell r="R47">
            <v>0.85027844073190129</v>
          </cell>
          <cell r="S47">
            <v>2</v>
          </cell>
        </row>
        <row r="48">
          <cell r="C48" t="str">
            <v>Justin HunTEr</v>
          </cell>
          <cell r="D48" t="str">
            <v>PIT</v>
          </cell>
          <cell r="E48">
            <v>25</v>
          </cell>
          <cell r="F48" t="str">
            <v>WR</v>
          </cell>
          <cell r="G48">
            <v>13</v>
          </cell>
          <cell r="H48">
            <v>5</v>
          </cell>
          <cell r="I48">
            <v>23</v>
          </cell>
          <cell r="J48">
            <v>10</v>
          </cell>
          <cell r="K48">
            <v>0.435</v>
          </cell>
          <cell r="L48">
            <v>189</v>
          </cell>
          <cell r="M48">
            <v>18.899999999999999</v>
          </cell>
          <cell r="N48">
            <v>4</v>
          </cell>
          <cell r="O48">
            <v>64</v>
          </cell>
          <cell r="P48">
            <v>0.8</v>
          </cell>
          <cell r="Q48">
            <v>14.538461538461538</v>
          </cell>
          <cell r="R48">
            <v>0.18505599412520654</v>
          </cell>
          <cell r="S48">
            <v>0</v>
          </cell>
        </row>
        <row r="49">
          <cell r="C49" t="str">
            <v>Emmanuel Sanders</v>
          </cell>
          <cell r="D49" t="str">
            <v>DEN</v>
          </cell>
          <cell r="E49">
            <v>29</v>
          </cell>
          <cell r="F49" t="str">
            <v>WR</v>
          </cell>
          <cell r="G49">
            <v>16</v>
          </cell>
          <cell r="H49">
            <v>16</v>
          </cell>
          <cell r="I49">
            <v>137</v>
          </cell>
          <cell r="J49">
            <v>79</v>
          </cell>
          <cell r="K49">
            <v>0.57699999999999996</v>
          </cell>
          <cell r="L49">
            <v>1032</v>
          </cell>
          <cell r="M49">
            <v>13.1</v>
          </cell>
          <cell r="N49">
            <v>5</v>
          </cell>
          <cell r="O49">
            <v>64</v>
          </cell>
          <cell r="P49">
            <v>4.9000000000000004</v>
          </cell>
          <cell r="Q49">
            <v>64.5</v>
          </cell>
          <cell r="R49">
            <v>0.82100238663484482</v>
          </cell>
          <cell r="S49">
            <v>1</v>
          </cell>
        </row>
        <row r="50">
          <cell r="C50" t="str">
            <v>Corey Coleman</v>
          </cell>
          <cell r="D50" t="str">
            <v>CLE</v>
          </cell>
          <cell r="E50">
            <v>22</v>
          </cell>
          <cell r="F50" t="str">
            <v>WR</v>
          </cell>
          <cell r="G50">
            <v>10</v>
          </cell>
          <cell r="H50">
            <v>10</v>
          </cell>
          <cell r="I50">
            <v>73</v>
          </cell>
          <cell r="J50">
            <v>33</v>
          </cell>
          <cell r="K50">
            <v>0.45200000000000001</v>
          </cell>
          <cell r="L50">
            <v>413</v>
          </cell>
          <cell r="M50">
            <v>12.5</v>
          </cell>
          <cell r="N50">
            <v>3</v>
          </cell>
          <cell r="O50">
            <v>58</v>
          </cell>
          <cell r="P50">
            <v>3.3</v>
          </cell>
          <cell r="Q50">
            <v>41.3</v>
          </cell>
          <cell r="R50">
            <v>0.52569610182975335</v>
          </cell>
          <cell r="S50">
            <v>0</v>
          </cell>
        </row>
        <row r="51">
          <cell r="C51" t="str">
            <v>Randall Cobb</v>
          </cell>
          <cell r="D51" t="str">
            <v>GNB</v>
          </cell>
          <cell r="E51">
            <v>26</v>
          </cell>
          <cell r="F51" t="str">
            <v>WR</v>
          </cell>
          <cell r="G51">
            <v>13</v>
          </cell>
          <cell r="H51">
            <v>10</v>
          </cell>
          <cell r="I51">
            <v>84</v>
          </cell>
          <cell r="J51">
            <v>60</v>
          </cell>
          <cell r="K51">
            <v>0.71399999999999997</v>
          </cell>
          <cell r="L51">
            <v>610</v>
          </cell>
          <cell r="M51">
            <v>10.199999999999999</v>
          </cell>
          <cell r="N51">
            <v>4</v>
          </cell>
          <cell r="O51">
            <v>47</v>
          </cell>
          <cell r="P51">
            <v>4.5999999999999996</v>
          </cell>
          <cell r="Q51">
            <v>46.92307692307692</v>
          </cell>
          <cell r="R51">
            <v>0.59727066886971414</v>
          </cell>
          <cell r="S51">
            <v>1</v>
          </cell>
        </row>
        <row r="52">
          <cell r="C52" t="str">
            <v>Amari Cooper</v>
          </cell>
          <cell r="D52" t="str">
            <v>OAK</v>
          </cell>
          <cell r="E52">
            <v>22</v>
          </cell>
          <cell r="F52" t="str">
            <v>WR</v>
          </cell>
          <cell r="G52">
            <v>16</v>
          </cell>
          <cell r="H52">
            <v>14</v>
          </cell>
          <cell r="I52">
            <v>132</v>
          </cell>
          <cell r="J52">
            <v>83</v>
          </cell>
          <cell r="K52">
            <v>0.629</v>
          </cell>
          <cell r="L52">
            <v>1153</v>
          </cell>
          <cell r="M52">
            <v>13.9</v>
          </cell>
          <cell r="N52">
            <v>5</v>
          </cell>
          <cell r="O52">
            <v>64</v>
          </cell>
          <cell r="P52">
            <v>5.2</v>
          </cell>
          <cell r="Q52">
            <v>72.0625</v>
          </cell>
          <cell r="R52">
            <v>0.9172633253778838</v>
          </cell>
          <cell r="S52">
            <v>2</v>
          </cell>
        </row>
        <row r="53">
          <cell r="C53" t="str">
            <v>Demaryius Thomas</v>
          </cell>
          <cell r="D53" t="str">
            <v>DEN</v>
          </cell>
          <cell r="E53">
            <v>29</v>
          </cell>
          <cell r="F53" t="str">
            <v>WR</v>
          </cell>
          <cell r="G53">
            <v>16</v>
          </cell>
          <cell r="H53">
            <v>16</v>
          </cell>
          <cell r="I53">
            <v>144</v>
          </cell>
          <cell r="J53">
            <v>90</v>
          </cell>
          <cell r="K53">
            <v>0.625</v>
          </cell>
          <cell r="L53">
            <v>1083</v>
          </cell>
          <cell r="M53">
            <v>12</v>
          </cell>
          <cell r="N53">
            <v>5</v>
          </cell>
          <cell r="O53">
            <v>55</v>
          </cell>
          <cell r="P53">
            <v>5.6</v>
          </cell>
          <cell r="Q53">
            <v>67.6875</v>
          </cell>
          <cell r="R53">
            <v>0.86157517899761338</v>
          </cell>
          <cell r="S53">
            <v>2</v>
          </cell>
        </row>
        <row r="54">
          <cell r="C54" t="str">
            <v>Adam Thielen</v>
          </cell>
          <cell r="D54" t="str">
            <v>MIN</v>
          </cell>
          <cell r="E54">
            <v>26</v>
          </cell>
          <cell r="F54" t="str">
            <v>WR</v>
          </cell>
          <cell r="G54">
            <v>16</v>
          </cell>
          <cell r="H54">
            <v>10</v>
          </cell>
          <cell r="I54">
            <v>92</v>
          </cell>
          <cell r="J54">
            <v>69</v>
          </cell>
          <cell r="K54">
            <v>0.75</v>
          </cell>
          <cell r="L54">
            <v>967</v>
          </cell>
          <cell r="M54">
            <v>14</v>
          </cell>
          <cell r="N54">
            <v>5</v>
          </cell>
          <cell r="O54">
            <v>71</v>
          </cell>
          <cell r="P54">
            <v>4.3</v>
          </cell>
          <cell r="Q54">
            <v>60.4375</v>
          </cell>
          <cell r="R54">
            <v>0.76929196499602226</v>
          </cell>
          <cell r="S54">
            <v>2</v>
          </cell>
        </row>
        <row r="55">
          <cell r="C55" t="str">
            <v>Jordan Reed</v>
          </cell>
          <cell r="D55" t="str">
            <v>WAS</v>
          </cell>
          <cell r="E55">
            <v>26</v>
          </cell>
          <cell r="F55" t="str">
            <v>TE</v>
          </cell>
          <cell r="G55">
            <v>12</v>
          </cell>
          <cell r="H55">
            <v>8</v>
          </cell>
          <cell r="I55">
            <v>89</v>
          </cell>
          <cell r="J55">
            <v>66</v>
          </cell>
          <cell r="K55">
            <v>0.74199999999999999</v>
          </cell>
          <cell r="L55">
            <v>686</v>
          </cell>
          <cell r="M55">
            <v>10.4</v>
          </cell>
          <cell r="N55">
            <v>6</v>
          </cell>
          <cell r="O55">
            <v>33</v>
          </cell>
          <cell r="P55">
            <v>5.5</v>
          </cell>
          <cell r="Q55">
            <v>57.2</v>
          </cell>
          <cell r="R55">
            <v>0.7280827366746222</v>
          </cell>
          <cell r="S55">
            <v>1</v>
          </cell>
        </row>
        <row r="56">
          <cell r="C56" t="str">
            <v>Danny Amendola</v>
          </cell>
          <cell r="D56" t="str">
            <v>NWE</v>
          </cell>
          <cell r="E56">
            <v>31</v>
          </cell>
          <cell r="F56" t="str">
            <v>WR</v>
          </cell>
          <cell r="G56">
            <v>12</v>
          </cell>
          <cell r="H56">
            <v>4</v>
          </cell>
          <cell r="I56">
            <v>29</v>
          </cell>
          <cell r="J56">
            <v>23</v>
          </cell>
          <cell r="K56">
            <v>0.79300000000000004</v>
          </cell>
          <cell r="L56">
            <v>243</v>
          </cell>
          <cell r="M56">
            <v>10.6</v>
          </cell>
          <cell r="N56">
            <v>4</v>
          </cell>
          <cell r="O56">
            <v>32</v>
          </cell>
          <cell r="P56">
            <v>1.9</v>
          </cell>
          <cell r="Q56">
            <v>20.25</v>
          </cell>
          <cell r="R56">
            <v>0.25775656324582341</v>
          </cell>
          <cell r="S56">
            <v>3</v>
          </cell>
        </row>
        <row r="57">
          <cell r="C57" t="str">
            <v>Delanie Walker</v>
          </cell>
          <cell r="D57" t="str">
            <v>TEN</v>
          </cell>
          <cell r="E57">
            <v>32</v>
          </cell>
          <cell r="F57" t="str">
            <v>TE</v>
          </cell>
          <cell r="G57">
            <v>15</v>
          </cell>
          <cell r="H57">
            <v>10</v>
          </cell>
          <cell r="I57">
            <v>102</v>
          </cell>
          <cell r="J57">
            <v>65</v>
          </cell>
          <cell r="K57">
            <v>0.63700000000000001</v>
          </cell>
          <cell r="L57">
            <v>800</v>
          </cell>
          <cell r="M57">
            <v>12.3</v>
          </cell>
          <cell r="N57">
            <v>7</v>
          </cell>
          <cell r="O57">
            <v>47</v>
          </cell>
          <cell r="P57">
            <v>4.3</v>
          </cell>
          <cell r="Q57">
            <v>53.3</v>
          </cell>
          <cell r="R57">
            <v>0.67844073190135235</v>
          </cell>
          <cell r="S57">
            <v>1</v>
          </cell>
        </row>
        <row r="58">
          <cell r="C58" t="str">
            <v>Malcolm Mitchell</v>
          </cell>
          <cell r="D58" t="str">
            <v>NWE</v>
          </cell>
          <cell r="E58">
            <v>23</v>
          </cell>
          <cell r="F58" t="str">
            <v>WR</v>
          </cell>
          <cell r="G58">
            <v>14</v>
          </cell>
          <cell r="H58">
            <v>6</v>
          </cell>
          <cell r="I58">
            <v>48</v>
          </cell>
          <cell r="J58">
            <v>32</v>
          </cell>
          <cell r="K58">
            <v>0.66700000000000004</v>
          </cell>
          <cell r="L58">
            <v>401</v>
          </cell>
          <cell r="M58">
            <v>12.5</v>
          </cell>
          <cell r="N58">
            <v>4</v>
          </cell>
          <cell r="O58">
            <v>56</v>
          </cell>
          <cell r="P58">
            <v>2.2999999999999998</v>
          </cell>
          <cell r="Q58">
            <v>28.642857142857142</v>
          </cell>
          <cell r="R58">
            <v>0.36458688487328106</v>
          </cell>
          <cell r="S58">
            <v>0</v>
          </cell>
        </row>
        <row r="59">
          <cell r="C59" t="str">
            <v>Julius Thomas</v>
          </cell>
          <cell r="D59" t="str">
            <v>JAX</v>
          </cell>
          <cell r="E59">
            <v>28</v>
          </cell>
          <cell r="F59" t="str">
            <v>TE</v>
          </cell>
          <cell r="G59">
            <v>9</v>
          </cell>
          <cell r="H59">
            <v>6</v>
          </cell>
          <cell r="I59">
            <v>51</v>
          </cell>
          <cell r="J59">
            <v>30</v>
          </cell>
          <cell r="K59">
            <v>0.58799999999999997</v>
          </cell>
          <cell r="L59">
            <v>281</v>
          </cell>
          <cell r="M59">
            <v>9.4</v>
          </cell>
          <cell r="N59">
            <v>4</v>
          </cell>
          <cell r="O59">
            <v>24</v>
          </cell>
          <cell r="P59">
            <v>3.3</v>
          </cell>
          <cell r="Q59">
            <v>31.2</v>
          </cell>
          <cell r="R59">
            <v>0.3971360381861575</v>
          </cell>
          <cell r="S59">
            <v>0</v>
          </cell>
        </row>
        <row r="60">
          <cell r="C60" t="str">
            <v>Kyle Rudolph</v>
          </cell>
          <cell r="D60" t="str">
            <v>MIN</v>
          </cell>
          <cell r="E60">
            <v>27</v>
          </cell>
          <cell r="F60" t="str">
            <v>TE</v>
          </cell>
          <cell r="G60">
            <v>16</v>
          </cell>
          <cell r="H60">
            <v>16</v>
          </cell>
          <cell r="I60">
            <v>132</v>
          </cell>
          <cell r="J60">
            <v>83</v>
          </cell>
          <cell r="K60">
            <v>0.629</v>
          </cell>
          <cell r="L60">
            <v>840</v>
          </cell>
          <cell r="M60">
            <v>10.1</v>
          </cell>
          <cell r="N60">
            <v>7</v>
          </cell>
          <cell r="O60">
            <v>44</v>
          </cell>
          <cell r="P60">
            <v>5.2</v>
          </cell>
          <cell r="Q60">
            <v>52.5</v>
          </cell>
          <cell r="R60">
            <v>0.66825775656324582</v>
          </cell>
          <cell r="S60">
            <v>0</v>
          </cell>
        </row>
        <row r="61">
          <cell r="C61" t="str">
            <v>Kendall WRight</v>
          </cell>
          <cell r="D61" t="str">
            <v>TEN</v>
          </cell>
          <cell r="E61">
            <v>27</v>
          </cell>
          <cell r="F61" t="str">
            <v>WR</v>
          </cell>
          <cell r="G61">
            <v>11</v>
          </cell>
          <cell r="H61">
            <v>4</v>
          </cell>
          <cell r="I61">
            <v>42</v>
          </cell>
          <cell r="J61">
            <v>29</v>
          </cell>
          <cell r="K61">
            <v>0.69</v>
          </cell>
          <cell r="L61">
            <v>416</v>
          </cell>
          <cell r="M61">
            <v>14.3</v>
          </cell>
          <cell r="N61">
            <v>3</v>
          </cell>
          <cell r="O61">
            <v>48</v>
          </cell>
          <cell r="P61">
            <v>2.6</v>
          </cell>
          <cell r="Q61">
            <v>37.81818181818182</v>
          </cell>
          <cell r="R61">
            <v>0.48137701598322125</v>
          </cell>
          <cell r="S61">
            <v>0</v>
          </cell>
        </row>
        <row r="62">
          <cell r="C62" t="str">
            <v>DeSean Jackson</v>
          </cell>
          <cell r="D62" t="str">
            <v>WAS</v>
          </cell>
          <cell r="E62">
            <v>30</v>
          </cell>
          <cell r="F62" t="str">
            <v>WR</v>
          </cell>
          <cell r="G62">
            <v>15</v>
          </cell>
          <cell r="H62">
            <v>15</v>
          </cell>
          <cell r="I62">
            <v>100</v>
          </cell>
          <cell r="J62">
            <v>56</v>
          </cell>
          <cell r="K62">
            <v>0.56000000000000005</v>
          </cell>
          <cell r="L62">
            <v>1005</v>
          </cell>
          <cell r="M62">
            <v>17.899999999999999</v>
          </cell>
          <cell r="N62">
            <v>4</v>
          </cell>
          <cell r="O62">
            <v>80</v>
          </cell>
          <cell r="P62">
            <v>3.7</v>
          </cell>
          <cell r="Q62">
            <v>67</v>
          </cell>
          <cell r="R62">
            <v>0.85282418456642806</v>
          </cell>
          <cell r="S62">
            <v>0</v>
          </cell>
        </row>
        <row r="63">
          <cell r="C63" t="str">
            <v>Marvin Jones</v>
          </cell>
          <cell r="D63" t="str">
            <v>DET</v>
          </cell>
          <cell r="E63">
            <v>26</v>
          </cell>
          <cell r="F63" t="str">
            <v>WR</v>
          </cell>
          <cell r="G63">
            <v>15</v>
          </cell>
          <cell r="H63">
            <v>15</v>
          </cell>
          <cell r="I63">
            <v>103</v>
          </cell>
          <cell r="J63">
            <v>55</v>
          </cell>
          <cell r="K63">
            <v>0.53400000000000003</v>
          </cell>
          <cell r="L63">
            <v>930</v>
          </cell>
          <cell r="M63">
            <v>16.899999999999999</v>
          </cell>
          <cell r="N63">
            <v>4</v>
          </cell>
          <cell r="O63">
            <v>73</v>
          </cell>
          <cell r="P63">
            <v>3.7</v>
          </cell>
          <cell r="Q63">
            <v>62</v>
          </cell>
          <cell r="R63">
            <v>0.78918058870326169</v>
          </cell>
          <cell r="S63">
            <v>0</v>
          </cell>
        </row>
        <row r="64">
          <cell r="C64" t="str">
            <v>DeVanTE Parker</v>
          </cell>
          <cell r="D64" t="str">
            <v>MIA</v>
          </cell>
          <cell r="E64">
            <v>23</v>
          </cell>
          <cell r="F64" t="str">
            <v>WR</v>
          </cell>
          <cell r="G64">
            <v>15</v>
          </cell>
          <cell r="H64">
            <v>8</v>
          </cell>
          <cell r="I64">
            <v>87</v>
          </cell>
          <cell r="J64">
            <v>56</v>
          </cell>
          <cell r="K64">
            <v>0.64400000000000002</v>
          </cell>
          <cell r="L64">
            <v>744</v>
          </cell>
          <cell r="M64">
            <v>13.3</v>
          </cell>
          <cell r="N64">
            <v>4</v>
          </cell>
          <cell r="O64">
            <v>56</v>
          </cell>
          <cell r="P64">
            <v>3.7</v>
          </cell>
          <cell r="Q64">
            <v>49.6</v>
          </cell>
          <cell r="R64">
            <v>0.63134447096260937</v>
          </cell>
          <cell r="S64">
            <v>0</v>
          </cell>
        </row>
        <row r="65">
          <cell r="C65" t="str">
            <v>MarTEllus Bennett</v>
          </cell>
          <cell r="D65" t="str">
            <v>NWE</v>
          </cell>
          <cell r="E65">
            <v>29</v>
          </cell>
          <cell r="F65" t="str">
            <v>TE</v>
          </cell>
          <cell r="G65">
            <v>16</v>
          </cell>
          <cell r="H65">
            <v>12</v>
          </cell>
          <cell r="I65">
            <v>73</v>
          </cell>
          <cell r="J65">
            <v>55</v>
          </cell>
          <cell r="K65">
            <v>0.753</v>
          </cell>
          <cell r="L65">
            <v>701</v>
          </cell>
          <cell r="M65">
            <v>12.7</v>
          </cell>
          <cell r="N65">
            <v>7</v>
          </cell>
          <cell r="O65">
            <v>58</v>
          </cell>
          <cell r="P65">
            <v>3.4</v>
          </cell>
          <cell r="Q65">
            <v>43.8</v>
          </cell>
          <cell r="R65">
            <v>0.55751789976133648</v>
          </cell>
          <cell r="S65">
            <v>0</v>
          </cell>
        </row>
        <row r="66">
          <cell r="C66" t="str">
            <v>Le'Veon Bell</v>
          </cell>
          <cell r="D66" t="str">
            <v>PIT</v>
          </cell>
          <cell r="E66">
            <v>24</v>
          </cell>
          <cell r="F66" t="str">
            <v>RB</v>
          </cell>
          <cell r="G66">
            <v>12</v>
          </cell>
          <cell r="H66">
            <v>12</v>
          </cell>
          <cell r="I66">
            <v>94</v>
          </cell>
          <cell r="J66">
            <v>75</v>
          </cell>
          <cell r="K66">
            <v>0.79800000000000004</v>
          </cell>
          <cell r="L66">
            <v>616</v>
          </cell>
          <cell r="M66">
            <v>8.1999999999999993</v>
          </cell>
          <cell r="N66">
            <v>2</v>
          </cell>
          <cell r="O66">
            <v>32</v>
          </cell>
          <cell r="P66">
            <v>6.3</v>
          </cell>
          <cell r="Q66">
            <v>51.3</v>
          </cell>
          <cell r="R66">
            <v>0.65298329355608586</v>
          </cell>
          <cell r="S66">
            <v>4</v>
          </cell>
        </row>
        <row r="67">
          <cell r="C67" t="str">
            <v>Devin Funchess</v>
          </cell>
          <cell r="D67" t="str">
            <v>CAR</v>
          </cell>
          <cell r="E67">
            <v>22</v>
          </cell>
          <cell r="F67" t="str">
            <v>WR</v>
          </cell>
          <cell r="G67">
            <v>15</v>
          </cell>
          <cell r="H67">
            <v>7</v>
          </cell>
          <cell r="I67">
            <v>58</v>
          </cell>
          <cell r="J67">
            <v>23</v>
          </cell>
          <cell r="K67">
            <v>0.39700000000000002</v>
          </cell>
          <cell r="L67">
            <v>371</v>
          </cell>
          <cell r="M67">
            <v>16.100000000000001</v>
          </cell>
          <cell r="N67">
            <v>4</v>
          </cell>
          <cell r="O67">
            <v>48</v>
          </cell>
          <cell r="P67">
            <v>1.5</v>
          </cell>
          <cell r="Q67">
            <v>24.733333333333334</v>
          </cell>
          <cell r="R67">
            <v>0.31482365420312913</v>
          </cell>
          <cell r="S67">
            <v>0</v>
          </cell>
        </row>
        <row r="68">
          <cell r="C68" t="str">
            <v>Allen Hurns</v>
          </cell>
          <cell r="D68" t="str">
            <v>JAX</v>
          </cell>
          <cell r="E68">
            <v>25</v>
          </cell>
          <cell r="F68" t="str">
            <v>WR</v>
          </cell>
          <cell r="G68">
            <v>11</v>
          </cell>
          <cell r="H68">
            <v>11</v>
          </cell>
          <cell r="I68">
            <v>76</v>
          </cell>
          <cell r="J68">
            <v>35</v>
          </cell>
          <cell r="K68">
            <v>0.46100000000000002</v>
          </cell>
          <cell r="L68">
            <v>477</v>
          </cell>
          <cell r="M68">
            <v>13.6</v>
          </cell>
          <cell r="N68">
            <v>3</v>
          </cell>
          <cell r="O68">
            <v>42</v>
          </cell>
          <cell r="P68">
            <v>3.2</v>
          </cell>
          <cell r="Q68">
            <v>43.363636363636367</v>
          </cell>
          <cell r="R68">
            <v>0.55196354957691474</v>
          </cell>
          <cell r="S68">
            <v>1</v>
          </cell>
        </row>
        <row r="69">
          <cell r="C69" t="str">
            <v>Chris Hogan</v>
          </cell>
          <cell r="D69" t="str">
            <v>NWE</v>
          </cell>
          <cell r="E69">
            <v>28</v>
          </cell>
          <cell r="F69" t="str">
            <v>WR</v>
          </cell>
          <cell r="G69">
            <v>15</v>
          </cell>
          <cell r="H69">
            <v>14</v>
          </cell>
          <cell r="I69">
            <v>58</v>
          </cell>
          <cell r="J69">
            <v>38</v>
          </cell>
          <cell r="K69">
            <v>0.65500000000000003</v>
          </cell>
          <cell r="L69">
            <v>680</v>
          </cell>
          <cell r="M69">
            <v>17.899999999999999</v>
          </cell>
          <cell r="N69">
            <v>4</v>
          </cell>
          <cell r="O69">
            <v>79</v>
          </cell>
          <cell r="P69">
            <v>2.5</v>
          </cell>
          <cell r="Q69">
            <v>45.333333333333336</v>
          </cell>
          <cell r="R69">
            <v>0.5770352691593742</v>
          </cell>
          <cell r="S69">
            <v>1</v>
          </cell>
        </row>
        <row r="70">
          <cell r="C70" t="str">
            <v>Dwayne Allen</v>
          </cell>
          <cell r="D70" t="str">
            <v>IND</v>
          </cell>
          <cell r="E70">
            <v>26</v>
          </cell>
          <cell r="F70" t="str">
            <v>TE</v>
          </cell>
          <cell r="G70">
            <v>14</v>
          </cell>
          <cell r="H70">
            <v>14</v>
          </cell>
          <cell r="I70">
            <v>52</v>
          </cell>
          <cell r="J70">
            <v>35</v>
          </cell>
          <cell r="K70">
            <v>0.67300000000000004</v>
          </cell>
          <cell r="L70">
            <v>406</v>
          </cell>
          <cell r="M70">
            <v>11.6</v>
          </cell>
          <cell r="N70">
            <v>6</v>
          </cell>
          <cell r="O70">
            <v>23</v>
          </cell>
          <cell r="P70">
            <v>2.5</v>
          </cell>
          <cell r="Q70">
            <v>29</v>
          </cell>
          <cell r="R70">
            <v>0.36913285600636436</v>
          </cell>
          <cell r="S70">
            <v>1</v>
          </cell>
        </row>
        <row r="71">
          <cell r="C71" t="str">
            <v>Zach Miller</v>
          </cell>
          <cell r="D71" t="str">
            <v>CHI</v>
          </cell>
          <cell r="E71">
            <v>32</v>
          </cell>
          <cell r="F71" t="str">
            <v>TE</v>
          </cell>
          <cell r="G71">
            <v>10</v>
          </cell>
          <cell r="H71">
            <v>8</v>
          </cell>
          <cell r="I71">
            <v>64</v>
          </cell>
          <cell r="J71">
            <v>47</v>
          </cell>
          <cell r="K71">
            <v>0.73399999999999999</v>
          </cell>
          <cell r="L71">
            <v>486</v>
          </cell>
          <cell r="M71">
            <v>10.3</v>
          </cell>
          <cell r="N71">
            <v>4</v>
          </cell>
          <cell r="O71">
            <v>34</v>
          </cell>
          <cell r="P71">
            <v>4.7</v>
          </cell>
          <cell r="Q71">
            <v>48.6</v>
          </cell>
          <cell r="R71">
            <v>0.61861575178997619</v>
          </cell>
          <cell r="S71">
            <v>0</v>
          </cell>
        </row>
        <row r="72">
          <cell r="C72" t="str">
            <v>Rob Gronkowski</v>
          </cell>
          <cell r="D72" t="str">
            <v>NWE</v>
          </cell>
          <cell r="E72">
            <v>27</v>
          </cell>
          <cell r="F72" t="str">
            <v>TE</v>
          </cell>
          <cell r="G72">
            <v>8</v>
          </cell>
          <cell r="H72">
            <v>6</v>
          </cell>
          <cell r="I72">
            <v>38</v>
          </cell>
          <cell r="J72">
            <v>25</v>
          </cell>
          <cell r="K72">
            <v>0.65800000000000003</v>
          </cell>
          <cell r="L72">
            <v>540</v>
          </cell>
          <cell r="M72">
            <v>21.6</v>
          </cell>
          <cell r="N72">
            <v>3</v>
          </cell>
          <cell r="O72">
            <v>53</v>
          </cell>
          <cell r="P72">
            <v>3.1</v>
          </cell>
          <cell r="Q72">
            <v>67.5</v>
          </cell>
          <cell r="R72">
            <v>0.85918854415274459</v>
          </cell>
          <cell r="S72">
            <v>0</v>
          </cell>
        </row>
        <row r="73">
          <cell r="C73" t="str">
            <v>Mohamed Sanu</v>
          </cell>
          <cell r="D73" t="str">
            <v>ATL</v>
          </cell>
          <cell r="E73">
            <v>27</v>
          </cell>
          <cell r="F73" t="str">
            <v>WR</v>
          </cell>
          <cell r="G73">
            <v>15</v>
          </cell>
          <cell r="H73">
            <v>15</v>
          </cell>
          <cell r="I73">
            <v>81</v>
          </cell>
          <cell r="J73">
            <v>59</v>
          </cell>
          <cell r="K73">
            <v>0.72799999999999998</v>
          </cell>
          <cell r="L73">
            <v>653</v>
          </cell>
          <cell r="M73">
            <v>11.1</v>
          </cell>
          <cell r="N73">
            <v>4</v>
          </cell>
          <cell r="O73">
            <v>59</v>
          </cell>
          <cell r="P73">
            <v>3.9</v>
          </cell>
          <cell r="Q73">
            <v>43.533333333333331</v>
          </cell>
          <cell r="R73">
            <v>0.55412357464863427</v>
          </cell>
          <cell r="S73">
            <v>1</v>
          </cell>
        </row>
        <row r="74">
          <cell r="C74" t="str">
            <v>Jacob Tamme</v>
          </cell>
          <cell r="D74" t="str">
            <v>ATL</v>
          </cell>
          <cell r="E74">
            <v>31</v>
          </cell>
          <cell r="F74" t="str">
            <v>TE</v>
          </cell>
          <cell r="G74">
            <v>8</v>
          </cell>
          <cell r="H74">
            <v>5</v>
          </cell>
          <cell r="I74">
            <v>31</v>
          </cell>
          <cell r="J74">
            <v>22</v>
          </cell>
          <cell r="K74">
            <v>0.71</v>
          </cell>
          <cell r="L74">
            <v>210</v>
          </cell>
          <cell r="M74">
            <v>9.5</v>
          </cell>
          <cell r="N74">
            <v>3</v>
          </cell>
          <cell r="O74">
            <v>19</v>
          </cell>
          <cell r="P74">
            <v>2.8</v>
          </cell>
          <cell r="Q74">
            <v>26.3</v>
          </cell>
          <cell r="R74">
            <v>0.33476531424025457</v>
          </cell>
          <cell r="S74">
            <v>0</v>
          </cell>
        </row>
        <row r="75">
          <cell r="C75" t="str">
            <v>James WhiTE</v>
          </cell>
          <cell r="D75" t="str">
            <v>NWE</v>
          </cell>
          <cell r="E75">
            <v>24</v>
          </cell>
          <cell r="F75" t="str">
            <v>RB</v>
          </cell>
          <cell r="G75">
            <v>16</v>
          </cell>
          <cell r="H75">
            <v>4</v>
          </cell>
          <cell r="I75">
            <v>86</v>
          </cell>
          <cell r="J75">
            <v>60</v>
          </cell>
          <cell r="K75">
            <v>0.69799999999999995</v>
          </cell>
          <cell r="L75">
            <v>551</v>
          </cell>
          <cell r="M75">
            <v>9.1999999999999993</v>
          </cell>
          <cell r="N75">
            <v>5</v>
          </cell>
          <cell r="O75">
            <v>61</v>
          </cell>
          <cell r="P75">
            <v>3.8</v>
          </cell>
          <cell r="Q75">
            <v>34.4</v>
          </cell>
          <cell r="R75">
            <v>0.43786793953858394</v>
          </cell>
          <cell r="S75">
            <v>0</v>
          </cell>
        </row>
        <row r="76">
          <cell r="C76" t="str">
            <v>Cameron Meredith</v>
          </cell>
          <cell r="D76" t="str">
            <v>CHI</v>
          </cell>
          <cell r="E76">
            <v>24</v>
          </cell>
          <cell r="F76" t="str">
            <v>WR</v>
          </cell>
          <cell r="G76">
            <v>14</v>
          </cell>
          <cell r="H76">
            <v>10</v>
          </cell>
          <cell r="I76">
            <v>97</v>
          </cell>
          <cell r="J76">
            <v>66</v>
          </cell>
          <cell r="K76">
            <v>0.68</v>
          </cell>
          <cell r="L76">
            <v>888</v>
          </cell>
          <cell r="M76">
            <v>13.5</v>
          </cell>
          <cell r="N76">
            <v>4</v>
          </cell>
          <cell r="O76">
            <v>50</v>
          </cell>
          <cell r="P76">
            <v>4.7</v>
          </cell>
          <cell r="Q76">
            <v>63.428571428571431</v>
          </cell>
          <cell r="R76">
            <v>0.80736447323559501</v>
          </cell>
          <cell r="S76">
            <v>3</v>
          </cell>
        </row>
        <row r="77">
          <cell r="C77" t="str">
            <v>Vance McDonald</v>
          </cell>
          <cell r="D77" t="str">
            <v>SFO</v>
          </cell>
          <cell r="E77">
            <v>26</v>
          </cell>
          <cell r="F77" t="str">
            <v>TE</v>
          </cell>
          <cell r="G77">
            <v>11</v>
          </cell>
          <cell r="H77">
            <v>11</v>
          </cell>
          <cell r="I77">
            <v>45</v>
          </cell>
          <cell r="J77">
            <v>24</v>
          </cell>
          <cell r="K77">
            <v>0.53300000000000003</v>
          </cell>
          <cell r="L77">
            <v>391</v>
          </cell>
          <cell r="M77">
            <v>16.3</v>
          </cell>
          <cell r="N77">
            <v>4</v>
          </cell>
          <cell r="O77">
            <v>75</v>
          </cell>
          <cell r="P77">
            <v>2.2000000000000002</v>
          </cell>
          <cell r="Q77">
            <v>35.5</v>
          </cell>
          <cell r="R77">
            <v>0.45186953062848051</v>
          </cell>
          <cell r="S77">
            <v>0</v>
          </cell>
        </row>
        <row r="78">
          <cell r="C78" t="str">
            <v>DeAndre Hopkins</v>
          </cell>
          <cell r="D78" t="str">
            <v>HOU</v>
          </cell>
          <cell r="E78">
            <v>24</v>
          </cell>
          <cell r="F78" t="str">
            <v>WR</v>
          </cell>
          <cell r="G78">
            <v>16</v>
          </cell>
          <cell r="H78">
            <v>16</v>
          </cell>
          <cell r="I78">
            <v>151</v>
          </cell>
          <cell r="J78">
            <v>78</v>
          </cell>
          <cell r="K78">
            <v>0.51700000000000002</v>
          </cell>
          <cell r="L78">
            <v>954</v>
          </cell>
          <cell r="M78">
            <v>12.2</v>
          </cell>
          <cell r="N78">
            <v>4</v>
          </cell>
          <cell r="O78">
            <v>51</v>
          </cell>
          <cell r="P78">
            <v>4.9000000000000004</v>
          </cell>
          <cell r="Q78">
            <v>59.625</v>
          </cell>
          <cell r="R78">
            <v>0.75894988066825775</v>
          </cell>
          <cell r="S78">
            <v>0</v>
          </cell>
        </row>
        <row r="79">
          <cell r="C79" t="str">
            <v>Jimmy Graham</v>
          </cell>
          <cell r="D79" t="str">
            <v>SEA</v>
          </cell>
          <cell r="E79">
            <v>30</v>
          </cell>
          <cell r="F79" t="str">
            <v>TE</v>
          </cell>
          <cell r="G79">
            <v>16</v>
          </cell>
          <cell r="H79">
            <v>15</v>
          </cell>
          <cell r="I79">
            <v>95</v>
          </cell>
          <cell r="J79">
            <v>65</v>
          </cell>
          <cell r="K79">
            <v>0.68400000000000005</v>
          </cell>
          <cell r="L79">
            <v>923</v>
          </cell>
          <cell r="M79">
            <v>14.2</v>
          </cell>
          <cell r="N79">
            <v>6</v>
          </cell>
          <cell r="O79">
            <v>42</v>
          </cell>
          <cell r="P79">
            <v>4.0999999999999996</v>
          </cell>
          <cell r="Q79">
            <v>57.7</v>
          </cell>
          <cell r="R79">
            <v>0.73444709626093874</v>
          </cell>
          <cell r="S79">
            <v>2</v>
          </cell>
        </row>
        <row r="80">
          <cell r="C80" t="str">
            <v>Sammy Watkins</v>
          </cell>
          <cell r="D80" t="str">
            <v>BUF</v>
          </cell>
          <cell r="E80">
            <v>23</v>
          </cell>
          <cell r="F80" t="str">
            <v>WR</v>
          </cell>
          <cell r="G80">
            <v>8</v>
          </cell>
          <cell r="H80">
            <v>8</v>
          </cell>
          <cell r="I80">
            <v>52</v>
          </cell>
          <cell r="J80">
            <v>28</v>
          </cell>
          <cell r="K80">
            <v>0.53800000000000003</v>
          </cell>
          <cell r="L80">
            <v>430</v>
          </cell>
          <cell r="M80">
            <v>15.4</v>
          </cell>
          <cell r="N80">
            <v>2</v>
          </cell>
          <cell r="O80">
            <v>62</v>
          </cell>
          <cell r="P80">
            <v>3.5</v>
          </cell>
          <cell r="Q80">
            <v>53.75</v>
          </cell>
          <cell r="R80">
            <v>0.68416865552903738</v>
          </cell>
          <cell r="S80">
            <v>0</v>
          </cell>
        </row>
        <row r="81">
          <cell r="C81" t="str">
            <v>Duke Johnson</v>
          </cell>
          <cell r="D81" t="str">
            <v>CLE</v>
          </cell>
          <cell r="E81">
            <v>23</v>
          </cell>
          <cell r="F81" t="str">
            <v>RB</v>
          </cell>
          <cell r="G81">
            <v>16</v>
          </cell>
          <cell r="H81">
            <v>1</v>
          </cell>
          <cell r="I81">
            <v>74</v>
          </cell>
          <cell r="J81">
            <v>53</v>
          </cell>
          <cell r="K81">
            <v>0.71599999999999997</v>
          </cell>
          <cell r="L81">
            <v>514</v>
          </cell>
          <cell r="M81">
            <v>9.6999999999999993</v>
          </cell>
          <cell r="N81">
            <v>0</v>
          </cell>
          <cell r="O81">
            <v>32</v>
          </cell>
          <cell r="P81">
            <v>3.3</v>
          </cell>
          <cell r="Q81">
            <v>32.1</v>
          </cell>
          <cell r="R81">
            <v>0.40859188544152747</v>
          </cell>
          <cell r="S81">
            <v>2</v>
          </cell>
        </row>
        <row r="82">
          <cell r="C82" t="str">
            <v>Jordan Cameron</v>
          </cell>
          <cell r="D82" t="str">
            <v>MIA</v>
          </cell>
          <cell r="E82">
            <v>28</v>
          </cell>
          <cell r="F82" t="str">
            <v>TE</v>
          </cell>
          <cell r="G82">
            <v>3</v>
          </cell>
          <cell r="H82">
            <v>3</v>
          </cell>
          <cell r="I82">
            <v>11</v>
          </cell>
          <cell r="J82">
            <v>8</v>
          </cell>
          <cell r="K82">
            <v>0.72699999999999998</v>
          </cell>
          <cell r="L82">
            <v>60</v>
          </cell>
          <cell r="M82">
            <v>7.5</v>
          </cell>
          <cell r="N82">
            <v>1</v>
          </cell>
          <cell r="O82">
            <v>13</v>
          </cell>
          <cell r="P82">
            <v>2.7</v>
          </cell>
          <cell r="Q82">
            <v>20</v>
          </cell>
          <cell r="R82">
            <v>0.25457438345266509</v>
          </cell>
          <cell r="S82">
            <v>0</v>
          </cell>
        </row>
        <row r="83">
          <cell r="C83" t="str">
            <v>Quincy Enunwa</v>
          </cell>
          <cell r="D83" t="str">
            <v>NYJ</v>
          </cell>
          <cell r="E83">
            <v>24</v>
          </cell>
          <cell r="F83" t="str">
            <v>WR</v>
          </cell>
          <cell r="G83">
            <v>16</v>
          </cell>
          <cell r="H83">
            <v>13</v>
          </cell>
          <cell r="I83">
            <v>105</v>
          </cell>
          <cell r="J83">
            <v>58</v>
          </cell>
          <cell r="K83">
            <v>0.55200000000000005</v>
          </cell>
          <cell r="L83">
            <v>857</v>
          </cell>
          <cell r="M83">
            <v>14.8</v>
          </cell>
          <cell r="N83">
            <v>4</v>
          </cell>
          <cell r="O83">
            <v>69</v>
          </cell>
          <cell r="P83">
            <v>3.6</v>
          </cell>
          <cell r="Q83">
            <v>53.5625</v>
          </cell>
          <cell r="R83">
            <v>0.68178202068416871</v>
          </cell>
          <cell r="S83">
            <v>0</v>
          </cell>
        </row>
        <row r="84">
          <cell r="C84" t="str">
            <v>Dontrelle Inman</v>
          </cell>
          <cell r="D84" t="str">
            <v>SDG</v>
          </cell>
          <cell r="E84">
            <v>27</v>
          </cell>
          <cell r="F84" t="str">
            <v>WR</v>
          </cell>
          <cell r="G84">
            <v>16</v>
          </cell>
          <cell r="H84">
            <v>16</v>
          </cell>
          <cell r="I84">
            <v>97</v>
          </cell>
          <cell r="J84">
            <v>58</v>
          </cell>
          <cell r="K84">
            <v>0.59799999999999998</v>
          </cell>
          <cell r="L84">
            <v>810</v>
          </cell>
          <cell r="M84">
            <v>14</v>
          </cell>
          <cell r="N84">
            <v>4</v>
          </cell>
          <cell r="O84">
            <v>57</v>
          </cell>
          <cell r="P84">
            <v>3.6</v>
          </cell>
          <cell r="Q84">
            <v>50.625</v>
          </cell>
          <cell r="R84">
            <v>0.64439140811455842</v>
          </cell>
          <cell r="S84">
            <v>0</v>
          </cell>
        </row>
        <row r="85">
          <cell r="C85" t="str">
            <v>Torrey Smith</v>
          </cell>
          <cell r="D85" t="str">
            <v>SFO</v>
          </cell>
          <cell r="E85">
            <v>27</v>
          </cell>
          <cell r="F85" t="str">
            <v>WR</v>
          </cell>
          <cell r="G85">
            <v>12</v>
          </cell>
          <cell r="H85">
            <v>12</v>
          </cell>
          <cell r="I85">
            <v>49</v>
          </cell>
          <cell r="J85">
            <v>20</v>
          </cell>
          <cell r="K85">
            <v>0.40799999999999997</v>
          </cell>
          <cell r="L85">
            <v>267</v>
          </cell>
          <cell r="M85">
            <v>13.4</v>
          </cell>
          <cell r="N85">
            <v>3</v>
          </cell>
          <cell r="O85">
            <v>53</v>
          </cell>
          <cell r="P85">
            <v>1.7</v>
          </cell>
          <cell r="Q85">
            <v>22.25</v>
          </cell>
          <cell r="R85">
            <v>0.28321400159108989</v>
          </cell>
          <cell r="S85">
            <v>0</v>
          </cell>
        </row>
        <row r="86">
          <cell r="C86" t="str">
            <v>Justin Hardy</v>
          </cell>
          <cell r="D86" t="str">
            <v>ATL</v>
          </cell>
          <cell r="E86">
            <v>25</v>
          </cell>
          <cell r="F86" t="str">
            <v>WR</v>
          </cell>
          <cell r="G86">
            <v>16</v>
          </cell>
          <cell r="H86">
            <v>3</v>
          </cell>
          <cell r="I86">
            <v>31</v>
          </cell>
          <cell r="J86">
            <v>21</v>
          </cell>
          <cell r="K86">
            <v>0.67700000000000005</v>
          </cell>
          <cell r="L86">
            <v>203</v>
          </cell>
          <cell r="M86">
            <v>9.6999999999999993</v>
          </cell>
          <cell r="N86">
            <v>4</v>
          </cell>
          <cell r="O86">
            <v>27</v>
          </cell>
          <cell r="P86">
            <v>1.3</v>
          </cell>
          <cell r="Q86">
            <v>12.6875</v>
          </cell>
          <cell r="R86">
            <v>0.1614956245027844</v>
          </cell>
          <cell r="S86">
            <v>0</v>
          </cell>
        </row>
        <row r="87">
          <cell r="C87" t="str">
            <v>Andre Johnson</v>
          </cell>
          <cell r="D87" t="str">
            <v>TEN</v>
          </cell>
          <cell r="E87">
            <v>35</v>
          </cell>
          <cell r="F87" t="str">
            <v>WR</v>
          </cell>
          <cell r="G87">
            <v>8</v>
          </cell>
          <cell r="H87">
            <v>3</v>
          </cell>
          <cell r="I87">
            <v>22</v>
          </cell>
          <cell r="J87">
            <v>9</v>
          </cell>
          <cell r="K87">
            <v>0.40899999999999997</v>
          </cell>
          <cell r="L87">
            <v>85</v>
          </cell>
          <cell r="M87">
            <v>9.4</v>
          </cell>
          <cell r="N87">
            <v>2</v>
          </cell>
          <cell r="O87">
            <v>20</v>
          </cell>
          <cell r="P87">
            <v>1.1000000000000001</v>
          </cell>
          <cell r="Q87">
            <v>10.625</v>
          </cell>
          <cell r="R87">
            <v>0.13524264120922833</v>
          </cell>
          <cell r="S87">
            <v>0</v>
          </cell>
        </row>
        <row r="88">
          <cell r="C88" t="str">
            <v>Willie Snead</v>
          </cell>
          <cell r="D88" t="str">
            <v>NOR</v>
          </cell>
          <cell r="E88">
            <v>24</v>
          </cell>
          <cell r="F88" t="str">
            <v>WR</v>
          </cell>
          <cell r="G88">
            <v>15</v>
          </cell>
          <cell r="H88">
            <v>4</v>
          </cell>
          <cell r="I88">
            <v>104</v>
          </cell>
          <cell r="J88">
            <v>72</v>
          </cell>
          <cell r="K88">
            <v>0.69199999999999995</v>
          </cell>
          <cell r="L88">
            <v>895</v>
          </cell>
          <cell r="M88">
            <v>12.4</v>
          </cell>
          <cell r="N88">
            <v>4</v>
          </cell>
          <cell r="O88">
            <v>49</v>
          </cell>
          <cell r="P88">
            <v>4.8</v>
          </cell>
          <cell r="Q88">
            <v>59.666666666666664</v>
          </cell>
          <cell r="R88">
            <v>0.75948024396711744</v>
          </cell>
          <cell r="S88">
            <v>2</v>
          </cell>
        </row>
        <row r="89">
          <cell r="C89" t="str">
            <v>Mike Wallace</v>
          </cell>
          <cell r="D89" t="str">
            <v>BAL</v>
          </cell>
          <cell r="E89">
            <v>30</v>
          </cell>
          <cell r="F89" t="str">
            <v>WR</v>
          </cell>
          <cell r="G89">
            <v>16</v>
          </cell>
          <cell r="H89">
            <v>16</v>
          </cell>
          <cell r="I89">
            <v>116</v>
          </cell>
          <cell r="J89">
            <v>72</v>
          </cell>
          <cell r="K89">
            <v>0.621</v>
          </cell>
          <cell r="L89">
            <v>1017</v>
          </cell>
          <cell r="M89">
            <v>14.1</v>
          </cell>
          <cell r="N89">
            <v>4</v>
          </cell>
          <cell r="O89">
            <v>95</v>
          </cell>
          <cell r="P89">
            <v>4.5</v>
          </cell>
          <cell r="Q89">
            <v>63.5625</v>
          </cell>
          <cell r="R89">
            <v>0.80906921241050123</v>
          </cell>
          <cell r="S89">
            <v>1</v>
          </cell>
        </row>
        <row r="90">
          <cell r="C90" t="str">
            <v>TErrelle Pryor</v>
          </cell>
          <cell r="D90" t="str">
            <v>CLE</v>
          </cell>
          <cell r="E90">
            <v>27</v>
          </cell>
          <cell r="F90" t="str">
            <v>WR</v>
          </cell>
          <cell r="G90">
            <v>16</v>
          </cell>
          <cell r="H90">
            <v>15</v>
          </cell>
          <cell r="I90">
            <v>140</v>
          </cell>
          <cell r="J90">
            <v>77</v>
          </cell>
          <cell r="K90">
            <v>0.55000000000000004</v>
          </cell>
          <cell r="L90">
            <v>1007</v>
          </cell>
          <cell r="M90">
            <v>13.1</v>
          </cell>
          <cell r="N90">
            <v>4</v>
          </cell>
          <cell r="O90">
            <v>54</v>
          </cell>
          <cell r="P90">
            <v>4.8</v>
          </cell>
          <cell r="Q90">
            <v>62.9375</v>
          </cell>
          <cell r="R90">
            <v>0.80111376292760539</v>
          </cell>
          <cell r="S90">
            <v>1</v>
          </cell>
        </row>
        <row r="91">
          <cell r="C91" t="str">
            <v>Connor Hamlett</v>
          </cell>
          <cell r="D91" t="str">
            <v>CLE</v>
          </cell>
          <cell r="E91">
            <v>24</v>
          </cell>
          <cell r="F91" t="str">
            <v>TE</v>
          </cell>
          <cell r="G91">
            <v>3</v>
          </cell>
          <cell r="H91">
            <v>2</v>
          </cell>
          <cell r="I91">
            <v>1</v>
          </cell>
          <cell r="J91">
            <v>1</v>
          </cell>
          <cell r="K91">
            <v>1</v>
          </cell>
          <cell r="L91">
            <v>17</v>
          </cell>
          <cell r="M91">
            <v>17</v>
          </cell>
          <cell r="N91">
            <v>1</v>
          </cell>
          <cell r="O91">
            <v>17</v>
          </cell>
          <cell r="P91">
            <v>0.3</v>
          </cell>
          <cell r="Q91">
            <v>5.7</v>
          </cell>
          <cell r="R91">
            <v>7.2553699284009551E-2</v>
          </cell>
          <cell r="S91">
            <v>0</v>
          </cell>
        </row>
        <row r="92">
          <cell r="C92" t="str">
            <v>Jack Doyle</v>
          </cell>
          <cell r="D92" t="str">
            <v>IND</v>
          </cell>
          <cell r="E92">
            <v>26</v>
          </cell>
          <cell r="F92" t="str">
            <v>TE</v>
          </cell>
          <cell r="G92">
            <v>16</v>
          </cell>
          <cell r="H92">
            <v>14</v>
          </cell>
          <cell r="I92">
            <v>75</v>
          </cell>
          <cell r="J92">
            <v>59</v>
          </cell>
          <cell r="K92">
            <v>0.78700000000000003</v>
          </cell>
          <cell r="L92">
            <v>584</v>
          </cell>
          <cell r="M92">
            <v>9.9</v>
          </cell>
          <cell r="N92">
            <v>5</v>
          </cell>
          <cell r="O92">
            <v>24</v>
          </cell>
          <cell r="P92">
            <v>3.7</v>
          </cell>
          <cell r="Q92">
            <v>36.5</v>
          </cell>
          <cell r="R92">
            <v>0.46459824980111375</v>
          </cell>
          <cell r="S92">
            <v>1</v>
          </cell>
        </row>
        <row r="93">
          <cell r="C93" t="str">
            <v>Zach Ertz</v>
          </cell>
          <cell r="D93" t="str">
            <v>PHI</v>
          </cell>
          <cell r="E93">
            <v>26</v>
          </cell>
          <cell r="F93" t="str">
            <v>TE</v>
          </cell>
          <cell r="G93">
            <v>14</v>
          </cell>
          <cell r="H93">
            <v>12</v>
          </cell>
          <cell r="I93">
            <v>106</v>
          </cell>
          <cell r="J93">
            <v>78</v>
          </cell>
          <cell r="K93">
            <v>0.73599999999999999</v>
          </cell>
          <cell r="L93">
            <v>816</v>
          </cell>
          <cell r="M93">
            <v>10.5</v>
          </cell>
          <cell r="N93">
            <v>4</v>
          </cell>
          <cell r="O93">
            <v>30</v>
          </cell>
          <cell r="P93">
            <v>5.6</v>
          </cell>
          <cell r="Q93">
            <v>58.3</v>
          </cell>
          <cell r="R93">
            <v>0.74208432776451871</v>
          </cell>
          <cell r="S93">
            <v>0</v>
          </cell>
        </row>
        <row r="94">
          <cell r="C94" t="str">
            <v>TErrance Williams</v>
          </cell>
          <cell r="D94" t="str">
            <v>DAL</v>
          </cell>
          <cell r="E94">
            <v>27</v>
          </cell>
          <cell r="F94" t="str">
            <v>WR</v>
          </cell>
          <cell r="G94">
            <v>16</v>
          </cell>
          <cell r="H94">
            <v>15</v>
          </cell>
          <cell r="I94">
            <v>61</v>
          </cell>
          <cell r="J94">
            <v>44</v>
          </cell>
          <cell r="K94">
            <v>0.72099999999999997</v>
          </cell>
          <cell r="L94">
            <v>594</v>
          </cell>
          <cell r="M94">
            <v>13.5</v>
          </cell>
          <cell r="N94">
            <v>4</v>
          </cell>
          <cell r="O94">
            <v>47</v>
          </cell>
          <cell r="P94">
            <v>2.8</v>
          </cell>
          <cell r="Q94">
            <v>37.125</v>
          </cell>
          <cell r="R94">
            <v>0.47255369928400953</v>
          </cell>
          <cell r="S94">
            <v>1</v>
          </cell>
        </row>
        <row r="95">
          <cell r="C95" t="str">
            <v>Devonta Freeman</v>
          </cell>
          <cell r="D95" t="str">
            <v>ATL</v>
          </cell>
          <cell r="E95">
            <v>24</v>
          </cell>
          <cell r="F95" t="str">
            <v>RB</v>
          </cell>
          <cell r="G95">
            <v>16</v>
          </cell>
          <cell r="H95">
            <v>16</v>
          </cell>
          <cell r="I95">
            <v>65</v>
          </cell>
          <cell r="J95">
            <v>54</v>
          </cell>
          <cell r="K95">
            <v>0.83099999999999996</v>
          </cell>
          <cell r="L95">
            <v>462</v>
          </cell>
          <cell r="M95">
            <v>8.6</v>
          </cell>
          <cell r="N95">
            <v>2</v>
          </cell>
          <cell r="O95">
            <v>35</v>
          </cell>
          <cell r="P95">
            <v>3.4</v>
          </cell>
          <cell r="Q95">
            <v>28.9</v>
          </cell>
          <cell r="R95">
            <v>0.36785998408910103</v>
          </cell>
          <cell r="S95">
            <v>1</v>
          </cell>
        </row>
        <row r="96">
          <cell r="C96" t="str">
            <v>Theo Riddick</v>
          </cell>
          <cell r="D96" t="str">
            <v>DET</v>
          </cell>
          <cell r="E96">
            <v>25</v>
          </cell>
          <cell r="F96" t="str">
            <v>RB</v>
          </cell>
          <cell r="G96">
            <v>10</v>
          </cell>
          <cell r="H96">
            <v>8</v>
          </cell>
          <cell r="I96">
            <v>67</v>
          </cell>
          <cell r="J96">
            <v>53</v>
          </cell>
          <cell r="K96">
            <v>0.79100000000000004</v>
          </cell>
          <cell r="L96">
            <v>371</v>
          </cell>
          <cell r="M96">
            <v>7</v>
          </cell>
          <cell r="N96">
            <v>5</v>
          </cell>
          <cell r="O96">
            <v>23</v>
          </cell>
          <cell r="P96">
            <v>5.3</v>
          </cell>
          <cell r="Q96">
            <v>37.1</v>
          </cell>
          <cell r="R96">
            <v>0.47223548130469373</v>
          </cell>
          <cell r="S96">
            <v>0</v>
          </cell>
        </row>
        <row r="97">
          <cell r="C97" t="str">
            <v>STEfon Diggs</v>
          </cell>
          <cell r="D97" t="str">
            <v>MIN</v>
          </cell>
          <cell r="E97">
            <v>23</v>
          </cell>
          <cell r="F97" t="str">
            <v>WR</v>
          </cell>
          <cell r="G97">
            <v>13</v>
          </cell>
          <cell r="H97">
            <v>11</v>
          </cell>
          <cell r="I97">
            <v>112</v>
          </cell>
          <cell r="J97">
            <v>84</v>
          </cell>
          <cell r="K97">
            <v>0.75</v>
          </cell>
          <cell r="L97">
            <v>903</v>
          </cell>
          <cell r="M97">
            <v>10.8</v>
          </cell>
          <cell r="N97">
            <v>3</v>
          </cell>
          <cell r="O97">
            <v>46</v>
          </cell>
          <cell r="P97">
            <v>6.5</v>
          </cell>
          <cell r="Q97">
            <v>69.461538461538467</v>
          </cell>
          <cell r="R97">
            <v>0.88415641637598685</v>
          </cell>
          <cell r="S97">
            <v>0</v>
          </cell>
        </row>
        <row r="98">
          <cell r="C98" t="str">
            <v>Jarvis Landry</v>
          </cell>
          <cell r="D98" t="str">
            <v>MIA</v>
          </cell>
          <cell r="E98">
            <v>24</v>
          </cell>
          <cell r="F98" t="str">
            <v>WR</v>
          </cell>
          <cell r="G98">
            <v>16</v>
          </cell>
          <cell r="H98">
            <v>16</v>
          </cell>
          <cell r="I98">
            <v>131</v>
          </cell>
          <cell r="J98">
            <v>94</v>
          </cell>
          <cell r="K98">
            <v>0.71799999999999997</v>
          </cell>
          <cell r="L98">
            <v>1136</v>
          </cell>
          <cell r="M98">
            <v>12.1</v>
          </cell>
          <cell r="N98">
            <v>4</v>
          </cell>
          <cell r="O98">
            <v>71</v>
          </cell>
          <cell r="P98">
            <v>5.9</v>
          </cell>
          <cell r="Q98">
            <v>71</v>
          </cell>
          <cell r="R98">
            <v>0.90373906125696102</v>
          </cell>
          <cell r="S98">
            <v>2</v>
          </cell>
        </row>
        <row r="99">
          <cell r="C99" t="str">
            <v>Dion Sims</v>
          </cell>
          <cell r="D99" t="str">
            <v>MIA</v>
          </cell>
          <cell r="E99">
            <v>25</v>
          </cell>
          <cell r="F99" t="str">
            <v>TE</v>
          </cell>
          <cell r="G99">
            <v>14</v>
          </cell>
          <cell r="H99">
            <v>11</v>
          </cell>
          <cell r="I99">
            <v>35</v>
          </cell>
          <cell r="J99">
            <v>26</v>
          </cell>
          <cell r="K99">
            <v>0.74299999999999999</v>
          </cell>
          <cell r="L99">
            <v>256</v>
          </cell>
          <cell r="M99">
            <v>9.8000000000000007</v>
          </cell>
          <cell r="N99">
            <v>4</v>
          </cell>
          <cell r="O99">
            <v>28</v>
          </cell>
          <cell r="P99">
            <v>1.9</v>
          </cell>
          <cell r="Q99">
            <v>18.3</v>
          </cell>
          <cell r="R99">
            <v>0.23293556085918854</v>
          </cell>
          <cell r="S99">
            <v>0</v>
          </cell>
        </row>
        <row r="100">
          <cell r="C100" t="str">
            <v>Golden Tate</v>
          </cell>
          <cell r="D100" t="str">
            <v>DET</v>
          </cell>
          <cell r="E100">
            <v>28</v>
          </cell>
          <cell r="F100" t="str">
            <v>WR</v>
          </cell>
          <cell r="G100">
            <v>16</v>
          </cell>
          <cell r="H100">
            <v>16</v>
          </cell>
          <cell r="I100">
            <v>135</v>
          </cell>
          <cell r="J100">
            <v>91</v>
          </cell>
          <cell r="K100">
            <v>0.67400000000000004</v>
          </cell>
          <cell r="L100">
            <v>1077</v>
          </cell>
          <cell r="M100">
            <v>11.8</v>
          </cell>
          <cell r="N100">
            <v>4</v>
          </cell>
          <cell r="O100">
            <v>67</v>
          </cell>
          <cell r="P100">
            <v>5.7</v>
          </cell>
          <cell r="Q100">
            <v>67.3125</v>
          </cell>
          <cell r="R100">
            <v>0.85680190930787592</v>
          </cell>
          <cell r="S100">
            <v>2</v>
          </cell>
        </row>
        <row r="101">
          <cell r="C101" t="str">
            <v>Charles Clay</v>
          </cell>
          <cell r="D101" t="str">
            <v>BUF</v>
          </cell>
          <cell r="E101">
            <v>27</v>
          </cell>
          <cell r="F101" t="str">
            <v>TE</v>
          </cell>
          <cell r="G101">
            <v>15</v>
          </cell>
          <cell r="H101">
            <v>15</v>
          </cell>
          <cell r="I101">
            <v>87</v>
          </cell>
          <cell r="J101">
            <v>57</v>
          </cell>
          <cell r="K101">
            <v>0.65500000000000003</v>
          </cell>
          <cell r="L101">
            <v>552</v>
          </cell>
          <cell r="M101">
            <v>9.6999999999999993</v>
          </cell>
          <cell r="N101">
            <v>4</v>
          </cell>
          <cell r="O101">
            <v>40</v>
          </cell>
          <cell r="P101">
            <v>3.8</v>
          </cell>
          <cell r="Q101">
            <v>36.799999999999997</v>
          </cell>
          <cell r="R101">
            <v>0.46841686555290368</v>
          </cell>
          <cell r="S101">
            <v>0</v>
          </cell>
        </row>
        <row r="102">
          <cell r="C102" t="str">
            <v>Travis Benjamin</v>
          </cell>
          <cell r="D102" t="str">
            <v>SDG</v>
          </cell>
          <cell r="E102">
            <v>27</v>
          </cell>
          <cell r="F102" t="str">
            <v>WR</v>
          </cell>
          <cell r="G102">
            <v>14</v>
          </cell>
          <cell r="H102">
            <v>8</v>
          </cell>
          <cell r="I102">
            <v>75</v>
          </cell>
          <cell r="J102">
            <v>47</v>
          </cell>
          <cell r="K102">
            <v>0.627</v>
          </cell>
          <cell r="L102">
            <v>677</v>
          </cell>
          <cell r="M102">
            <v>14.4</v>
          </cell>
          <cell r="N102">
            <v>4</v>
          </cell>
          <cell r="O102">
            <v>54</v>
          </cell>
          <cell r="P102">
            <v>3.4</v>
          </cell>
          <cell r="Q102">
            <v>48.357142857142854</v>
          </cell>
          <cell r="R102">
            <v>0.6155244914194794</v>
          </cell>
          <cell r="S102">
            <v>5</v>
          </cell>
        </row>
        <row r="103">
          <cell r="C103" t="str">
            <v>C.J. Fiedorowicz</v>
          </cell>
          <cell r="D103" t="str">
            <v>HOU</v>
          </cell>
          <cell r="E103">
            <v>25</v>
          </cell>
          <cell r="F103" t="str">
            <v>TE</v>
          </cell>
          <cell r="G103">
            <v>15</v>
          </cell>
          <cell r="H103">
            <v>15</v>
          </cell>
          <cell r="I103">
            <v>89</v>
          </cell>
          <cell r="J103">
            <v>54</v>
          </cell>
          <cell r="K103">
            <v>0.60699999999999998</v>
          </cell>
          <cell r="L103">
            <v>559</v>
          </cell>
          <cell r="M103">
            <v>10.4</v>
          </cell>
          <cell r="N103">
            <v>4</v>
          </cell>
          <cell r="O103">
            <v>26</v>
          </cell>
          <cell r="P103">
            <v>3.6</v>
          </cell>
          <cell r="Q103">
            <v>37.299999999999997</v>
          </cell>
          <cell r="R103">
            <v>0.47478122513922033</v>
          </cell>
          <cell r="S103">
            <v>1</v>
          </cell>
        </row>
        <row r="104">
          <cell r="C104" t="str">
            <v>TEd Ginn</v>
          </cell>
          <cell r="D104" t="str">
            <v>CAR</v>
          </cell>
          <cell r="E104">
            <v>31</v>
          </cell>
          <cell r="F104" t="str">
            <v>WR</v>
          </cell>
          <cell r="G104">
            <v>16</v>
          </cell>
          <cell r="H104">
            <v>8</v>
          </cell>
          <cell r="I104">
            <v>95</v>
          </cell>
          <cell r="J104">
            <v>54</v>
          </cell>
          <cell r="K104">
            <v>0.56799999999999995</v>
          </cell>
          <cell r="L104">
            <v>752</v>
          </cell>
          <cell r="M104">
            <v>13.9</v>
          </cell>
          <cell r="N104">
            <v>4</v>
          </cell>
          <cell r="O104">
            <v>88</v>
          </cell>
          <cell r="P104">
            <v>3.4</v>
          </cell>
          <cell r="Q104">
            <v>47</v>
          </cell>
          <cell r="R104">
            <v>0.59824980111376291</v>
          </cell>
          <cell r="S104">
            <v>3</v>
          </cell>
        </row>
        <row r="105">
          <cell r="C105" t="str">
            <v>Eli Rogers</v>
          </cell>
          <cell r="D105" t="str">
            <v>PIT</v>
          </cell>
          <cell r="F105" t="str">
            <v>WR</v>
          </cell>
          <cell r="G105">
            <v>13</v>
          </cell>
          <cell r="H105">
            <v>8</v>
          </cell>
          <cell r="I105">
            <v>66</v>
          </cell>
          <cell r="J105">
            <v>48</v>
          </cell>
          <cell r="K105">
            <v>0.72699999999999998</v>
          </cell>
          <cell r="L105">
            <v>594</v>
          </cell>
          <cell r="M105">
            <v>12.4</v>
          </cell>
          <cell r="N105">
            <v>3</v>
          </cell>
          <cell r="O105">
            <v>39</v>
          </cell>
          <cell r="P105">
            <v>3.7</v>
          </cell>
          <cell r="Q105">
            <v>45.692307692307693</v>
          </cell>
          <cell r="R105">
            <v>0.58160455296493485</v>
          </cell>
          <cell r="S105">
            <v>1</v>
          </cell>
        </row>
        <row r="106">
          <cell r="C106" t="str">
            <v>Jordan Matthews</v>
          </cell>
          <cell r="D106" t="str">
            <v>PHI</v>
          </cell>
          <cell r="E106">
            <v>24</v>
          </cell>
          <cell r="F106" t="str">
            <v>WR</v>
          </cell>
          <cell r="G106">
            <v>14</v>
          </cell>
          <cell r="H106">
            <v>13</v>
          </cell>
          <cell r="I106">
            <v>117</v>
          </cell>
          <cell r="J106">
            <v>73</v>
          </cell>
          <cell r="K106">
            <v>0.624</v>
          </cell>
          <cell r="L106">
            <v>804</v>
          </cell>
          <cell r="M106">
            <v>11</v>
          </cell>
          <cell r="N106">
            <v>3</v>
          </cell>
          <cell r="O106">
            <v>54</v>
          </cell>
          <cell r="P106">
            <v>5.2</v>
          </cell>
          <cell r="Q106">
            <v>57.428571428571431</v>
          </cell>
          <cell r="R106">
            <v>0.73099215819979546</v>
          </cell>
          <cell r="S106">
            <v>1</v>
          </cell>
        </row>
        <row r="107">
          <cell r="C107" t="str">
            <v>Bilal Powell</v>
          </cell>
          <cell r="D107" t="str">
            <v>NYJ</v>
          </cell>
          <cell r="E107">
            <v>28</v>
          </cell>
          <cell r="F107" t="str">
            <v>RB</v>
          </cell>
          <cell r="G107">
            <v>16</v>
          </cell>
          <cell r="H107">
            <v>4</v>
          </cell>
          <cell r="I107">
            <v>74</v>
          </cell>
          <cell r="J107">
            <v>58</v>
          </cell>
          <cell r="K107">
            <v>0.78400000000000003</v>
          </cell>
          <cell r="L107">
            <v>388</v>
          </cell>
          <cell r="M107">
            <v>6.7</v>
          </cell>
          <cell r="N107">
            <v>2</v>
          </cell>
          <cell r="O107">
            <v>22</v>
          </cell>
          <cell r="P107">
            <v>3.6</v>
          </cell>
          <cell r="Q107">
            <v>24.3</v>
          </cell>
          <cell r="R107">
            <v>0.30930787589498809</v>
          </cell>
          <cell r="S107">
            <v>1</v>
          </cell>
        </row>
        <row r="108">
          <cell r="C108" t="str">
            <v>Brandon Marshall</v>
          </cell>
          <cell r="D108" t="str">
            <v>NYJ</v>
          </cell>
          <cell r="E108">
            <v>32</v>
          </cell>
          <cell r="F108" t="str">
            <v>WR</v>
          </cell>
          <cell r="G108">
            <v>15</v>
          </cell>
          <cell r="H108">
            <v>15</v>
          </cell>
          <cell r="I108">
            <v>128</v>
          </cell>
          <cell r="J108">
            <v>59</v>
          </cell>
          <cell r="K108">
            <v>0.46100000000000002</v>
          </cell>
          <cell r="L108">
            <v>788</v>
          </cell>
          <cell r="M108">
            <v>13.4</v>
          </cell>
          <cell r="N108">
            <v>3</v>
          </cell>
          <cell r="O108">
            <v>41</v>
          </cell>
          <cell r="P108">
            <v>3.9</v>
          </cell>
          <cell r="Q108">
            <v>52.533333333333331</v>
          </cell>
          <cell r="R108">
            <v>0.6686820472023336</v>
          </cell>
          <cell r="S108">
            <v>0</v>
          </cell>
        </row>
        <row r="109">
          <cell r="C109" t="str">
            <v>Marquise Goodwin</v>
          </cell>
          <cell r="D109" t="str">
            <v>BUF</v>
          </cell>
          <cell r="E109">
            <v>26</v>
          </cell>
          <cell r="F109" t="str">
            <v>WR</v>
          </cell>
          <cell r="G109">
            <v>15</v>
          </cell>
          <cell r="H109">
            <v>9</v>
          </cell>
          <cell r="I109">
            <v>68</v>
          </cell>
          <cell r="J109">
            <v>29</v>
          </cell>
          <cell r="K109">
            <v>0.42599999999999999</v>
          </cell>
          <cell r="L109">
            <v>431</v>
          </cell>
          <cell r="M109">
            <v>14.9</v>
          </cell>
          <cell r="N109">
            <v>3</v>
          </cell>
          <cell r="O109">
            <v>84</v>
          </cell>
          <cell r="P109">
            <v>1.9</v>
          </cell>
          <cell r="Q109">
            <v>28.733333333333334</v>
          </cell>
          <cell r="R109">
            <v>0.36573853089366215</v>
          </cell>
          <cell r="S109">
            <v>0</v>
          </cell>
        </row>
        <row r="110">
          <cell r="C110" t="str">
            <v>Geronimo Allison</v>
          </cell>
          <cell r="D110" t="str">
            <v>GNB</v>
          </cell>
          <cell r="E110">
            <v>22</v>
          </cell>
          <cell r="F110" t="str">
            <v>WR</v>
          </cell>
          <cell r="G110">
            <v>10</v>
          </cell>
          <cell r="H110">
            <v>2</v>
          </cell>
          <cell r="I110">
            <v>22</v>
          </cell>
          <cell r="J110">
            <v>12</v>
          </cell>
          <cell r="K110">
            <v>0.54500000000000004</v>
          </cell>
          <cell r="L110">
            <v>202</v>
          </cell>
          <cell r="M110">
            <v>16.8</v>
          </cell>
          <cell r="N110">
            <v>2</v>
          </cell>
          <cell r="O110">
            <v>39</v>
          </cell>
          <cell r="P110">
            <v>1.2</v>
          </cell>
          <cell r="Q110">
            <v>20.2</v>
          </cell>
          <cell r="R110">
            <v>0.25712012728719169</v>
          </cell>
          <cell r="S110">
            <v>0</v>
          </cell>
        </row>
        <row r="111">
          <cell r="C111" t="str">
            <v>Darren Sproles</v>
          </cell>
          <cell r="D111" t="str">
            <v>PHI</v>
          </cell>
          <cell r="E111">
            <v>33</v>
          </cell>
          <cell r="F111" t="str">
            <v>RB</v>
          </cell>
          <cell r="G111">
            <v>15</v>
          </cell>
          <cell r="H111">
            <v>5</v>
          </cell>
          <cell r="I111">
            <v>71</v>
          </cell>
          <cell r="J111">
            <v>52</v>
          </cell>
          <cell r="K111">
            <v>0.73199999999999998</v>
          </cell>
          <cell r="L111">
            <v>427</v>
          </cell>
          <cell r="M111">
            <v>8.1999999999999993</v>
          </cell>
          <cell r="N111">
            <v>2</v>
          </cell>
          <cell r="O111">
            <v>73</v>
          </cell>
          <cell r="P111">
            <v>3.5</v>
          </cell>
          <cell r="Q111">
            <v>28.5</v>
          </cell>
          <cell r="R111">
            <v>0.36276849642004771</v>
          </cell>
          <cell r="S111">
            <v>1</v>
          </cell>
        </row>
        <row r="112">
          <cell r="C112" t="str">
            <v>Darrius Heyward-Bey</v>
          </cell>
          <cell r="D112" t="str">
            <v>PIT</v>
          </cell>
          <cell r="E112">
            <v>29</v>
          </cell>
          <cell r="F112" t="str">
            <v>WR</v>
          </cell>
          <cell r="G112">
            <v>10</v>
          </cell>
          <cell r="H112">
            <v>0</v>
          </cell>
          <cell r="I112">
            <v>19</v>
          </cell>
          <cell r="J112">
            <v>6</v>
          </cell>
          <cell r="K112">
            <v>0.316</v>
          </cell>
          <cell r="L112">
            <v>114</v>
          </cell>
          <cell r="M112">
            <v>19</v>
          </cell>
          <cell r="N112">
            <v>2</v>
          </cell>
          <cell r="O112">
            <v>46</v>
          </cell>
          <cell r="P112">
            <v>0.6</v>
          </cell>
          <cell r="Q112">
            <v>11.4</v>
          </cell>
          <cell r="R112">
            <v>0.1451073985680191</v>
          </cell>
          <cell r="S112">
            <v>0</v>
          </cell>
        </row>
        <row r="113">
          <cell r="C113" t="str">
            <v>Chris Thompson</v>
          </cell>
          <cell r="D113" t="str">
            <v>WAS</v>
          </cell>
          <cell r="E113">
            <v>26</v>
          </cell>
          <cell r="F113" t="str">
            <v>RB</v>
          </cell>
          <cell r="G113">
            <v>16</v>
          </cell>
          <cell r="H113">
            <v>0</v>
          </cell>
          <cell r="I113">
            <v>62</v>
          </cell>
          <cell r="J113">
            <v>49</v>
          </cell>
          <cell r="K113">
            <v>0.79</v>
          </cell>
          <cell r="L113">
            <v>349</v>
          </cell>
          <cell r="M113">
            <v>7.1</v>
          </cell>
          <cell r="N113">
            <v>2</v>
          </cell>
          <cell r="O113">
            <v>38</v>
          </cell>
          <cell r="P113">
            <v>3.1</v>
          </cell>
          <cell r="Q113">
            <v>21.8</v>
          </cell>
          <cell r="R113">
            <v>0.27748607796340496</v>
          </cell>
          <cell r="S113">
            <v>2</v>
          </cell>
        </row>
        <row r="114">
          <cell r="C114" t="str">
            <v>Pierre Garcon</v>
          </cell>
          <cell r="D114" t="str">
            <v>WAS</v>
          </cell>
          <cell r="E114">
            <v>30</v>
          </cell>
          <cell r="F114" t="str">
            <v>WR</v>
          </cell>
          <cell r="G114">
            <v>16</v>
          </cell>
          <cell r="H114">
            <v>16</v>
          </cell>
          <cell r="I114">
            <v>114</v>
          </cell>
          <cell r="J114">
            <v>79</v>
          </cell>
          <cell r="K114">
            <v>0.69299999999999995</v>
          </cell>
          <cell r="L114">
            <v>1041</v>
          </cell>
          <cell r="M114">
            <v>13.2</v>
          </cell>
          <cell r="N114">
            <v>3</v>
          </cell>
          <cell r="O114">
            <v>70</v>
          </cell>
          <cell r="P114">
            <v>4.9000000000000004</v>
          </cell>
          <cell r="Q114">
            <v>65.0625</v>
          </cell>
          <cell r="R114">
            <v>0.82816229116945106</v>
          </cell>
          <cell r="S114">
            <v>0</v>
          </cell>
        </row>
        <row r="115">
          <cell r="C115" t="str">
            <v>DeMarco Murray</v>
          </cell>
          <cell r="D115" t="str">
            <v>TEN</v>
          </cell>
          <cell r="E115">
            <v>28</v>
          </cell>
          <cell r="F115" t="str">
            <v>RB</v>
          </cell>
          <cell r="G115">
            <v>16</v>
          </cell>
          <cell r="H115">
            <v>16</v>
          </cell>
          <cell r="I115">
            <v>67</v>
          </cell>
          <cell r="J115">
            <v>53</v>
          </cell>
          <cell r="K115">
            <v>0.79100000000000004</v>
          </cell>
          <cell r="L115">
            <v>377</v>
          </cell>
          <cell r="M115">
            <v>7.1</v>
          </cell>
          <cell r="N115">
            <v>3</v>
          </cell>
          <cell r="O115">
            <v>35</v>
          </cell>
          <cell r="P115">
            <v>3.3</v>
          </cell>
          <cell r="Q115">
            <v>23.6</v>
          </cell>
          <cell r="R115">
            <v>0.30039777247414479</v>
          </cell>
          <cell r="S115">
            <v>3</v>
          </cell>
        </row>
        <row r="116">
          <cell r="C116" t="str">
            <v>Brian Quick</v>
          </cell>
          <cell r="D116" t="str">
            <v>LAR</v>
          </cell>
          <cell r="E116">
            <v>27</v>
          </cell>
          <cell r="F116" t="str">
            <v>WR</v>
          </cell>
          <cell r="G116">
            <v>16</v>
          </cell>
          <cell r="H116">
            <v>8</v>
          </cell>
          <cell r="I116">
            <v>77</v>
          </cell>
          <cell r="J116">
            <v>41</v>
          </cell>
          <cell r="K116">
            <v>0.53200000000000003</v>
          </cell>
          <cell r="L116">
            <v>564</v>
          </cell>
          <cell r="M116">
            <v>13.8</v>
          </cell>
          <cell r="N116">
            <v>3</v>
          </cell>
          <cell r="O116">
            <v>65</v>
          </cell>
          <cell r="P116">
            <v>2.6</v>
          </cell>
          <cell r="Q116">
            <v>35.25</v>
          </cell>
          <cell r="R116">
            <v>0.44868735083532219</v>
          </cell>
          <cell r="S116">
            <v>0</v>
          </cell>
        </row>
        <row r="117">
          <cell r="C117" t="str">
            <v>Breshad Perriman</v>
          </cell>
          <cell r="D117" t="str">
            <v>BAL</v>
          </cell>
          <cell r="E117">
            <v>23</v>
          </cell>
          <cell r="F117" t="str">
            <v>WR</v>
          </cell>
          <cell r="G117">
            <v>16</v>
          </cell>
          <cell r="H117">
            <v>1</v>
          </cell>
          <cell r="I117">
            <v>66</v>
          </cell>
          <cell r="J117">
            <v>33</v>
          </cell>
          <cell r="K117">
            <v>0.5</v>
          </cell>
          <cell r="L117">
            <v>499</v>
          </cell>
          <cell r="M117">
            <v>15.1</v>
          </cell>
          <cell r="N117">
            <v>3</v>
          </cell>
          <cell r="O117">
            <v>53</v>
          </cell>
          <cell r="P117">
            <v>2.1</v>
          </cell>
          <cell r="Q117">
            <v>31.1875</v>
          </cell>
          <cell r="R117">
            <v>0.39697692919649963</v>
          </cell>
          <cell r="S117">
            <v>0</v>
          </cell>
        </row>
        <row r="118">
          <cell r="C118" t="str">
            <v>Travis Kelce</v>
          </cell>
          <cell r="D118" t="str">
            <v>KAN</v>
          </cell>
          <cell r="E118">
            <v>27</v>
          </cell>
          <cell r="F118" t="str">
            <v>TE</v>
          </cell>
          <cell r="G118">
            <v>16</v>
          </cell>
          <cell r="H118">
            <v>15</v>
          </cell>
          <cell r="I118">
            <v>117</v>
          </cell>
          <cell r="J118">
            <v>85</v>
          </cell>
          <cell r="K118">
            <v>0.72599999999999998</v>
          </cell>
          <cell r="L118">
            <v>1125</v>
          </cell>
          <cell r="M118">
            <v>13.2</v>
          </cell>
          <cell r="N118">
            <v>4</v>
          </cell>
          <cell r="O118">
            <v>80</v>
          </cell>
          <cell r="P118">
            <v>5.3</v>
          </cell>
          <cell r="Q118">
            <v>70.3</v>
          </cell>
          <cell r="R118">
            <v>0.89482895783611771</v>
          </cell>
          <cell r="S118">
            <v>0</v>
          </cell>
        </row>
        <row r="119">
          <cell r="C119" t="str">
            <v>T.J. Yeldon</v>
          </cell>
          <cell r="D119" t="str">
            <v>JAX</v>
          </cell>
          <cell r="E119">
            <v>23</v>
          </cell>
          <cell r="F119" t="str">
            <v>RB</v>
          </cell>
          <cell r="G119">
            <v>15</v>
          </cell>
          <cell r="H119">
            <v>13</v>
          </cell>
          <cell r="I119">
            <v>68</v>
          </cell>
          <cell r="J119">
            <v>50</v>
          </cell>
          <cell r="K119">
            <v>0.73499999999999999</v>
          </cell>
          <cell r="L119">
            <v>312</v>
          </cell>
          <cell r="M119">
            <v>6.2</v>
          </cell>
          <cell r="N119">
            <v>1</v>
          </cell>
          <cell r="O119">
            <v>17</v>
          </cell>
          <cell r="P119">
            <v>3.3</v>
          </cell>
          <cell r="Q119">
            <v>20.8</v>
          </cell>
          <cell r="R119">
            <v>0.26475735879077167</v>
          </cell>
          <cell r="S119">
            <v>2</v>
          </cell>
        </row>
        <row r="120">
          <cell r="C120" t="str">
            <v>Andrew Hawkins</v>
          </cell>
          <cell r="D120" t="str">
            <v>CLE</v>
          </cell>
          <cell r="E120">
            <v>30</v>
          </cell>
          <cell r="F120" t="str">
            <v>WR</v>
          </cell>
          <cell r="G120">
            <v>16</v>
          </cell>
          <cell r="H120">
            <v>5</v>
          </cell>
          <cell r="I120">
            <v>54</v>
          </cell>
          <cell r="J120">
            <v>33</v>
          </cell>
          <cell r="K120">
            <v>0.61099999999999999</v>
          </cell>
          <cell r="L120">
            <v>324</v>
          </cell>
          <cell r="M120">
            <v>9.8000000000000007</v>
          </cell>
          <cell r="N120">
            <v>3</v>
          </cell>
          <cell r="O120">
            <v>33</v>
          </cell>
          <cell r="P120">
            <v>2.1</v>
          </cell>
          <cell r="Q120">
            <v>20.25</v>
          </cell>
          <cell r="R120">
            <v>0.25775656324582341</v>
          </cell>
          <cell r="S120">
            <v>0</v>
          </cell>
        </row>
        <row r="121">
          <cell r="C121" t="str">
            <v>Jerick McKinnon</v>
          </cell>
          <cell r="D121" t="str">
            <v>MIN</v>
          </cell>
          <cell r="E121">
            <v>24</v>
          </cell>
          <cell r="F121" t="str">
            <v>RB</v>
          </cell>
          <cell r="G121">
            <v>15</v>
          </cell>
          <cell r="H121">
            <v>7</v>
          </cell>
          <cell r="I121">
            <v>53</v>
          </cell>
          <cell r="J121">
            <v>43</v>
          </cell>
          <cell r="K121">
            <v>0.81100000000000005</v>
          </cell>
          <cell r="L121">
            <v>255</v>
          </cell>
          <cell r="M121">
            <v>5.9</v>
          </cell>
          <cell r="N121">
            <v>2</v>
          </cell>
          <cell r="O121">
            <v>41</v>
          </cell>
          <cell r="P121">
            <v>2.9</v>
          </cell>
          <cell r="Q121">
            <v>17</v>
          </cell>
          <cell r="R121">
            <v>0.21638822593476531</v>
          </cell>
          <cell r="S121">
            <v>0</v>
          </cell>
        </row>
        <row r="122">
          <cell r="C122" t="str">
            <v>Todd Gurley</v>
          </cell>
          <cell r="D122" t="str">
            <v>LAR</v>
          </cell>
          <cell r="E122">
            <v>22</v>
          </cell>
          <cell r="F122" t="str">
            <v>RB</v>
          </cell>
          <cell r="G122">
            <v>16</v>
          </cell>
          <cell r="H122">
            <v>16</v>
          </cell>
          <cell r="I122">
            <v>58</v>
          </cell>
          <cell r="J122">
            <v>43</v>
          </cell>
          <cell r="K122">
            <v>0.74099999999999999</v>
          </cell>
          <cell r="L122">
            <v>327</v>
          </cell>
          <cell r="M122">
            <v>7.6</v>
          </cell>
          <cell r="N122">
            <v>0</v>
          </cell>
          <cell r="O122">
            <v>33</v>
          </cell>
          <cell r="P122">
            <v>2.7</v>
          </cell>
          <cell r="Q122">
            <v>20.399999999999999</v>
          </cell>
          <cell r="R122">
            <v>0.25966587112171835</v>
          </cell>
          <cell r="S122">
            <v>2</v>
          </cell>
        </row>
        <row r="123">
          <cell r="C123" t="str">
            <v>Brandon Coleman</v>
          </cell>
          <cell r="D123" t="str">
            <v>NOR</v>
          </cell>
          <cell r="E123">
            <v>24</v>
          </cell>
          <cell r="F123" t="str">
            <v>WR</v>
          </cell>
          <cell r="G123">
            <v>16</v>
          </cell>
          <cell r="H123">
            <v>4</v>
          </cell>
          <cell r="I123">
            <v>38</v>
          </cell>
          <cell r="J123">
            <v>26</v>
          </cell>
          <cell r="K123">
            <v>0.68400000000000005</v>
          </cell>
          <cell r="L123">
            <v>281</v>
          </cell>
          <cell r="M123">
            <v>10.8</v>
          </cell>
          <cell r="N123">
            <v>3</v>
          </cell>
          <cell r="O123">
            <v>38</v>
          </cell>
          <cell r="P123">
            <v>1.6</v>
          </cell>
          <cell r="Q123">
            <v>17.5625</v>
          </cell>
          <cell r="R123">
            <v>0.22354813046937153</v>
          </cell>
          <cell r="S123">
            <v>0</v>
          </cell>
        </row>
        <row r="124">
          <cell r="C124" t="str">
            <v>Brice Butler</v>
          </cell>
          <cell r="D124" t="str">
            <v>DAL</v>
          </cell>
          <cell r="E124">
            <v>26</v>
          </cell>
          <cell r="F124" t="str">
            <v>WR</v>
          </cell>
          <cell r="G124">
            <v>16</v>
          </cell>
          <cell r="H124">
            <v>3</v>
          </cell>
          <cell r="I124">
            <v>32</v>
          </cell>
          <cell r="J124">
            <v>16</v>
          </cell>
          <cell r="K124">
            <v>0.5</v>
          </cell>
          <cell r="L124">
            <v>219</v>
          </cell>
          <cell r="M124">
            <v>13.7</v>
          </cell>
          <cell r="N124">
            <v>3</v>
          </cell>
          <cell r="O124">
            <v>41</v>
          </cell>
          <cell r="P124">
            <v>1</v>
          </cell>
          <cell r="Q124">
            <v>13.6875</v>
          </cell>
          <cell r="R124">
            <v>0.17422434367541767</v>
          </cell>
          <cell r="S124">
            <v>0</v>
          </cell>
        </row>
        <row r="125">
          <cell r="C125" t="str">
            <v>Austin Hooper</v>
          </cell>
          <cell r="D125" t="str">
            <v>ATL</v>
          </cell>
          <cell r="E125">
            <v>22</v>
          </cell>
          <cell r="F125" t="str">
            <v>TE</v>
          </cell>
          <cell r="G125">
            <v>14</v>
          </cell>
          <cell r="H125">
            <v>3</v>
          </cell>
          <cell r="I125">
            <v>27</v>
          </cell>
          <cell r="J125">
            <v>19</v>
          </cell>
          <cell r="K125">
            <v>0.70399999999999996</v>
          </cell>
          <cell r="L125">
            <v>271</v>
          </cell>
          <cell r="M125">
            <v>14.3</v>
          </cell>
          <cell r="N125">
            <v>3</v>
          </cell>
          <cell r="O125">
            <v>44</v>
          </cell>
          <cell r="P125">
            <v>1.4</v>
          </cell>
          <cell r="Q125">
            <v>19.399999999999999</v>
          </cell>
          <cell r="R125">
            <v>0.24693715194908511</v>
          </cell>
          <cell r="S125">
            <v>0</v>
          </cell>
        </row>
        <row r="126">
          <cell r="C126" t="str">
            <v>Andre Holmes</v>
          </cell>
          <cell r="D126" t="str">
            <v>OAK</v>
          </cell>
          <cell r="E126">
            <v>28</v>
          </cell>
          <cell r="F126" t="str">
            <v>WR</v>
          </cell>
          <cell r="G126">
            <v>16</v>
          </cell>
          <cell r="H126">
            <v>2</v>
          </cell>
          <cell r="I126">
            <v>25</v>
          </cell>
          <cell r="J126">
            <v>14</v>
          </cell>
          <cell r="K126">
            <v>0.56000000000000005</v>
          </cell>
          <cell r="L126">
            <v>126</v>
          </cell>
          <cell r="M126">
            <v>9</v>
          </cell>
          <cell r="N126">
            <v>3</v>
          </cell>
          <cell r="O126">
            <v>23</v>
          </cell>
          <cell r="P126">
            <v>0.9</v>
          </cell>
          <cell r="Q126">
            <v>7.875</v>
          </cell>
          <cell r="R126">
            <v>0.10023866348448687</v>
          </cell>
          <cell r="S126">
            <v>0</v>
          </cell>
        </row>
        <row r="127">
          <cell r="C127" t="str">
            <v>Isaiah Crowell</v>
          </cell>
          <cell r="D127" t="str">
            <v>CLE</v>
          </cell>
          <cell r="E127">
            <v>23</v>
          </cell>
          <cell r="F127" t="str">
            <v>RB</v>
          </cell>
          <cell r="G127">
            <v>16</v>
          </cell>
          <cell r="H127">
            <v>16</v>
          </cell>
          <cell r="I127">
            <v>53</v>
          </cell>
          <cell r="J127">
            <v>40</v>
          </cell>
          <cell r="K127">
            <v>0.755</v>
          </cell>
          <cell r="L127">
            <v>319</v>
          </cell>
          <cell r="M127">
            <v>8</v>
          </cell>
          <cell r="N127">
            <v>0</v>
          </cell>
          <cell r="O127">
            <v>44</v>
          </cell>
          <cell r="P127">
            <v>2.5</v>
          </cell>
          <cell r="Q127">
            <v>19.899999999999999</v>
          </cell>
          <cell r="R127">
            <v>0.25330151153540176</v>
          </cell>
          <cell r="S127">
            <v>2</v>
          </cell>
        </row>
        <row r="128">
          <cell r="C128" t="str">
            <v>Eddie Royal</v>
          </cell>
          <cell r="D128" t="str">
            <v>CHI</v>
          </cell>
          <cell r="E128">
            <v>30</v>
          </cell>
          <cell r="F128" t="str">
            <v>WR</v>
          </cell>
          <cell r="G128">
            <v>9</v>
          </cell>
          <cell r="H128">
            <v>1</v>
          </cell>
          <cell r="I128">
            <v>43</v>
          </cell>
          <cell r="J128">
            <v>33</v>
          </cell>
          <cell r="K128">
            <v>0.76700000000000002</v>
          </cell>
          <cell r="L128">
            <v>369</v>
          </cell>
          <cell r="M128">
            <v>11.2</v>
          </cell>
          <cell r="N128">
            <v>2</v>
          </cell>
          <cell r="O128">
            <v>64</v>
          </cell>
          <cell r="P128">
            <v>3.7</v>
          </cell>
          <cell r="Q128">
            <v>41</v>
          </cell>
          <cell r="R128">
            <v>0.52187748607796336</v>
          </cell>
          <cell r="S128">
            <v>2</v>
          </cell>
        </row>
        <row r="129">
          <cell r="C129" t="str">
            <v>Mark Ingram</v>
          </cell>
          <cell r="D129" t="str">
            <v>NOR</v>
          </cell>
          <cell r="E129">
            <v>27</v>
          </cell>
          <cell r="F129" t="str">
            <v>RB</v>
          </cell>
          <cell r="G129">
            <v>16</v>
          </cell>
          <cell r="H129">
            <v>14</v>
          </cell>
          <cell r="I129">
            <v>58</v>
          </cell>
          <cell r="J129">
            <v>46</v>
          </cell>
          <cell r="K129">
            <v>0.79300000000000004</v>
          </cell>
          <cell r="L129">
            <v>319</v>
          </cell>
          <cell r="M129">
            <v>6.9</v>
          </cell>
          <cell r="N129">
            <v>4</v>
          </cell>
          <cell r="O129">
            <v>22</v>
          </cell>
          <cell r="P129">
            <v>2.9</v>
          </cell>
          <cell r="Q129">
            <v>19.899999999999999</v>
          </cell>
          <cell r="R129">
            <v>0.25330151153540176</v>
          </cell>
          <cell r="S129">
            <v>2</v>
          </cell>
        </row>
        <row r="130">
          <cell r="C130" t="str">
            <v>Ty Montgomery</v>
          </cell>
          <cell r="D130" t="str">
            <v>GNB</v>
          </cell>
          <cell r="E130">
            <v>23</v>
          </cell>
          <cell r="F130" t="str">
            <v>RB</v>
          </cell>
          <cell r="G130">
            <v>15</v>
          </cell>
          <cell r="H130">
            <v>6</v>
          </cell>
          <cell r="I130">
            <v>56</v>
          </cell>
          <cell r="J130">
            <v>44</v>
          </cell>
          <cell r="K130">
            <v>0.78600000000000003</v>
          </cell>
          <cell r="L130">
            <v>348</v>
          </cell>
          <cell r="M130">
            <v>7.9</v>
          </cell>
          <cell r="N130">
            <v>0</v>
          </cell>
          <cell r="O130">
            <v>24</v>
          </cell>
          <cell r="P130">
            <v>2.9</v>
          </cell>
          <cell r="Q130">
            <v>23.2</v>
          </cell>
          <cell r="R130">
            <v>0.29530628480509147</v>
          </cell>
          <cell r="S130">
            <v>2</v>
          </cell>
        </row>
        <row r="131">
          <cell r="C131" t="str">
            <v>Bryan WalTErs</v>
          </cell>
          <cell r="D131" t="str">
            <v>JAX</v>
          </cell>
          <cell r="E131">
            <v>29</v>
          </cell>
          <cell r="F131" t="str">
            <v>WR</v>
          </cell>
          <cell r="G131">
            <v>10</v>
          </cell>
          <cell r="H131">
            <v>3</v>
          </cell>
          <cell r="I131">
            <v>34</v>
          </cell>
          <cell r="J131">
            <v>24</v>
          </cell>
          <cell r="K131">
            <v>0.70599999999999996</v>
          </cell>
          <cell r="L131">
            <v>231</v>
          </cell>
          <cell r="M131">
            <v>9.6</v>
          </cell>
          <cell r="N131">
            <v>2</v>
          </cell>
          <cell r="O131">
            <v>23</v>
          </cell>
          <cell r="P131">
            <v>2.4</v>
          </cell>
          <cell r="Q131">
            <v>23.1</v>
          </cell>
          <cell r="R131">
            <v>0.29403341288782819</v>
          </cell>
          <cell r="S131">
            <v>1</v>
          </cell>
        </row>
        <row r="132">
          <cell r="C132" t="str">
            <v>LeSean McCoy</v>
          </cell>
          <cell r="D132" t="str">
            <v>BUF</v>
          </cell>
          <cell r="E132">
            <v>28</v>
          </cell>
          <cell r="F132" t="str">
            <v>RB</v>
          </cell>
          <cell r="G132">
            <v>15</v>
          </cell>
          <cell r="H132">
            <v>15</v>
          </cell>
          <cell r="I132">
            <v>57</v>
          </cell>
          <cell r="J132">
            <v>50</v>
          </cell>
          <cell r="K132">
            <v>0.877</v>
          </cell>
          <cell r="L132">
            <v>356</v>
          </cell>
          <cell r="M132">
            <v>7.1</v>
          </cell>
          <cell r="N132">
            <v>1</v>
          </cell>
          <cell r="O132">
            <v>41</v>
          </cell>
          <cell r="P132">
            <v>3.3</v>
          </cell>
          <cell r="Q132">
            <v>23.7</v>
          </cell>
          <cell r="R132">
            <v>0.30167064439140812</v>
          </cell>
          <cell r="S132">
            <v>3</v>
          </cell>
        </row>
        <row r="133">
          <cell r="C133" t="str">
            <v>Cobi Hamilton</v>
          </cell>
          <cell r="D133" t="str">
            <v>PIT</v>
          </cell>
          <cell r="E133">
            <v>26</v>
          </cell>
          <cell r="F133" t="str">
            <v>WR</v>
          </cell>
          <cell r="G133">
            <v>11</v>
          </cell>
          <cell r="H133">
            <v>8</v>
          </cell>
          <cell r="I133">
            <v>28</v>
          </cell>
          <cell r="J133">
            <v>17</v>
          </cell>
          <cell r="K133">
            <v>0.60699999999999998</v>
          </cell>
          <cell r="L133">
            <v>234</v>
          </cell>
          <cell r="M133">
            <v>13.8</v>
          </cell>
          <cell r="N133">
            <v>2</v>
          </cell>
          <cell r="O133">
            <v>39</v>
          </cell>
          <cell r="P133">
            <v>1.5</v>
          </cell>
          <cell r="Q133">
            <v>21.272727272727273</v>
          </cell>
          <cell r="R133">
            <v>0.27077457149056194</v>
          </cell>
          <cell r="S133">
            <v>0</v>
          </cell>
        </row>
        <row r="134">
          <cell r="C134" t="str">
            <v>Clive Walford</v>
          </cell>
          <cell r="D134" t="str">
            <v>OAK</v>
          </cell>
          <cell r="E134">
            <v>25</v>
          </cell>
          <cell r="F134" t="str">
            <v>TE</v>
          </cell>
          <cell r="G134">
            <v>15</v>
          </cell>
          <cell r="H134">
            <v>8</v>
          </cell>
          <cell r="I134">
            <v>52</v>
          </cell>
          <cell r="J134">
            <v>33</v>
          </cell>
          <cell r="K134">
            <v>0.63500000000000001</v>
          </cell>
          <cell r="L134">
            <v>359</v>
          </cell>
          <cell r="M134">
            <v>10.9</v>
          </cell>
          <cell r="N134">
            <v>3</v>
          </cell>
          <cell r="O134">
            <v>31</v>
          </cell>
          <cell r="P134">
            <v>2.2000000000000002</v>
          </cell>
          <cell r="Q134">
            <v>23.9</v>
          </cell>
          <cell r="R134">
            <v>0.30421638822593472</v>
          </cell>
          <cell r="S134">
            <v>0</v>
          </cell>
        </row>
        <row r="135">
          <cell r="C135" t="str">
            <v>Marqise Lee</v>
          </cell>
          <cell r="D135" t="str">
            <v>JAX</v>
          </cell>
          <cell r="E135">
            <v>25</v>
          </cell>
          <cell r="F135" t="str">
            <v>WR</v>
          </cell>
          <cell r="G135">
            <v>16</v>
          </cell>
          <cell r="H135">
            <v>6</v>
          </cell>
          <cell r="I135">
            <v>105</v>
          </cell>
          <cell r="J135">
            <v>63</v>
          </cell>
          <cell r="K135">
            <v>0.6</v>
          </cell>
          <cell r="L135">
            <v>851</v>
          </cell>
          <cell r="M135">
            <v>13.5</v>
          </cell>
          <cell r="N135">
            <v>3</v>
          </cell>
          <cell r="O135">
            <v>51</v>
          </cell>
          <cell r="P135">
            <v>3.9</v>
          </cell>
          <cell r="Q135">
            <v>53.1875</v>
          </cell>
          <cell r="R135">
            <v>0.67700875099443114</v>
          </cell>
          <cell r="S135">
            <v>1</v>
          </cell>
        </row>
        <row r="136">
          <cell r="C136" t="str">
            <v>Jordan Howard</v>
          </cell>
          <cell r="D136" t="str">
            <v>CHI</v>
          </cell>
          <cell r="E136">
            <v>22</v>
          </cell>
          <cell r="F136" t="str">
            <v>RB</v>
          </cell>
          <cell r="G136">
            <v>15</v>
          </cell>
          <cell r="H136">
            <v>13</v>
          </cell>
          <cell r="I136">
            <v>50</v>
          </cell>
          <cell r="J136">
            <v>29</v>
          </cell>
          <cell r="K136">
            <v>0.57999999999999996</v>
          </cell>
          <cell r="L136">
            <v>298</v>
          </cell>
          <cell r="M136">
            <v>10.3</v>
          </cell>
          <cell r="N136">
            <v>1</v>
          </cell>
          <cell r="O136">
            <v>34</v>
          </cell>
          <cell r="P136">
            <v>1.9</v>
          </cell>
          <cell r="Q136">
            <v>19.899999999999999</v>
          </cell>
          <cell r="R136">
            <v>0.25330151153540176</v>
          </cell>
          <cell r="S136">
            <v>2</v>
          </cell>
        </row>
        <row r="137">
          <cell r="C137" t="str">
            <v>Greg Olsen</v>
          </cell>
          <cell r="D137" t="str">
            <v>CAR</v>
          </cell>
          <cell r="E137">
            <v>31</v>
          </cell>
          <cell r="F137" t="str">
            <v>TE</v>
          </cell>
          <cell r="G137">
            <v>16</v>
          </cell>
          <cell r="H137">
            <v>16</v>
          </cell>
          <cell r="I137">
            <v>129</v>
          </cell>
          <cell r="J137">
            <v>80</v>
          </cell>
          <cell r="K137">
            <v>0.62</v>
          </cell>
          <cell r="L137">
            <v>1073</v>
          </cell>
          <cell r="M137">
            <v>13.4</v>
          </cell>
          <cell r="N137">
            <v>3</v>
          </cell>
          <cell r="O137">
            <v>78</v>
          </cell>
          <cell r="P137">
            <v>5</v>
          </cell>
          <cell r="Q137">
            <v>67.099999999999994</v>
          </cell>
          <cell r="R137">
            <v>0.85409705648369127</v>
          </cell>
          <cell r="S137">
            <v>0</v>
          </cell>
        </row>
        <row r="138">
          <cell r="C138" t="str">
            <v>Alshon Jeffery</v>
          </cell>
          <cell r="D138" t="str">
            <v>CHI</v>
          </cell>
          <cell r="E138">
            <v>26</v>
          </cell>
          <cell r="F138" t="str">
            <v>WR</v>
          </cell>
          <cell r="G138">
            <v>12</v>
          </cell>
          <cell r="H138">
            <v>12</v>
          </cell>
          <cell r="I138">
            <v>94</v>
          </cell>
          <cell r="J138">
            <v>52</v>
          </cell>
          <cell r="K138">
            <v>0.55300000000000005</v>
          </cell>
          <cell r="L138">
            <v>821</v>
          </cell>
          <cell r="M138">
            <v>15.8</v>
          </cell>
          <cell r="N138">
            <v>2</v>
          </cell>
          <cell r="O138">
            <v>54</v>
          </cell>
          <cell r="P138">
            <v>4.3</v>
          </cell>
          <cell r="Q138">
            <v>68.416666666666671</v>
          </cell>
          <cell r="R138">
            <v>0.8708565367276585</v>
          </cell>
          <cell r="S138">
            <v>0</v>
          </cell>
        </row>
        <row r="139">
          <cell r="C139" t="str">
            <v>Melvin Gordon</v>
          </cell>
          <cell r="D139" t="str">
            <v>SDG</v>
          </cell>
          <cell r="E139">
            <v>23</v>
          </cell>
          <cell r="F139" t="str">
            <v>RB</v>
          </cell>
          <cell r="G139">
            <v>13</v>
          </cell>
          <cell r="H139">
            <v>11</v>
          </cell>
          <cell r="I139">
            <v>57</v>
          </cell>
          <cell r="J139">
            <v>41</v>
          </cell>
          <cell r="K139">
            <v>0.71899999999999997</v>
          </cell>
          <cell r="L139">
            <v>419</v>
          </cell>
          <cell r="M139">
            <v>10.199999999999999</v>
          </cell>
          <cell r="N139">
            <v>2</v>
          </cell>
          <cell r="O139">
            <v>35</v>
          </cell>
          <cell r="P139">
            <v>3.2</v>
          </cell>
          <cell r="Q139">
            <v>32.200000000000003</v>
          </cell>
          <cell r="R139">
            <v>0.4098647573587908</v>
          </cell>
          <cell r="S139">
            <v>2</v>
          </cell>
        </row>
        <row r="140">
          <cell r="C140" t="str">
            <v>Travaris Cadet</v>
          </cell>
          <cell r="D140" t="str">
            <v>NOR</v>
          </cell>
          <cell r="E140">
            <v>27</v>
          </cell>
          <cell r="F140" t="str">
            <v>RB</v>
          </cell>
          <cell r="G140">
            <v>15</v>
          </cell>
          <cell r="H140">
            <v>1</v>
          </cell>
          <cell r="I140">
            <v>54</v>
          </cell>
          <cell r="J140">
            <v>40</v>
          </cell>
          <cell r="K140">
            <v>0.74099999999999999</v>
          </cell>
          <cell r="L140">
            <v>281</v>
          </cell>
          <cell r="M140">
            <v>7</v>
          </cell>
          <cell r="N140">
            <v>4</v>
          </cell>
          <cell r="O140">
            <v>25</v>
          </cell>
          <cell r="P140">
            <v>2.7</v>
          </cell>
          <cell r="Q140">
            <v>18.7</v>
          </cell>
          <cell r="R140">
            <v>0.23802704852824183</v>
          </cell>
          <cell r="S140">
            <v>0</v>
          </cell>
        </row>
        <row r="141">
          <cell r="C141" t="str">
            <v>Jesse James</v>
          </cell>
          <cell r="D141" t="str">
            <v>PIT</v>
          </cell>
          <cell r="E141">
            <v>22</v>
          </cell>
          <cell r="F141" t="str">
            <v>TE</v>
          </cell>
          <cell r="G141">
            <v>16</v>
          </cell>
          <cell r="H141">
            <v>13</v>
          </cell>
          <cell r="I141">
            <v>60</v>
          </cell>
          <cell r="J141">
            <v>39</v>
          </cell>
          <cell r="K141">
            <v>0.65</v>
          </cell>
          <cell r="L141">
            <v>338</v>
          </cell>
          <cell r="M141">
            <v>8.6999999999999993</v>
          </cell>
          <cell r="N141">
            <v>3</v>
          </cell>
          <cell r="O141">
            <v>24</v>
          </cell>
          <cell r="P141">
            <v>2.4</v>
          </cell>
          <cell r="Q141">
            <v>21.1</v>
          </cell>
          <cell r="R141">
            <v>0.26857597454256166</v>
          </cell>
          <cell r="S141">
            <v>0</v>
          </cell>
        </row>
        <row r="142">
          <cell r="C142" t="str">
            <v>Luke Willson</v>
          </cell>
          <cell r="D142" t="str">
            <v>SEA</v>
          </cell>
          <cell r="E142">
            <v>26</v>
          </cell>
          <cell r="F142" t="str">
            <v>TE</v>
          </cell>
          <cell r="G142">
            <v>11</v>
          </cell>
          <cell r="H142">
            <v>6</v>
          </cell>
          <cell r="I142">
            <v>21</v>
          </cell>
          <cell r="J142">
            <v>15</v>
          </cell>
          <cell r="K142">
            <v>0.71399999999999997</v>
          </cell>
          <cell r="L142">
            <v>129</v>
          </cell>
          <cell r="M142">
            <v>8.6</v>
          </cell>
          <cell r="N142">
            <v>2</v>
          </cell>
          <cell r="O142">
            <v>19</v>
          </cell>
          <cell r="P142">
            <v>1.4</v>
          </cell>
          <cell r="Q142">
            <v>11.7</v>
          </cell>
          <cell r="R142">
            <v>0.14892601431980906</v>
          </cell>
          <cell r="S142">
            <v>0</v>
          </cell>
        </row>
        <row r="143">
          <cell r="C143" t="str">
            <v>Jeremy Maclin</v>
          </cell>
          <cell r="D143" t="str">
            <v>KAN</v>
          </cell>
          <cell r="E143">
            <v>28</v>
          </cell>
          <cell r="F143" t="str">
            <v>WR</v>
          </cell>
          <cell r="G143">
            <v>12</v>
          </cell>
          <cell r="H143">
            <v>12</v>
          </cell>
          <cell r="I143">
            <v>76</v>
          </cell>
          <cell r="J143">
            <v>44</v>
          </cell>
          <cell r="K143">
            <v>0.57899999999999996</v>
          </cell>
          <cell r="L143">
            <v>536</v>
          </cell>
          <cell r="M143">
            <v>12.2</v>
          </cell>
          <cell r="N143">
            <v>2</v>
          </cell>
          <cell r="O143">
            <v>44</v>
          </cell>
          <cell r="P143">
            <v>3.7</v>
          </cell>
          <cell r="Q143">
            <v>44.666666666666664</v>
          </cell>
          <cell r="R143">
            <v>0.56854945637761867</v>
          </cell>
          <cell r="S143">
            <v>0</v>
          </cell>
        </row>
        <row r="144">
          <cell r="C144" t="str">
            <v>Jason WitTEn</v>
          </cell>
          <cell r="D144" t="str">
            <v>DAL</v>
          </cell>
          <cell r="E144">
            <v>34</v>
          </cell>
          <cell r="F144" t="str">
            <v>TE</v>
          </cell>
          <cell r="G144">
            <v>16</v>
          </cell>
          <cell r="H144">
            <v>16</v>
          </cell>
          <cell r="I144">
            <v>95</v>
          </cell>
          <cell r="J144">
            <v>69</v>
          </cell>
          <cell r="K144">
            <v>0.72599999999999998</v>
          </cell>
          <cell r="L144">
            <v>673</v>
          </cell>
          <cell r="M144">
            <v>9.8000000000000007</v>
          </cell>
          <cell r="N144">
            <v>3</v>
          </cell>
          <cell r="O144">
            <v>35</v>
          </cell>
          <cell r="P144">
            <v>4.3</v>
          </cell>
          <cell r="Q144">
            <v>42.1</v>
          </cell>
          <cell r="R144">
            <v>0.53587907716785999</v>
          </cell>
          <cell r="S144">
            <v>1</v>
          </cell>
        </row>
        <row r="145">
          <cell r="C145" t="str">
            <v>Giovani Bernard</v>
          </cell>
          <cell r="D145" t="str">
            <v>CIN</v>
          </cell>
          <cell r="E145">
            <v>25</v>
          </cell>
          <cell r="F145" t="str">
            <v>RB</v>
          </cell>
          <cell r="G145">
            <v>10</v>
          </cell>
          <cell r="H145">
            <v>2</v>
          </cell>
          <cell r="I145">
            <v>51</v>
          </cell>
          <cell r="J145">
            <v>39</v>
          </cell>
          <cell r="K145">
            <v>0.76500000000000001</v>
          </cell>
          <cell r="L145">
            <v>336</v>
          </cell>
          <cell r="M145">
            <v>8.6</v>
          </cell>
          <cell r="N145">
            <v>1</v>
          </cell>
          <cell r="O145">
            <v>32</v>
          </cell>
          <cell r="P145">
            <v>3.9</v>
          </cell>
          <cell r="Q145">
            <v>33.6</v>
          </cell>
          <cell r="R145">
            <v>0.42768496420047736</v>
          </cell>
          <cell r="S145">
            <v>1</v>
          </cell>
        </row>
        <row r="146">
          <cell r="C146" t="str">
            <v>Ladarius Green</v>
          </cell>
          <cell r="D146" t="str">
            <v>PIT</v>
          </cell>
          <cell r="E146">
            <v>26</v>
          </cell>
          <cell r="F146" t="str">
            <v>TE</v>
          </cell>
          <cell r="G146">
            <v>6</v>
          </cell>
          <cell r="H146">
            <v>2</v>
          </cell>
          <cell r="I146">
            <v>34</v>
          </cell>
          <cell r="J146">
            <v>18</v>
          </cell>
          <cell r="K146">
            <v>0.52900000000000003</v>
          </cell>
          <cell r="L146">
            <v>304</v>
          </cell>
          <cell r="M146">
            <v>16.899999999999999</v>
          </cell>
          <cell r="N146">
            <v>1</v>
          </cell>
          <cell r="O146">
            <v>37</v>
          </cell>
          <cell r="P146">
            <v>3</v>
          </cell>
          <cell r="Q146">
            <v>50.7</v>
          </cell>
          <cell r="R146">
            <v>0.645346062052506</v>
          </cell>
          <cell r="S146">
            <v>0</v>
          </cell>
        </row>
        <row r="147">
          <cell r="C147" t="str">
            <v>Jeremy Ross</v>
          </cell>
          <cell r="D147" t="str">
            <v>ARI</v>
          </cell>
          <cell r="E147">
            <v>28</v>
          </cell>
          <cell r="F147" t="str">
            <v>WR</v>
          </cell>
          <cell r="G147">
            <v>6</v>
          </cell>
          <cell r="H147">
            <v>1</v>
          </cell>
          <cell r="I147">
            <v>4</v>
          </cell>
          <cell r="J147">
            <v>4</v>
          </cell>
          <cell r="K147">
            <v>1</v>
          </cell>
          <cell r="L147">
            <v>37</v>
          </cell>
          <cell r="M147">
            <v>9.3000000000000007</v>
          </cell>
          <cell r="N147">
            <v>1</v>
          </cell>
          <cell r="O147">
            <v>15</v>
          </cell>
          <cell r="P147">
            <v>0.7</v>
          </cell>
          <cell r="Q147">
            <v>6.166666666666667</v>
          </cell>
          <cell r="R147">
            <v>7.8493768231238409E-2</v>
          </cell>
          <cell r="S147">
            <v>0</v>
          </cell>
        </row>
        <row r="148">
          <cell r="C148" t="str">
            <v>Matt Lengel</v>
          </cell>
          <cell r="D148" t="str">
            <v>NWE</v>
          </cell>
          <cell r="E148">
            <v>26</v>
          </cell>
          <cell r="F148" t="str">
            <v>WR</v>
          </cell>
          <cell r="G148">
            <v>6</v>
          </cell>
          <cell r="H148">
            <v>0</v>
          </cell>
          <cell r="I148">
            <v>3</v>
          </cell>
          <cell r="J148">
            <v>2</v>
          </cell>
          <cell r="K148">
            <v>0.66700000000000004</v>
          </cell>
          <cell r="L148">
            <v>22</v>
          </cell>
          <cell r="M148">
            <v>11</v>
          </cell>
          <cell r="N148">
            <v>1</v>
          </cell>
          <cell r="O148">
            <v>18</v>
          </cell>
          <cell r="P148">
            <v>0.3</v>
          </cell>
          <cell r="Q148">
            <v>3.6666666666666665</v>
          </cell>
          <cell r="R148">
            <v>4.6671970299655259E-2</v>
          </cell>
          <cell r="S148">
            <v>0</v>
          </cell>
        </row>
        <row r="149">
          <cell r="C149" t="str">
            <v>Coby Fleener</v>
          </cell>
          <cell r="D149" t="str">
            <v>NOR</v>
          </cell>
          <cell r="E149">
            <v>28</v>
          </cell>
          <cell r="F149" t="str">
            <v>TE</v>
          </cell>
          <cell r="G149">
            <v>16</v>
          </cell>
          <cell r="H149">
            <v>8</v>
          </cell>
          <cell r="I149">
            <v>81</v>
          </cell>
          <cell r="J149">
            <v>50</v>
          </cell>
          <cell r="K149">
            <v>0.61699999999999999</v>
          </cell>
          <cell r="L149">
            <v>631</v>
          </cell>
          <cell r="M149">
            <v>12.6</v>
          </cell>
          <cell r="N149">
            <v>3</v>
          </cell>
          <cell r="O149">
            <v>50</v>
          </cell>
          <cell r="P149">
            <v>3.1</v>
          </cell>
          <cell r="Q149">
            <v>39.4</v>
          </cell>
          <cell r="R149">
            <v>0.5015115354017502</v>
          </cell>
          <cell r="S149">
            <v>2</v>
          </cell>
        </row>
        <row r="150">
          <cell r="C150" t="str">
            <v>Garrett Celek</v>
          </cell>
          <cell r="D150" t="str">
            <v>SFO</v>
          </cell>
          <cell r="E150">
            <v>28</v>
          </cell>
          <cell r="F150" t="str">
            <v>TE</v>
          </cell>
          <cell r="G150">
            <v>16</v>
          </cell>
          <cell r="H150">
            <v>6</v>
          </cell>
          <cell r="I150">
            <v>50</v>
          </cell>
          <cell r="J150">
            <v>29</v>
          </cell>
          <cell r="K150">
            <v>0.57999999999999996</v>
          </cell>
          <cell r="L150">
            <v>350</v>
          </cell>
          <cell r="M150">
            <v>12.1</v>
          </cell>
          <cell r="N150">
            <v>3</v>
          </cell>
          <cell r="O150">
            <v>31</v>
          </cell>
          <cell r="P150">
            <v>1.8</v>
          </cell>
          <cell r="Q150">
            <v>21.9</v>
          </cell>
          <cell r="R150">
            <v>0.27875894988066824</v>
          </cell>
          <cell r="S150">
            <v>2</v>
          </cell>
        </row>
        <row r="151">
          <cell r="C151" t="str">
            <v>Julian Edelman</v>
          </cell>
          <cell r="D151" t="str">
            <v>NWE</v>
          </cell>
          <cell r="E151">
            <v>30</v>
          </cell>
          <cell r="F151" t="str">
            <v>WR</v>
          </cell>
          <cell r="G151">
            <v>16</v>
          </cell>
          <cell r="H151">
            <v>13</v>
          </cell>
          <cell r="I151">
            <v>159</v>
          </cell>
          <cell r="J151">
            <v>98</v>
          </cell>
          <cell r="K151">
            <v>0.61599999999999999</v>
          </cell>
          <cell r="L151">
            <v>1106</v>
          </cell>
          <cell r="M151">
            <v>11.3</v>
          </cell>
          <cell r="N151">
            <v>3</v>
          </cell>
          <cell r="O151">
            <v>77</v>
          </cell>
          <cell r="P151">
            <v>6.1</v>
          </cell>
          <cell r="Q151">
            <v>69.125</v>
          </cell>
          <cell r="R151">
            <v>0.87987271280827362</v>
          </cell>
          <cell r="S151">
            <v>3</v>
          </cell>
        </row>
        <row r="152">
          <cell r="C152" t="str">
            <v>Bennie Fowler</v>
          </cell>
          <cell r="D152" t="str">
            <v>DEN</v>
          </cell>
          <cell r="E152">
            <v>25</v>
          </cell>
          <cell r="F152" t="str">
            <v>WR</v>
          </cell>
          <cell r="G152">
            <v>13</v>
          </cell>
          <cell r="H152">
            <v>0</v>
          </cell>
          <cell r="I152">
            <v>24</v>
          </cell>
          <cell r="J152">
            <v>11</v>
          </cell>
          <cell r="K152">
            <v>0.45800000000000002</v>
          </cell>
          <cell r="L152">
            <v>145</v>
          </cell>
          <cell r="M152">
            <v>13.2</v>
          </cell>
          <cell r="N152">
            <v>2</v>
          </cell>
          <cell r="O152">
            <v>76</v>
          </cell>
          <cell r="P152">
            <v>0.8</v>
          </cell>
          <cell r="Q152">
            <v>11.153846153846153</v>
          </cell>
          <cell r="R152">
            <v>0.1419741753870632</v>
          </cell>
          <cell r="S152">
            <v>0</v>
          </cell>
        </row>
        <row r="153">
          <cell r="C153" t="str">
            <v>Roger Lewis</v>
          </cell>
          <cell r="D153" t="str">
            <v>NYG</v>
          </cell>
          <cell r="E153">
            <v>23</v>
          </cell>
          <cell r="F153" t="str">
            <v>WR</v>
          </cell>
          <cell r="G153">
            <v>13</v>
          </cell>
          <cell r="H153">
            <v>1</v>
          </cell>
          <cell r="I153">
            <v>19</v>
          </cell>
          <cell r="J153">
            <v>7</v>
          </cell>
          <cell r="K153">
            <v>0.36799999999999999</v>
          </cell>
          <cell r="L153">
            <v>97</v>
          </cell>
          <cell r="M153">
            <v>13.9</v>
          </cell>
          <cell r="N153">
            <v>2</v>
          </cell>
          <cell r="O153">
            <v>30</v>
          </cell>
          <cell r="P153">
            <v>0.5</v>
          </cell>
          <cell r="Q153">
            <v>7.4615384615384617</v>
          </cell>
          <cell r="R153">
            <v>9.4975827672725055E-2</v>
          </cell>
          <cell r="S153">
            <v>0</v>
          </cell>
        </row>
        <row r="154">
          <cell r="C154" t="str">
            <v>Kyle Juszczyk</v>
          </cell>
          <cell r="D154" t="str">
            <v>BAL</v>
          </cell>
          <cell r="E154">
            <v>25</v>
          </cell>
          <cell r="F154" t="str">
            <v>RB</v>
          </cell>
          <cell r="G154">
            <v>16</v>
          </cell>
          <cell r="H154">
            <v>7</v>
          </cell>
          <cell r="I154">
            <v>49</v>
          </cell>
          <cell r="J154">
            <v>37</v>
          </cell>
          <cell r="K154">
            <v>0.755</v>
          </cell>
          <cell r="L154">
            <v>266</v>
          </cell>
          <cell r="M154">
            <v>7.2</v>
          </cell>
          <cell r="N154">
            <v>0</v>
          </cell>
          <cell r="O154">
            <v>40</v>
          </cell>
          <cell r="P154">
            <v>2.2999999999999998</v>
          </cell>
          <cell r="Q154">
            <v>16.600000000000001</v>
          </cell>
          <cell r="R154">
            <v>0.21129673826571202</v>
          </cell>
          <cell r="S154">
            <v>0</v>
          </cell>
        </row>
        <row r="155">
          <cell r="C155" t="str">
            <v>Seth Devalve</v>
          </cell>
          <cell r="D155" t="str">
            <v>CLE</v>
          </cell>
          <cell r="E155">
            <v>23</v>
          </cell>
          <cell r="F155" t="str">
            <v>TE</v>
          </cell>
          <cell r="G155">
            <v>12</v>
          </cell>
          <cell r="H155">
            <v>2</v>
          </cell>
          <cell r="I155">
            <v>12</v>
          </cell>
          <cell r="J155">
            <v>10</v>
          </cell>
          <cell r="K155">
            <v>0.83299999999999996</v>
          </cell>
          <cell r="L155">
            <v>127</v>
          </cell>
          <cell r="M155">
            <v>12.7</v>
          </cell>
          <cell r="N155">
            <v>2</v>
          </cell>
          <cell r="O155">
            <v>25</v>
          </cell>
          <cell r="P155">
            <v>0.8</v>
          </cell>
          <cell r="Q155">
            <v>10.6</v>
          </cell>
          <cell r="R155">
            <v>0.13492442322991249</v>
          </cell>
          <cell r="S155">
            <v>0</v>
          </cell>
        </row>
        <row r="156">
          <cell r="C156" t="str">
            <v>Frank Gore</v>
          </cell>
          <cell r="D156" t="str">
            <v>IND</v>
          </cell>
          <cell r="E156">
            <v>33</v>
          </cell>
          <cell r="F156" t="str">
            <v>RB</v>
          </cell>
          <cell r="G156">
            <v>16</v>
          </cell>
          <cell r="H156">
            <v>16</v>
          </cell>
          <cell r="I156">
            <v>47</v>
          </cell>
          <cell r="J156">
            <v>38</v>
          </cell>
          <cell r="K156">
            <v>0.80900000000000005</v>
          </cell>
          <cell r="L156">
            <v>277</v>
          </cell>
          <cell r="M156">
            <v>7.3</v>
          </cell>
          <cell r="N156">
            <v>4</v>
          </cell>
          <cell r="O156">
            <v>49</v>
          </cell>
          <cell r="P156">
            <v>2.4</v>
          </cell>
          <cell r="Q156">
            <v>17.3</v>
          </cell>
          <cell r="R156">
            <v>0.2202068416865553</v>
          </cell>
          <cell r="S156">
            <v>2</v>
          </cell>
        </row>
        <row r="157">
          <cell r="C157" t="str">
            <v>Xavier Grimble</v>
          </cell>
          <cell r="D157" t="str">
            <v>PIT</v>
          </cell>
          <cell r="E157">
            <v>24</v>
          </cell>
          <cell r="F157" t="str">
            <v>TE</v>
          </cell>
          <cell r="G157">
            <v>12</v>
          </cell>
          <cell r="H157">
            <v>2</v>
          </cell>
          <cell r="I157">
            <v>21</v>
          </cell>
          <cell r="J157">
            <v>11</v>
          </cell>
          <cell r="K157">
            <v>0.52400000000000002</v>
          </cell>
          <cell r="L157">
            <v>118</v>
          </cell>
          <cell r="M157">
            <v>10.7</v>
          </cell>
          <cell r="N157">
            <v>2</v>
          </cell>
          <cell r="O157">
            <v>20</v>
          </cell>
          <cell r="P157">
            <v>0.9</v>
          </cell>
          <cell r="Q157">
            <v>9.8000000000000007</v>
          </cell>
          <cell r="R157">
            <v>0.1247414478918059</v>
          </cell>
          <cell r="S157">
            <v>0</v>
          </cell>
        </row>
        <row r="158">
          <cell r="C158" t="str">
            <v>Spencer Ware</v>
          </cell>
          <cell r="D158" t="str">
            <v>KAN</v>
          </cell>
          <cell r="E158">
            <v>25</v>
          </cell>
          <cell r="F158" t="str">
            <v>RB</v>
          </cell>
          <cell r="G158">
            <v>14</v>
          </cell>
          <cell r="H158">
            <v>14</v>
          </cell>
          <cell r="I158">
            <v>42</v>
          </cell>
          <cell r="J158">
            <v>33</v>
          </cell>
          <cell r="K158">
            <v>0.78600000000000003</v>
          </cell>
          <cell r="L158">
            <v>447</v>
          </cell>
          <cell r="M158">
            <v>13.5</v>
          </cell>
          <cell r="N158">
            <v>2</v>
          </cell>
          <cell r="O158">
            <v>46</v>
          </cell>
          <cell r="P158">
            <v>2.4</v>
          </cell>
          <cell r="Q158">
            <v>31.9</v>
          </cell>
          <cell r="R158">
            <v>0.40604614160700075</v>
          </cell>
          <cell r="S158">
            <v>4</v>
          </cell>
        </row>
        <row r="159">
          <cell r="C159" t="str">
            <v>TEvin Coleman</v>
          </cell>
          <cell r="D159" t="str">
            <v>ATL</v>
          </cell>
          <cell r="E159">
            <v>23</v>
          </cell>
          <cell r="F159" t="str">
            <v>RB</v>
          </cell>
          <cell r="G159">
            <v>13</v>
          </cell>
          <cell r="H159">
            <v>0</v>
          </cell>
          <cell r="I159">
            <v>40</v>
          </cell>
          <cell r="J159">
            <v>31</v>
          </cell>
          <cell r="K159">
            <v>0.77500000000000002</v>
          </cell>
          <cell r="L159">
            <v>421</v>
          </cell>
          <cell r="M159">
            <v>13.6</v>
          </cell>
          <cell r="N159">
            <v>3</v>
          </cell>
          <cell r="O159">
            <v>49</v>
          </cell>
          <cell r="P159">
            <v>2.4</v>
          </cell>
          <cell r="Q159">
            <v>32.4</v>
          </cell>
          <cell r="R159">
            <v>0.4124105011933174</v>
          </cell>
          <cell r="S159">
            <v>1</v>
          </cell>
        </row>
        <row r="160">
          <cell r="C160" t="str">
            <v>Matt Asiata</v>
          </cell>
          <cell r="D160" t="str">
            <v>MIN</v>
          </cell>
          <cell r="E160">
            <v>29</v>
          </cell>
          <cell r="F160" t="str">
            <v>RB</v>
          </cell>
          <cell r="G160">
            <v>16</v>
          </cell>
          <cell r="H160">
            <v>6</v>
          </cell>
          <cell r="I160">
            <v>38</v>
          </cell>
          <cell r="J160">
            <v>32</v>
          </cell>
          <cell r="K160">
            <v>0.84199999999999997</v>
          </cell>
          <cell r="L160">
            <v>263</v>
          </cell>
          <cell r="M160">
            <v>8.1999999999999993</v>
          </cell>
          <cell r="N160">
            <v>0</v>
          </cell>
          <cell r="O160">
            <v>31</v>
          </cell>
          <cell r="P160">
            <v>2</v>
          </cell>
          <cell r="Q160">
            <v>16.399999999999999</v>
          </cell>
          <cell r="R160">
            <v>0.20875099443118533</v>
          </cell>
          <cell r="S160">
            <v>1</v>
          </cell>
        </row>
        <row r="161">
          <cell r="C161" t="str">
            <v>Darren Waller</v>
          </cell>
          <cell r="D161" t="str">
            <v>BAL</v>
          </cell>
          <cell r="E161">
            <v>24</v>
          </cell>
          <cell r="F161" t="str">
            <v>TE</v>
          </cell>
          <cell r="G161">
            <v>12</v>
          </cell>
          <cell r="H161">
            <v>3</v>
          </cell>
          <cell r="I161">
            <v>17</v>
          </cell>
          <cell r="J161">
            <v>10</v>
          </cell>
          <cell r="K161">
            <v>0.58799999999999997</v>
          </cell>
          <cell r="L161">
            <v>85</v>
          </cell>
          <cell r="M161">
            <v>8.5</v>
          </cell>
          <cell r="N161">
            <v>2</v>
          </cell>
          <cell r="O161">
            <v>15</v>
          </cell>
          <cell r="P161">
            <v>0.8</v>
          </cell>
          <cell r="Q161">
            <v>7.1</v>
          </cell>
          <cell r="R161">
            <v>9.0373906125696096E-2</v>
          </cell>
          <cell r="S161">
            <v>0</v>
          </cell>
        </row>
        <row r="162">
          <cell r="C162" t="str">
            <v>TErrance West</v>
          </cell>
          <cell r="D162" t="str">
            <v>BAL</v>
          </cell>
          <cell r="E162">
            <v>25</v>
          </cell>
          <cell r="F162" t="str">
            <v>RB</v>
          </cell>
          <cell r="G162">
            <v>16</v>
          </cell>
          <cell r="H162">
            <v>13</v>
          </cell>
          <cell r="I162">
            <v>45</v>
          </cell>
          <cell r="J162">
            <v>34</v>
          </cell>
          <cell r="K162">
            <v>0.75600000000000001</v>
          </cell>
          <cell r="L162">
            <v>236</v>
          </cell>
          <cell r="M162">
            <v>6.9</v>
          </cell>
          <cell r="N162">
            <v>1</v>
          </cell>
          <cell r="O162">
            <v>17</v>
          </cell>
          <cell r="P162">
            <v>2.1</v>
          </cell>
          <cell r="Q162">
            <v>14.8</v>
          </cell>
          <cell r="R162">
            <v>0.18838504375497217</v>
          </cell>
          <cell r="S162">
            <v>2</v>
          </cell>
        </row>
        <row r="163">
          <cell r="C163" t="str">
            <v>Jeremy Kerley</v>
          </cell>
          <cell r="D163" t="str">
            <v>SFO</v>
          </cell>
          <cell r="E163">
            <v>28</v>
          </cell>
          <cell r="F163" t="str">
            <v>WR</v>
          </cell>
          <cell r="G163">
            <v>16</v>
          </cell>
          <cell r="H163">
            <v>13</v>
          </cell>
          <cell r="I163">
            <v>115</v>
          </cell>
          <cell r="J163">
            <v>64</v>
          </cell>
          <cell r="K163">
            <v>0.55700000000000005</v>
          </cell>
          <cell r="L163">
            <v>667</v>
          </cell>
          <cell r="M163">
            <v>10.4</v>
          </cell>
          <cell r="N163">
            <v>3</v>
          </cell>
          <cell r="O163">
            <v>33</v>
          </cell>
          <cell r="P163">
            <v>4</v>
          </cell>
          <cell r="Q163">
            <v>41.6875</v>
          </cell>
          <cell r="R163">
            <v>0.53062848050914879</v>
          </cell>
          <cell r="S163">
            <v>4</v>
          </cell>
        </row>
        <row r="164">
          <cell r="C164" t="str">
            <v>Devontae Booker</v>
          </cell>
          <cell r="D164" t="str">
            <v>DEN</v>
          </cell>
          <cell r="E164">
            <v>23</v>
          </cell>
          <cell r="F164" t="str">
            <v>RB</v>
          </cell>
          <cell r="G164">
            <v>16</v>
          </cell>
          <cell r="H164">
            <v>6</v>
          </cell>
          <cell r="I164">
            <v>45</v>
          </cell>
          <cell r="J164">
            <v>31</v>
          </cell>
          <cell r="K164">
            <v>0.68899999999999995</v>
          </cell>
          <cell r="L164">
            <v>265</v>
          </cell>
          <cell r="M164">
            <v>8.5</v>
          </cell>
          <cell r="N164">
            <v>1</v>
          </cell>
          <cell r="O164">
            <v>43</v>
          </cell>
          <cell r="P164">
            <v>1.9</v>
          </cell>
          <cell r="Q164">
            <v>16.600000000000001</v>
          </cell>
          <cell r="R164">
            <v>0.21129673826571202</v>
          </cell>
          <cell r="S164">
            <v>4</v>
          </cell>
        </row>
        <row r="165">
          <cell r="C165" t="str">
            <v>Tavon Austin</v>
          </cell>
          <cell r="D165" t="str">
            <v>LAR</v>
          </cell>
          <cell r="E165">
            <v>25</v>
          </cell>
          <cell r="F165" t="str">
            <v>WR</v>
          </cell>
          <cell r="G165">
            <v>15</v>
          </cell>
          <cell r="H165">
            <v>15</v>
          </cell>
          <cell r="I165">
            <v>106</v>
          </cell>
          <cell r="J165">
            <v>58</v>
          </cell>
          <cell r="K165">
            <v>0.54700000000000004</v>
          </cell>
          <cell r="L165">
            <v>509</v>
          </cell>
          <cell r="M165">
            <v>8.8000000000000007</v>
          </cell>
          <cell r="N165">
            <v>3</v>
          </cell>
          <cell r="O165">
            <v>43</v>
          </cell>
          <cell r="P165">
            <v>3.9</v>
          </cell>
          <cell r="Q165">
            <v>33.93333333333333</v>
          </cell>
          <cell r="R165">
            <v>0.43192787059135501</v>
          </cell>
          <cell r="S165">
            <v>5</v>
          </cell>
        </row>
        <row r="166">
          <cell r="C166" t="str">
            <v>Ezekiel Elliott</v>
          </cell>
          <cell r="D166" t="str">
            <v>DAL</v>
          </cell>
          <cell r="E166">
            <v>21</v>
          </cell>
          <cell r="F166" t="str">
            <v>RB</v>
          </cell>
          <cell r="G166">
            <v>15</v>
          </cell>
          <cell r="H166">
            <v>15</v>
          </cell>
          <cell r="I166">
            <v>39</v>
          </cell>
          <cell r="J166">
            <v>32</v>
          </cell>
          <cell r="K166">
            <v>0.82099999999999995</v>
          </cell>
          <cell r="L166">
            <v>363</v>
          </cell>
          <cell r="M166">
            <v>11.3</v>
          </cell>
          <cell r="N166">
            <v>1</v>
          </cell>
          <cell r="O166">
            <v>83</v>
          </cell>
          <cell r="P166">
            <v>2.1</v>
          </cell>
          <cell r="Q166">
            <v>24.2</v>
          </cell>
          <cell r="R166">
            <v>0.30803500397772471</v>
          </cell>
          <cell r="S166">
            <v>5</v>
          </cell>
        </row>
        <row r="167">
          <cell r="C167" t="str">
            <v>Latavius Murray</v>
          </cell>
          <cell r="D167" t="str">
            <v>OAK</v>
          </cell>
          <cell r="E167">
            <v>26</v>
          </cell>
          <cell r="F167" t="str">
            <v>RB</v>
          </cell>
          <cell r="G167">
            <v>14</v>
          </cell>
          <cell r="H167">
            <v>12</v>
          </cell>
          <cell r="I167">
            <v>43</v>
          </cell>
          <cell r="J167">
            <v>33</v>
          </cell>
          <cell r="K167">
            <v>0.76700000000000002</v>
          </cell>
          <cell r="L167">
            <v>264</v>
          </cell>
          <cell r="M167">
            <v>8</v>
          </cell>
          <cell r="N167">
            <v>0</v>
          </cell>
          <cell r="O167">
            <v>39</v>
          </cell>
          <cell r="P167">
            <v>2.4</v>
          </cell>
          <cell r="Q167">
            <v>18.899999999999999</v>
          </cell>
          <cell r="R167">
            <v>0.24057279236276849</v>
          </cell>
          <cell r="S167">
            <v>2</v>
          </cell>
        </row>
        <row r="168">
          <cell r="C168" t="str">
            <v>Jay Ajayi</v>
          </cell>
          <cell r="D168" t="str">
            <v>MIA</v>
          </cell>
          <cell r="E168">
            <v>23</v>
          </cell>
          <cell r="F168" t="str">
            <v>RB</v>
          </cell>
          <cell r="G168">
            <v>15</v>
          </cell>
          <cell r="H168">
            <v>12</v>
          </cell>
          <cell r="I168">
            <v>35</v>
          </cell>
          <cell r="J168">
            <v>27</v>
          </cell>
          <cell r="K168">
            <v>0.77100000000000002</v>
          </cell>
          <cell r="L168">
            <v>151</v>
          </cell>
          <cell r="M168">
            <v>5.6</v>
          </cell>
          <cell r="N168">
            <v>0</v>
          </cell>
          <cell r="O168">
            <v>15</v>
          </cell>
          <cell r="P168">
            <v>1.8</v>
          </cell>
          <cell r="Q168">
            <v>10.1</v>
          </cell>
          <cell r="R168">
            <v>0.12856006364359585</v>
          </cell>
          <cell r="S168">
            <v>4</v>
          </cell>
        </row>
        <row r="169">
          <cell r="C169" t="str">
            <v>Crockett Gillmore</v>
          </cell>
          <cell r="D169" t="str">
            <v>BAL</v>
          </cell>
          <cell r="E169">
            <v>25</v>
          </cell>
          <cell r="F169" t="str">
            <v>TE</v>
          </cell>
          <cell r="G169">
            <v>7</v>
          </cell>
          <cell r="H169">
            <v>5</v>
          </cell>
          <cell r="I169">
            <v>14</v>
          </cell>
          <cell r="J169">
            <v>8</v>
          </cell>
          <cell r="K169">
            <v>0.57099999999999995</v>
          </cell>
          <cell r="L169">
            <v>71</v>
          </cell>
          <cell r="M169">
            <v>8.9</v>
          </cell>
          <cell r="N169">
            <v>1</v>
          </cell>
          <cell r="O169">
            <v>22</v>
          </cell>
          <cell r="P169">
            <v>1.1000000000000001</v>
          </cell>
          <cell r="Q169">
            <v>10.1</v>
          </cell>
          <cell r="R169">
            <v>0.12856006364359585</v>
          </cell>
          <cell r="S169">
            <v>0</v>
          </cell>
        </row>
        <row r="170">
          <cell r="C170" t="str">
            <v>Rashad Jennings</v>
          </cell>
          <cell r="D170" t="str">
            <v>NYG</v>
          </cell>
          <cell r="E170">
            <v>31</v>
          </cell>
          <cell r="F170" t="str">
            <v>RB</v>
          </cell>
          <cell r="G170">
            <v>13</v>
          </cell>
          <cell r="H170">
            <v>12</v>
          </cell>
          <cell r="I170">
            <v>42</v>
          </cell>
          <cell r="J170">
            <v>35</v>
          </cell>
          <cell r="K170">
            <v>0.83299999999999996</v>
          </cell>
          <cell r="L170">
            <v>201</v>
          </cell>
          <cell r="M170">
            <v>5.7</v>
          </cell>
          <cell r="N170">
            <v>1</v>
          </cell>
          <cell r="O170">
            <v>24</v>
          </cell>
          <cell r="P170">
            <v>2.7</v>
          </cell>
          <cell r="Q170">
            <v>15.5</v>
          </cell>
          <cell r="R170">
            <v>0.19729514717581542</v>
          </cell>
          <cell r="S170">
            <v>1</v>
          </cell>
        </row>
        <row r="171">
          <cell r="C171" t="str">
            <v>Sammie CoaTEs</v>
          </cell>
          <cell r="D171" t="str">
            <v>PIT</v>
          </cell>
          <cell r="E171">
            <v>23</v>
          </cell>
          <cell r="F171" t="str">
            <v>WR</v>
          </cell>
          <cell r="G171">
            <v>14</v>
          </cell>
          <cell r="H171">
            <v>5</v>
          </cell>
          <cell r="I171">
            <v>49</v>
          </cell>
          <cell r="J171">
            <v>21</v>
          </cell>
          <cell r="K171">
            <v>0.42899999999999999</v>
          </cell>
          <cell r="L171">
            <v>435</v>
          </cell>
          <cell r="M171">
            <v>20.7</v>
          </cell>
          <cell r="N171">
            <v>2</v>
          </cell>
          <cell r="O171">
            <v>72</v>
          </cell>
          <cell r="P171">
            <v>1.5</v>
          </cell>
          <cell r="Q171">
            <v>31.071428571428573</v>
          </cell>
          <cell r="R171">
            <v>0.39549948857824757</v>
          </cell>
          <cell r="S171">
            <v>0</v>
          </cell>
        </row>
        <row r="172">
          <cell r="C172" t="str">
            <v>Jaron Brown</v>
          </cell>
          <cell r="D172" t="str">
            <v>ARI</v>
          </cell>
          <cell r="E172">
            <v>26</v>
          </cell>
          <cell r="F172" t="str">
            <v>WR</v>
          </cell>
          <cell r="G172">
            <v>7</v>
          </cell>
          <cell r="H172">
            <v>2</v>
          </cell>
          <cell r="I172">
            <v>22</v>
          </cell>
          <cell r="J172">
            <v>11</v>
          </cell>
          <cell r="K172">
            <v>0.5</v>
          </cell>
          <cell r="L172">
            <v>187</v>
          </cell>
          <cell r="M172">
            <v>17</v>
          </cell>
          <cell r="N172">
            <v>1</v>
          </cell>
          <cell r="O172">
            <v>51</v>
          </cell>
          <cell r="P172">
            <v>1.6</v>
          </cell>
          <cell r="Q172">
            <v>26.714285714285715</v>
          </cell>
          <cell r="R172">
            <v>0.34003864075463119</v>
          </cell>
          <cell r="S172">
            <v>0</v>
          </cell>
        </row>
        <row r="173">
          <cell r="C173" t="str">
            <v>Russell Shepard</v>
          </cell>
          <cell r="D173" t="str">
            <v>TAM</v>
          </cell>
          <cell r="E173">
            <v>26</v>
          </cell>
          <cell r="F173" t="str">
            <v>WR</v>
          </cell>
          <cell r="G173">
            <v>14</v>
          </cell>
          <cell r="H173">
            <v>4</v>
          </cell>
          <cell r="I173">
            <v>40</v>
          </cell>
          <cell r="J173">
            <v>23</v>
          </cell>
          <cell r="K173">
            <v>0.57499999999999996</v>
          </cell>
          <cell r="L173">
            <v>341</v>
          </cell>
          <cell r="M173">
            <v>14.8</v>
          </cell>
          <cell r="N173">
            <v>2</v>
          </cell>
          <cell r="O173">
            <v>24</v>
          </cell>
          <cell r="P173">
            <v>1.6</v>
          </cell>
          <cell r="Q173">
            <v>24.357142857142858</v>
          </cell>
          <cell r="R173">
            <v>0.31003523127628141</v>
          </cell>
          <cell r="S173">
            <v>0</v>
          </cell>
        </row>
        <row r="174">
          <cell r="C174" t="str">
            <v>Kenneth Dixon</v>
          </cell>
          <cell r="D174" t="str">
            <v>BAL</v>
          </cell>
          <cell r="E174">
            <v>22</v>
          </cell>
          <cell r="F174" t="str">
            <v>RB</v>
          </cell>
          <cell r="G174">
            <v>12</v>
          </cell>
          <cell r="H174">
            <v>0</v>
          </cell>
          <cell r="I174">
            <v>41</v>
          </cell>
          <cell r="J174">
            <v>30</v>
          </cell>
          <cell r="K174">
            <v>0.73199999999999998</v>
          </cell>
          <cell r="L174">
            <v>162</v>
          </cell>
          <cell r="M174">
            <v>5.4</v>
          </cell>
          <cell r="N174">
            <v>1</v>
          </cell>
          <cell r="O174">
            <v>16</v>
          </cell>
          <cell r="P174">
            <v>2.5</v>
          </cell>
          <cell r="Q174">
            <v>13.5</v>
          </cell>
          <cell r="R174">
            <v>0.17183770883054891</v>
          </cell>
          <cell r="S174">
            <v>1</v>
          </cell>
        </row>
        <row r="175">
          <cell r="C175" t="str">
            <v>Matt ForTE</v>
          </cell>
          <cell r="D175" t="str">
            <v>NYJ</v>
          </cell>
          <cell r="E175">
            <v>31</v>
          </cell>
          <cell r="F175" t="str">
            <v>RB</v>
          </cell>
          <cell r="G175">
            <v>14</v>
          </cell>
          <cell r="H175">
            <v>13</v>
          </cell>
          <cell r="I175">
            <v>43</v>
          </cell>
          <cell r="J175">
            <v>30</v>
          </cell>
          <cell r="K175">
            <v>0.69799999999999995</v>
          </cell>
          <cell r="L175">
            <v>263</v>
          </cell>
          <cell r="M175">
            <v>8.8000000000000007</v>
          </cell>
          <cell r="N175">
            <v>1</v>
          </cell>
          <cell r="O175">
            <v>40</v>
          </cell>
          <cell r="P175">
            <v>2.1</v>
          </cell>
          <cell r="Q175">
            <v>18.8</v>
          </cell>
          <cell r="R175">
            <v>0.23929992044550519</v>
          </cell>
          <cell r="S175">
            <v>1</v>
          </cell>
        </row>
        <row r="176">
          <cell r="C176" t="str">
            <v>Gary Barnidge</v>
          </cell>
          <cell r="D176" t="str">
            <v>CLE</v>
          </cell>
          <cell r="E176">
            <v>31</v>
          </cell>
          <cell r="F176" t="str">
            <v>TE</v>
          </cell>
          <cell r="G176">
            <v>16</v>
          </cell>
          <cell r="H176">
            <v>16</v>
          </cell>
          <cell r="I176">
            <v>82</v>
          </cell>
          <cell r="J176">
            <v>55</v>
          </cell>
          <cell r="K176">
            <v>0.67100000000000004</v>
          </cell>
          <cell r="L176">
            <v>612</v>
          </cell>
          <cell r="M176">
            <v>11.1</v>
          </cell>
          <cell r="N176">
            <v>2</v>
          </cell>
          <cell r="O176">
            <v>43</v>
          </cell>
          <cell r="P176">
            <v>3.4</v>
          </cell>
          <cell r="Q176">
            <v>38.299999999999997</v>
          </cell>
          <cell r="R176">
            <v>0.48750994431185357</v>
          </cell>
          <cell r="S176">
            <v>0</v>
          </cell>
        </row>
        <row r="177">
          <cell r="C177" t="str">
            <v>Tanner McEvoy</v>
          </cell>
          <cell r="D177" t="str">
            <v>SEA</v>
          </cell>
          <cell r="E177">
            <v>23</v>
          </cell>
          <cell r="F177" t="str">
            <v>WR</v>
          </cell>
          <cell r="G177">
            <v>14</v>
          </cell>
          <cell r="H177">
            <v>0</v>
          </cell>
          <cell r="I177">
            <v>11</v>
          </cell>
          <cell r="J177">
            <v>9</v>
          </cell>
          <cell r="K177">
            <v>0.81799999999999995</v>
          </cell>
          <cell r="L177">
            <v>140</v>
          </cell>
          <cell r="M177">
            <v>15.6</v>
          </cell>
          <cell r="N177">
            <v>2</v>
          </cell>
          <cell r="O177">
            <v>42</v>
          </cell>
          <cell r="P177">
            <v>0.6</v>
          </cell>
          <cell r="Q177">
            <v>10</v>
          </cell>
          <cell r="R177">
            <v>0.12728719172633254</v>
          </cell>
          <cell r="S177">
            <v>0</v>
          </cell>
        </row>
        <row r="178">
          <cell r="C178" t="str">
            <v>Jarius WRight</v>
          </cell>
          <cell r="D178" t="str">
            <v>MIN</v>
          </cell>
          <cell r="E178">
            <v>27</v>
          </cell>
          <cell r="F178" t="str">
            <v>WR</v>
          </cell>
          <cell r="G178">
            <v>7</v>
          </cell>
          <cell r="H178">
            <v>1</v>
          </cell>
          <cell r="I178">
            <v>14</v>
          </cell>
          <cell r="J178">
            <v>11</v>
          </cell>
          <cell r="K178">
            <v>0.78600000000000003</v>
          </cell>
          <cell r="L178">
            <v>67</v>
          </cell>
          <cell r="M178">
            <v>6.1</v>
          </cell>
          <cell r="N178">
            <v>1</v>
          </cell>
          <cell r="O178">
            <v>11</v>
          </cell>
          <cell r="P178">
            <v>1.6</v>
          </cell>
          <cell r="Q178">
            <v>9.5714285714285712</v>
          </cell>
          <cell r="R178">
            <v>0.12183202636663257</v>
          </cell>
          <cell r="S178">
            <v>0</v>
          </cell>
        </row>
        <row r="179">
          <cell r="C179" t="str">
            <v>Vernon Davis</v>
          </cell>
          <cell r="D179" t="str">
            <v>WAS</v>
          </cell>
          <cell r="E179">
            <v>32</v>
          </cell>
          <cell r="F179" t="str">
            <v>TE</v>
          </cell>
          <cell r="G179">
            <v>16</v>
          </cell>
          <cell r="H179">
            <v>14</v>
          </cell>
          <cell r="I179">
            <v>59</v>
          </cell>
          <cell r="J179">
            <v>44</v>
          </cell>
          <cell r="K179">
            <v>0.746</v>
          </cell>
          <cell r="L179">
            <v>583</v>
          </cell>
          <cell r="M179">
            <v>13.3</v>
          </cell>
          <cell r="N179">
            <v>2</v>
          </cell>
          <cell r="O179">
            <v>44</v>
          </cell>
          <cell r="P179">
            <v>2.8</v>
          </cell>
          <cell r="Q179">
            <v>36.4</v>
          </cell>
          <cell r="R179">
            <v>0.46332537788385042</v>
          </cell>
          <cell r="S179">
            <v>0</v>
          </cell>
        </row>
        <row r="180">
          <cell r="C180" t="str">
            <v>Damien Williams</v>
          </cell>
          <cell r="D180" t="str">
            <v>MIA</v>
          </cell>
          <cell r="E180">
            <v>24</v>
          </cell>
          <cell r="F180" t="str">
            <v>RB</v>
          </cell>
          <cell r="G180">
            <v>15</v>
          </cell>
          <cell r="H180">
            <v>0</v>
          </cell>
          <cell r="I180">
            <v>32</v>
          </cell>
          <cell r="J180">
            <v>23</v>
          </cell>
          <cell r="K180">
            <v>0.71899999999999997</v>
          </cell>
          <cell r="L180">
            <v>249</v>
          </cell>
          <cell r="M180">
            <v>10.8</v>
          </cell>
          <cell r="N180">
            <v>3</v>
          </cell>
          <cell r="O180">
            <v>58</v>
          </cell>
          <cell r="P180">
            <v>1.5</v>
          </cell>
          <cell r="Q180">
            <v>16.600000000000001</v>
          </cell>
          <cell r="R180">
            <v>0.21129673826571202</v>
          </cell>
          <cell r="S180">
            <v>1</v>
          </cell>
        </row>
        <row r="181">
          <cell r="C181" t="str">
            <v>Shaun Draughn</v>
          </cell>
          <cell r="D181" t="str">
            <v>SFO</v>
          </cell>
          <cell r="E181">
            <v>29</v>
          </cell>
          <cell r="F181" t="str">
            <v>RB</v>
          </cell>
          <cell r="G181">
            <v>16</v>
          </cell>
          <cell r="H181">
            <v>1</v>
          </cell>
          <cell r="I181">
            <v>39</v>
          </cell>
          <cell r="J181">
            <v>29</v>
          </cell>
          <cell r="K181">
            <v>0.74399999999999999</v>
          </cell>
          <cell r="L181">
            <v>263</v>
          </cell>
          <cell r="M181">
            <v>9.1</v>
          </cell>
          <cell r="N181">
            <v>2</v>
          </cell>
          <cell r="O181">
            <v>29</v>
          </cell>
          <cell r="P181">
            <v>1.8</v>
          </cell>
          <cell r="Q181">
            <v>16.399999999999999</v>
          </cell>
          <cell r="R181">
            <v>0.20875099443118533</v>
          </cell>
          <cell r="S181">
            <v>1</v>
          </cell>
        </row>
        <row r="182">
          <cell r="C182" t="str">
            <v>Jalen Richard</v>
          </cell>
          <cell r="D182" t="str">
            <v>OAK</v>
          </cell>
          <cell r="E182">
            <v>23</v>
          </cell>
          <cell r="F182" t="str">
            <v>RB</v>
          </cell>
          <cell r="G182">
            <v>16</v>
          </cell>
          <cell r="H182">
            <v>0</v>
          </cell>
          <cell r="I182">
            <v>39</v>
          </cell>
          <cell r="J182">
            <v>29</v>
          </cell>
          <cell r="K182">
            <v>0.74399999999999999</v>
          </cell>
          <cell r="L182">
            <v>194</v>
          </cell>
          <cell r="M182">
            <v>6.7</v>
          </cell>
          <cell r="N182">
            <v>2</v>
          </cell>
          <cell r="O182">
            <v>29</v>
          </cell>
          <cell r="P182">
            <v>1.8</v>
          </cell>
          <cell r="Q182">
            <v>12.1</v>
          </cell>
          <cell r="R182">
            <v>0.15401750198886235</v>
          </cell>
          <cell r="S182">
            <v>0</v>
          </cell>
        </row>
        <row r="183">
          <cell r="C183" t="str">
            <v>Paul Richardson</v>
          </cell>
          <cell r="D183" t="str">
            <v>SEA</v>
          </cell>
          <cell r="E183">
            <v>24</v>
          </cell>
          <cell r="F183" t="str">
            <v>RB</v>
          </cell>
          <cell r="G183">
            <v>15</v>
          </cell>
          <cell r="H183">
            <v>0</v>
          </cell>
          <cell r="I183">
            <v>36</v>
          </cell>
          <cell r="J183">
            <v>21</v>
          </cell>
          <cell r="K183">
            <v>0.58299999999999996</v>
          </cell>
          <cell r="L183">
            <v>288</v>
          </cell>
          <cell r="M183">
            <v>13.7</v>
          </cell>
          <cell r="N183">
            <v>1</v>
          </cell>
          <cell r="O183">
            <v>39</v>
          </cell>
          <cell r="P183">
            <v>1.4</v>
          </cell>
          <cell r="Q183">
            <v>19.2</v>
          </cell>
          <cell r="R183">
            <v>0.24439140811455845</v>
          </cell>
          <cell r="S183">
            <v>0</v>
          </cell>
        </row>
        <row r="184">
          <cell r="C184" t="str">
            <v>Charcandrick West</v>
          </cell>
          <cell r="D184" t="str">
            <v>KAN</v>
          </cell>
          <cell r="E184">
            <v>25</v>
          </cell>
          <cell r="F184" t="str">
            <v>RB</v>
          </cell>
          <cell r="G184">
            <v>15</v>
          </cell>
          <cell r="H184">
            <v>2</v>
          </cell>
          <cell r="I184">
            <v>34</v>
          </cell>
          <cell r="J184">
            <v>28</v>
          </cell>
          <cell r="K184">
            <v>0.82399999999999995</v>
          </cell>
          <cell r="L184">
            <v>188</v>
          </cell>
          <cell r="M184">
            <v>6.7</v>
          </cell>
          <cell r="N184">
            <v>2</v>
          </cell>
          <cell r="O184">
            <v>28</v>
          </cell>
          <cell r="P184">
            <v>1.9</v>
          </cell>
          <cell r="Q184">
            <v>12.5</v>
          </cell>
          <cell r="R184">
            <v>0.15910898965791567</v>
          </cell>
          <cell r="S184">
            <v>0</v>
          </cell>
        </row>
        <row r="185">
          <cell r="C185" t="str">
            <v>Lamar Miller</v>
          </cell>
          <cell r="D185" t="str">
            <v>HOU</v>
          </cell>
          <cell r="E185">
            <v>25</v>
          </cell>
          <cell r="F185" t="str">
            <v>RB</v>
          </cell>
          <cell r="G185">
            <v>14</v>
          </cell>
          <cell r="H185">
            <v>14</v>
          </cell>
          <cell r="I185">
            <v>39</v>
          </cell>
          <cell r="J185">
            <v>31</v>
          </cell>
          <cell r="K185">
            <v>0.79500000000000004</v>
          </cell>
          <cell r="L185">
            <v>188</v>
          </cell>
          <cell r="M185">
            <v>6.1</v>
          </cell>
          <cell r="N185">
            <v>1</v>
          </cell>
          <cell r="O185">
            <v>16</v>
          </cell>
          <cell r="P185">
            <v>2.2000000000000002</v>
          </cell>
          <cell r="Q185">
            <v>13.4</v>
          </cell>
          <cell r="R185">
            <v>0.17056483691328561</v>
          </cell>
          <cell r="S185">
            <v>2</v>
          </cell>
        </row>
        <row r="186">
          <cell r="C186" t="str">
            <v>Jalin Marshall</v>
          </cell>
          <cell r="D186" t="str">
            <v>NYJ</v>
          </cell>
          <cell r="E186">
            <v>21</v>
          </cell>
          <cell r="F186" t="str">
            <v>WR</v>
          </cell>
          <cell r="G186">
            <v>10</v>
          </cell>
          <cell r="H186">
            <v>1</v>
          </cell>
          <cell r="I186">
            <v>23</v>
          </cell>
          <cell r="J186">
            <v>14</v>
          </cell>
          <cell r="K186">
            <v>0.60899999999999999</v>
          </cell>
          <cell r="L186">
            <v>162</v>
          </cell>
          <cell r="M186">
            <v>11.6</v>
          </cell>
          <cell r="N186">
            <v>2</v>
          </cell>
          <cell r="O186">
            <v>27</v>
          </cell>
          <cell r="P186">
            <v>1.4</v>
          </cell>
          <cell r="Q186">
            <v>16.2</v>
          </cell>
          <cell r="R186">
            <v>0.2062052505966587</v>
          </cell>
          <cell r="S186">
            <v>4</v>
          </cell>
        </row>
        <row r="187">
          <cell r="C187" t="str">
            <v>Dorial Green-Beckham</v>
          </cell>
          <cell r="D187" t="str">
            <v>PHI</v>
          </cell>
          <cell r="E187">
            <v>23</v>
          </cell>
          <cell r="F187" t="str">
            <v>WR</v>
          </cell>
          <cell r="G187">
            <v>15</v>
          </cell>
          <cell r="H187">
            <v>7</v>
          </cell>
          <cell r="I187">
            <v>74</v>
          </cell>
          <cell r="J187">
            <v>36</v>
          </cell>
          <cell r="K187">
            <v>0.48599999999999999</v>
          </cell>
          <cell r="L187">
            <v>392</v>
          </cell>
          <cell r="M187">
            <v>10.9</v>
          </cell>
          <cell r="N187">
            <v>2</v>
          </cell>
          <cell r="O187">
            <v>26</v>
          </cell>
          <cell r="P187">
            <v>2.4</v>
          </cell>
          <cell r="Q187">
            <v>26.133333333333333</v>
          </cell>
          <cell r="R187">
            <v>0.33264386104481569</v>
          </cell>
          <cell r="S187">
            <v>0</v>
          </cell>
        </row>
        <row r="188">
          <cell r="C188" t="str">
            <v>Richard Rodgers</v>
          </cell>
          <cell r="D188" t="str">
            <v>GNB</v>
          </cell>
          <cell r="E188">
            <v>24</v>
          </cell>
          <cell r="F188" t="str">
            <v>TE</v>
          </cell>
          <cell r="G188">
            <v>16</v>
          </cell>
          <cell r="H188">
            <v>6</v>
          </cell>
          <cell r="I188">
            <v>47</v>
          </cell>
          <cell r="J188">
            <v>30</v>
          </cell>
          <cell r="K188">
            <v>0.63800000000000001</v>
          </cell>
          <cell r="L188">
            <v>271</v>
          </cell>
          <cell r="M188">
            <v>9</v>
          </cell>
          <cell r="N188">
            <v>2</v>
          </cell>
          <cell r="O188">
            <v>22</v>
          </cell>
          <cell r="P188">
            <v>1.9</v>
          </cell>
          <cell r="Q188">
            <v>16.899999999999999</v>
          </cell>
          <cell r="R188">
            <v>0.21511535401750198</v>
          </cell>
          <cell r="S188">
            <v>0</v>
          </cell>
        </row>
        <row r="189">
          <cell r="C189" t="str">
            <v>Tajae Sharpe</v>
          </cell>
          <cell r="D189" t="str">
            <v>TEN</v>
          </cell>
          <cell r="E189">
            <v>22</v>
          </cell>
          <cell r="F189" t="str">
            <v>WR</v>
          </cell>
          <cell r="G189">
            <v>16</v>
          </cell>
          <cell r="H189">
            <v>10</v>
          </cell>
          <cell r="I189">
            <v>83</v>
          </cell>
          <cell r="J189">
            <v>41</v>
          </cell>
          <cell r="K189">
            <v>0.49399999999999999</v>
          </cell>
          <cell r="L189">
            <v>522</v>
          </cell>
          <cell r="M189">
            <v>12.7</v>
          </cell>
          <cell r="N189">
            <v>2</v>
          </cell>
          <cell r="O189">
            <v>34</v>
          </cell>
          <cell r="P189">
            <v>2.6</v>
          </cell>
          <cell r="Q189">
            <v>32.625</v>
          </cell>
          <cell r="R189">
            <v>0.41527446300715992</v>
          </cell>
          <cell r="S189">
            <v>0</v>
          </cell>
        </row>
        <row r="190">
          <cell r="C190" t="str">
            <v>Levine Toilolo</v>
          </cell>
          <cell r="D190" t="str">
            <v>ATL</v>
          </cell>
          <cell r="E190">
            <v>25</v>
          </cell>
          <cell r="F190" t="str">
            <v>TE</v>
          </cell>
          <cell r="G190">
            <v>16</v>
          </cell>
          <cell r="H190">
            <v>11</v>
          </cell>
          <cell r="I190">
            <v>19</v>
          </cell>
          <cell r="J190">
            <v>13</v>
          </cell>
          <cell r="K190">
            <v>0.68400000000000005</v>
          </cell>
          <cell r="L190">
            <v>264</v>
          </cell>
          <cell r="M190">
            <v>20.3</v>
          </cell>
          <cell r="N190">
            <v>2</v>
          </cell>
          <cell r="O190">
            <v>46</v>
          </cell>
          <cell r="P190">
            <v>0.8</v>
          </cell>
          <cell r="Q190">
            <v>16.5</v>
          </cell>
          <cell r="R190">
            <v>0.21002386634844869</v>
          </cell>
          <cell r="S190">
            <v>0</v>
          </cell>
        </row>
        <row r="191">
          <cell r="C191" t="str">
            <v>Robert TuRBin</v>
          </cell>
          <cell r="D191" t="str">
            <v>IND</v>
          </cell>
          <cell r="E191">
            <v>27</v>
          </cell>
          <cell r="F191" t="str">
            <v>RB</v>
          </cell>
          <cell r="G191">
            <v>15</v>
          </cell>
          <cell r="H191">
            <v>0</v>
          </cell>
          <cell r="I191">
            <v>35</v>
          </cell>
          <cell r="J191">
            <v>26</v>
          </cell>
          <cell r="K191">
            <v>0.74299999999999999</v>
          </cell>
          <cell r="L191">
            <v>179</v>
          </cell>
          <cell r="M191">
            <v>6.9</v>
          </cell>
          <cell r="N191">
            <v>1</v>
          </cell>
          <cell r="O191">
            <v>19</v>
          </cell>
          <cell r="P191">
            <v>1.7</v>
          </cell>
          <cell r="Q191">
            <v>11.9</v>
          </cell>
          <cell r="R191">
            <v>0.15147175815433572</v>
          </cell>
          <cell r="S191">
            <v>0</v>
          </cell>
        </row>
        <row r="192">
          <cell r="C192" t="str">
            <v>Aldrick Robinson</v>
          </cell>
          <cell r="D192" t="str">
            <v>ATL</v>
          </cell>
          <cell r="E192">
            <v>28</v>
          </cell>
          <cell r="F192" t="str">
            <v>WR</v>
          </cell>
          <cell r="G192">
            <v>16</v>
          </cell>
          <cell r="H192">
            <v>1</v>
          </cell>
          <cell r="I192">
            <v>32</v>
          </cell>
          <cell r="J192">
            <v>20</v>
          </cell>
          <cell r="K192">
            <v>0.625</v>
          </cell>
          <cell r="L192">
            <v>323</v>
          </cell>
          <cell r="M192">
            <v>16.2</v>
          </cell>
          <cell r="N192">
            <v>2</v>
          </cell>
          <cell r="O192">
            <v>59</v>
          </cell>
          <cell r="P192">
            <v>1.3</v>
          </cell>
          <cell r="Q192">
            <v>20.1875</v>
          </cell>
          <cell r="R192">
            <v>0.25696101829753382</v>
          </cell>
          <cell r="S192">
            <v>0</v>
          </cell>
        </row>
        <row r="193">
          <cell r="C193" t="str">
            <v>Fozzy Whittaker</v>
          </cell>
          <cell r="D193" t="str">
            <v>CAR</v>
          </cell>
          <cell r="E193">
            <v>27</v>
          </cell>
          <cell r="F193" t="str">
            <v>RB</v>
          </cell>
          <cell r="G193">
            <v>16</v>
          </cell>
          <cell r="H193">
            <v>0</v>
          </cell>
          <cell r="I193">
            <v>33</v>
          </cell>
          <cell r="J193">
            <v>25</v>
          </cell>
          <cell r="K193">
            <v>0.75800000000000001</v>
          </cell>
          <cell r="L193">
            <v>226</v>
          </cell>
          <cell r="M193">
            <v>9</v>
          </cell>
          <cell r="N193">
            <v>0</v>
          </cell>
          <cell r="O193">
            <v>25</v>
          </cell>
          <cell r="P193">
            <v>1.6</v>
          </cell>
          <cell r="Q193">
            <v>14.1</v>
          </cell>
          <cell r="R193">
            <v>0.17947494033412886</v>
          </cell>
          <cell r="S193">
            <v>1</v>
          </cell>
        </row>
        <row r="194">
          <cell r="C194" t="str">
            <v>Joshua Perkins</v>
          </cell>
          <cell r="D194" t="str">
            <v>ATL</v>
          </cell>
          <cell r="E194">
            <v>23</v>
          </cell>
          <cell r="F194" t="str">
            <v>TE</v>
          </cell>
          <cell r="G194">
            <v>8</v>
          </cell>
          <cell r="H194">
            <v>1</v>
          </cell>
          <cell r="I194">
            <v>5</v>
          </cell>
          <cell r="J194">
            <v>3</v>
          </cell>
          <cell r="K194">
            <v>0.6</v>
          </cell>
          <cell r="L194">
            <v>42</v>
          </cell>
          <cell r="M194">
            <v>14</v>
          </cell>
          <cell r="N194">
            <v>1</v>
          </cell>
          <cell r="O194">
            <v>26</v>
          </cell>
          <cell r="P194">
            <v>0.4</v>
          </cell>
          <cell r="Q194">
            <v>5.3</v>
          </cell>
          <cell r="R194">
            <v>6.7462211614956247E-2</v>
          </cell>
          <cell r="S194">
            <v>0</v>
          </cell>
        </row>
        <row r="195">
          <cell r="C195" t="str">
            <v>Albert Wilson</v>
          </cell>
          <cell r="D195" t="str">
            <v>KAN</v>
          </cell>
          <cell r="E195">
            <v>24</v>
          </cell>
          <cell r="F195" t="str">
            <v>WR</v>
          </cell>
          <cell r="G195">
            <v>16</v>
          </cell>
          <cell r="H195">
            <v>5</v>
          </cell>
          <cell r="I195">
            <v>51</v>
          </cell>
          <cell r="J195">
            <v>31</v>
          </cell>
          <cell r="K195">
            <v>0.60799999999999998</v>
          </cell>
          <cell r="L195">
            <v>279</v>
          </cell>
          <cell r="M195">
            <v>9</v>
          </cell>
          <cell r="N195">
            <v>2</v>
          </cell>
          <cell r="O195">
            <v>42</v>
          </cell>
          <cell r="P195">
            <v>1.9</v>
          </cell>
          <cell r="Q195">
            <v>17.4375</v>
          </cell>
          <cell r="R195">
            <v>0.22195704057279236</v>
          </cell>
          <cell r="S195">
            <v>0</v>
          </cell>
        </row>
        <row r="196">
          <cell r="C196" t="str">
            <v>Anthony Fasano</v>
          </cell>
          <cell r="D196" t="str">
            <v>TEN</v>
          </cell>
          <cell r="E196">
            <v>32</v>
          </cell>
          <cell r="F196" t="str">
            <v>TE</v>
          </cell>
          <cell r="G196">
            <v>16</v>
          </cell>
          <cell r="H196">
            <v>9</v>
          </cell>
          <cell r="I196">
            <v>13</v>
          </cell>
          <cell r="J196">
            <v>8</v>
          </cell>
          <cell r="K196">
            <v>0.61499999999999999</v>
          </cell>
          <cell r="L196">
            <v>83</v>
          </cell>
          <cell r="M196">
            <v>10.4</v>
          </cell>
          <cell r="N196">
            <v>2</v>
          </cell>
          <cell r="O196">
            <v>17</v>
          </cell>
          <cell r="P196">
            <v>0.5</v>
          </cell>
          <cell r="Q196">
            <v>5.2</v>
          </cell>
          <cell r="R196">
            <v>6.6189339697692917E-2</v>
          </cell>
          <cell r="S196">
            <v>0</v>
          </cell>
        </row>
        <row r="197">
          <cell r="C197" t="str">
            <v>Daniel Brown</v>
          </cell>
          <cell r="D197" t="str">
            <v>CHI</v>
          </cell>
          <cell r="E197">
            <v>24</v>
          </cell>
          <cell r="F197" t="str">
            <v>WR</v>
          </cell>
          <cell r="G197">
            <v>8</v>
          </cell>
          <cell r="H197">
            <v>3</v>
          </cell>
          <cell r="I197">
            <v>20</v>
          </cell>
          <cell r="J197">
            <v>16</v>
          </cell>
          <cell r="K197">
            <v>0.8</v>
          </cell>
          <cell r="L197">
            <v>124</v>
          </cell>
          <cell r="M197">
            <v>7.8</v>
          </cell>
          <cell r="N197">
            <v>1</v>
          </cell>
          <cell r="O197">
            <v>12</v>
          </cell>
          <cell r="P197">
            <v>2</v>
          </cell>
          <cell r="Q197">
            <v>15.5</v>
          </cell>
          <cell r="R197">
            <v>0.19729514717581542</v>
          </cell>
          <cell r="S197">
            <v>0</v>
          </cell>
        </row>
        <row r="198">
          <cell r="C198" t="str">
            <v>Dennis Pitta</v>
          </cell>
          <cell r="D198" t="str">
            <v>BAL</v>
          </cell>
          <cell r="E198">
            <v>31</v>
          </cell>
          <cell r="F198" t="str">
            <v>TE</v>
          </cell>
          <cell r="G198">
            <v>16</v>
          </cell>
          <cell r="H198">
            <v>12</v>
          </cell>
          <cell r="I198">
            <v>121</v>
          </cell>
          <cell r="J198">
            <v>86</v>
          </cell>
          <cell r="K198">
            <v>0.71099999999999997</v>
          </cell>
          <cell r="L198">
            <v>729</v>
          </cell>
          <cell r="M198">
            <v>8.5</v>
          </cell>
          <cell r="N198">
            <v>2</v>
          </cell>
          <cell r="O198">
            <v>30</v>
          </cell>
          <cell r="P198">
            <v>5.4</v>
          </cell>
          <cell r="Q198">
            <v>45.6</v>
          </cell>
          <cell r="R198">
            <v>0.58042959427207641</v>
          </cell>
          <cell r="S198">
            <v>1</v>
          </cell>
        </row>
        <row r="199">
          <cell r="C199" t="str">
            <v>Carlos Hyde</v>
          </cell>
          <cell r="D199" t="str">
            <v>SFO</v>
          </cell>
          <cell r="E199">
            <v>26</v>
          </cell>
          <cell r="F199" t="str">
            <v>RB</v>
          </cell>
          <cell r="G199">
            <v>13</v>
          </cell>
          <cell r="H199">
            <v>13</v>
          </cell>
          <cell r="I199">
            <v>33</v>
          </cell>
          <cell r="J199">
            <v>27</v>
          </cell>
          <cell r="K199">
            <v>0.81799999999999995</v>
          </cell>
          <cell r="L199">
            <v>163</v>
          </cell>
          <cell r="M199">
            <v>6</v>
          </cell>
          <cell r="N199">
            <v>3</v>
          </cell>
          <cell r="O199">
            <v>19</v>
          </cell>
          <cell r="P199">
            <v>2.1</v>
          </cell>
          <cell r="Q199">
            <v>12.5</v>
          </cell>
          <cell r="R199">
            <v>0.15910898965791567</v>
          </cell>
          <cell r="S199">
            <v>5</v>
          </cell>
        </row>
        <row r="200">
          <cell r="C200" t="str">
            <v>Lance Kendricks</v>
          </cell>
          <cell r="D200" t="str">
            <v>LAR</v>
          </cell>
          <cell r="E200">
            <v>28</v>
          </cell>
          <cell r="F200" t="str">
            <v>TE</v>
          </cell>
          <cell r="G200">
            <v>16</v>
          </cell>
          <cell r="H200">
            <v>16</v>
          </cell>
          <cell r="I200">
            <v>87</v>
          </cell>
          <cell r="J200">
            <v>50</v>
          </cell>
          <cell r="K200">
            <v>0.57499999999999996</v>
          </cell>
          <cell r="L200">
            <v>499</v>
          </cell>
          <cell r="M200">
            <v>10</v>
          </cell>
          <cell r="N200">
            <v>2</v>
          </cell>
          <cell r="O200">
            <v>44</v>
          </cell>
          <cell r="P200">
            <v>3.1</v>
          </cell>
          <cell r="Q200">
            <v>31.2</v>
          </cell>
          <cell r="R200">
            <v>0.3971360381861575</v>
          </cell>
          <cell r="S200">
            <v>1</v>
          </cell>
        </row>
        <row r="201">
          <cell r="C201" t="str">
            <v>Rod StreaTEr</v>
          </cell>
          <cell r="D201" t="str">
            <v>SFO</v>
          </cell>
          <cell r="E201">
            <v>28</v>
          </cell>
          <cell r="F201" t="str">
            <v>WR</v>
          </cell>
          <cell r="G201">
            <v>16</v>
          </cell>
          <cell r="H201">
            <v>2</v>
          </cell>
          <cell r="I201">
            <v>27</v>
          </cell>
          <cell r="J201">
            <v>18</v>
          </cell>
          <cell r="K201">
            <v>0.66700000000000004</v>
          </cell>
          <cell r="L201">
            <v>191</v>
          </cell>
          <cell r="M201">
            <v>10.6</v>
          </cell>
          <cell r="N201">
            <v>2</v>
          </cell>
          <cell r="O201">
            <v>25</v>
          </cell>
          <cell r="P201">
            <v>1.1000000000000001</v>
          </cell>
          <cell r="Q201">
            <v>11.9375</v>
          </cell>
          <cell r="R201">
            <v>0.15194908512330946</v>
          </cell>
          <cell r="S201">
            <v>0</v>
          </cell>
        </row>
        <row r="202">
          <cell r="C202" t="str">
            <v>Ryan Griffin</v>
          </cell>
          <cell r="D202" t="str">
            <v>HOU</v>
          </cell>
          <cell r="E202">
            <v>26</v>
          </cell>
          <cell r="F202" t="str">
            <v>TE</v>
          </cell>
          <cell r="G202">
            <v>16</v>
          </cell>
          <cell r="H202">
            <v>5</v>
          </cell>
          <cell r="I202">
            <v>74</v>
          </cell>
          <cell r="J202">
            <v>50</v>
          </cell>
          <cell r="K202">
            <v>0.67600000000000005</v>
          </cell>
          <cell r="L202">
            <v>442</v>
          </cell>
          <cell r="M202">
            <v>8.8000000000000007</v>
          </cell>
          <cell r="N202">
            <v>2</v>
          </cell>
          <cell r="O202">
            <v>45</v>
          </cell>
          <cell r="P202">
            <v>3.1</v>
          </cell>
          <cell r="Q202">
            <v>27.6</v>
          </cell>
          <cell r="R202">
            <v>0.3513126491646778</v>
          </cell>
          <cell r="S202">
            <v>1</v>
          </cell>
        </row>
        <row r="203">
          <cell r="C203" t="str">
            <v>Jeremy Langford</v>
          </cell>
          <cell r="D203" t="str">
            <v>CHI</v>
          </cell>
          <cell r="E203">
            <v>25</v>
          </cell>
          <cell r="F203" t="str">
            <v>RB</v>
          </cell>
          <cell r="G203">
            <v>12</v>
          </cell>
          <cell r="H203">
            <v>3</v>
          </cell>
          <cell r="I203">
            <v>27</v>
          </cell>
          <cell r="J203">
            <v>19</v>
          </cell>
          <cell r="K203">
            <v>0.70399999999999996</v>
          </cell>
          <cell r="L203">
            <v>142</v>
          </cell>
          <cell r="M203">
            <v>7.5</v>
          </cell>
          <cell r="N203">
            <v>0</v>
          </cell>
          <cell r="O203">
            <v>19</v>
          </cell>
          <cell r="P203">
            <v>1.6</v>
          </cell>
          <cell r="Q203">
            <v>11.8</v>
          </cell>
          <cell r="R203">
            <v>0.15019888623707239</v>
          </cell>
          <cell r="S203">
            <v>2</v>
          </cell>
        </row>
        <row r="204">
          <cell r="C204" t="str">
            <v>Phillip Dorsett</v>
          </cell>
          <cell r="D204" t="str">
            <v>IND</v>
          </cell>
          <cell r="E204">
            <v>23</v>
          </cell>
          <cell r="F204" t="str">
            <v>WR</v>
          </cell>
          <cell r="G204">
            <v>15</v>
          </cell>
          <cell r="H204">
            <v>7</v>
          </cell>
          <cell r="I204">
            <v>59</v>
          </cell>
          <cell r="J204">
            <v>33</v>
          </cell>
          <cell r="K204">
            <v>0.55900000000000005</v>
          </cell>
          <cell r="L204">
            <v>528</v>
          </cell>
          <cell r="M204">
            <v>16</v>
          </cell>
          <cell r="N204">
            <v>2</v>
          </cell>
          <cell r="O204">
            <v>64</v>
          </cell>
          <cell r="P204">
            <v>2.2000000000000002</v>
          </cell>
          <cell r="Q204">
            <v>35.200000000000003</v>
          </cell>
          <cell r="R204">
            <v>0.44805091487669058</v>
          </cell>
          <cell r="S204">
            <v>1</v>
          </cell>
        </row>
        <row r="205">
          <cell r="C205" t="str">
            <v>Christine Michael</v>
          </cell>
          <cell r="D205" t="str">
            <v>GNB</v>
          </cell>
          <cell r="E205">
            <v>26</v>
          </cell>
          <cell r="F205" t="str">
            <v>RB</v>
          </cell>
          <cell r="G205">
            <v>15</v>
          </cell>
          <cell r="H205">
            <v>7</v>
          </cell>
          <cell r="I205">
            <v>29</v>
          </cell>
          <cell r="J205">
            <v>22</v>
          </cell>
          <cell r="K205">
            <v>0.75900000000000001</v>
          </cell>
          <cell r="L205">
            <v>107</v>
          </cell>
          <cell r="M205">
            <v>4.9000000000000004</v>
          </cell>
          <cell r="N205">
            <v>1</v>
          </cell>
          <cell r="O205">
            <v>13</v>
          </cell>
          <cell r="P205">
            <v>1.5</v>
          </cell>
          <cell r="Q205">
            <v>7.1</v>
          </cell>
          <cell r="R205">
            <v>9.0373906125696096E-2</v>
          </cell>
          <cell r="S205">
            <v>2</v>
          </cell>
        </row>
        <row r="206">
          <cell r="C206" t="str">
            <v>Charles Sims</v>
          </cell>
          <cell r="D206" t="str">
            <v>TAM</v>
          </cell>
          <cell r="E206">
            <v>26</v>
          </cell>
          <cell r="F206" t="str">
            <v>RB</v>
          </cell>
          <cell r="G206">
            <v>7</v>
          </cell>
          <cell r="H206">
            <v>2</v>
          </cell>
          <cell r="I206">
            <v>32</v>
          </cell>
          <cell r="J206">
            <v>24</v>
          </cell>
          <cell r="K206">
            <v>0.75</v>
          </cell>
          <cell r="L206">
            <v>190</v>
          </cell>
          <cell r="M206">
            <v>7.9</v>
          </cell>
          <cell r="N206">
            <v>1</v>
          </cell>
          <cell r="O206">
            <v>33</v>
          </cell>
          <cell r="P206">
            <v>3.4</v>
          </cell>
          <cell r="Q206">
            <v>27.1</v>
          </cell>
          <cell r="R206">
            <v>0.34494828957836121</v>
          </cell>
          <cell r="S206">
            <v>1</v>
          </cell>
        </row>
        <row r="207">
          <cell r="C207" t="str">
            <v>John Brown</v>
          </cell>
          <cell r="D207" t="str">
            <v>ARI</v>
          </cell>
          <cell r="E207">
            <v>26</v>
          </cell>
          <cell r="F207" t="str">
            <v>WR</v>
          </cell>
          <cell r="G207">
            <v>15</v>
          </cell>
          <cell r="H207">
            <v>6</v>
          </cell>
          <cell r="I207">
            <v>73</v>
          </cell>
          <cell r="J207">
            <v>39</v>
          </cell>
          <cell r="K207">
            <v>0.53400000000000003</v>
          </cell>
          <cell r="L207">
            <v>517</v>
          </cell>
          <cell r="M207">
            <v>13.3</v>
          </cell>
          <cell r="N207">
            <v>2</v>
          </cell>
          <cell r="O207">
            <v>30</v>
          </cell>
          <cell r="P207">
            <v>2.6</v>
          </cell>
          <cell r="Q207">
            <v>34.466666666666669</v>
          </cell>
          <cell r="R207">
            <v>0.43871652081675949</v>
          </cell>
          <cell r="S207">
            <v>1</v>
          </cell>
        </row>
        <row r="208">
          <cell r="C208" t="str">
            <v>Nelson Agholor</v>
          </cell>
          <cell r="D208" t="str">
            <v>PHI</v>
          </cell>
          <cell r="E208">
            <v>23</v>
          </cell>
          <cell r="F208" t="str">
            <v>WR</v>
          </cell>
          <cell r="G208">
            <v>15</v>
          </cell>
          <cell r="H208">
            <v>14</v>
          </cell>
          <cell r="I208">
            <v>69</v>
          </cell>
          <cell r="J208">
            <v>36</v>
          </cell>
          <cell r="K208">
            <v>0.52200000000000002</v>
          </cell>
          <cell r="L208">
            <v>365</v>
          </cell>
          <cell r="M208">
            <v>10.1</v>
          </cell>
          <cell r="N208">
            <v>2</v>
          </cell>
          <cell r="O208">
            <v>40</v>
          </cell>
          <cell r="P208">
            <v>2.4</v>
          </cell>
          <cell r="Q208">
            <v>24.333333333333332</v>
          </cell>
          <cell r="R208">
            <v>0.30973216653407581</v>
          </cell>
          <cell r="S208">
            <v>1</v>
          </cell>
        </row>
        <row r="209">
          <cell r="C209" t="str">
            <v>Jermaine Gresham</v>
          </cell>
          <cell r="D209" t="str">
            <v>ARI</v>
          </cell>
          <cell r="E209">
            <v>28</v>
          </cell>
          <cell r="F209" t="str">
            <v>TE</v>
          </cell>
          <cell r="G209">
            <v>16</v>
          </cell>
          <cell r="H209">
            <v>14</v>
          </cell>
          <cell r="I209">
            <v>61</v>
          </cell>
          <cell r="J209">
            <v>37</v>
          </cell>
          <cell r="K209">
            <v>0.60699999999999998</v>
          </cell>
          <cell r="L209">
            <v>391</v>
          </cell>
          <cell r="M209">
            <v>10.6</v>
          </cell>
          <cell r="N209">
            <v>2</v>
          </cell>
          <cell r="O209">
            <v>34</v>
          </cell>
          <cell r="P209">
            <v>2.2999999999999998</v>
          </cell>
          <cell r="Q209">
            <v>24.4</v>
          </cell>
          <cell r="R209">
            <v>0.31058074781225137</v>
          </cell>
          <cell r="S209">
            <v>1</v>
          </cell>
        </row>
        <row r="210">
          <cell r="C210" t="str">
            <v>Jeremy Hill</v>
          </cell>
          <cell r="D210" t="str">
            <v>CIN</v>
          </cell>
          <cell r="E210">
            <v>24</v>
          </cell>
          <cell r="F210" t="str">
            <v>RB</v>
          </cell>
          <cell r="G210">
            <v>15</v>
          </cell>
          <cell r="H210">
            <v>13</v>
          </cell>
          <cell r="I210">
            <v>27</v>
          </cell>
          <cell r="J210">
            <v>21</v>
          </cell>
          <cell r="K210">
            <v>0.77800000000000002</v>
          </cell>
          <cell r="L210">
            <v>174</v>
          </cell>
          <cell r="M210">
            <v>8.3000000000000007</v>
          </cell>
          <cell r="N210">
            <v>0</v>
          </cell>
          <cell r="O210">
            <v>25</v>
          </cell>
          <cell r="P210">
            <v>1.4</v>
          </cell>
          <cell r="Q210">
            <v>11.6</v>
          </cell>
          <cell r="R210">
            <v>0.14765314240254573</v>
          </cell>
          <cell r="S210">
            <v>0</v>
          </cell>
        </row>
        <row r="211">
          <cell r="C211" t="str">
            <v>Will Fuller</v>
          </cell>
          <cell r="D211" t="str">
            <v>HOU</v>
          </cell>
          <cell r="E211">
            <v>22</v>
          </cell>
          <cell r="F211" t="str">
            <v>WR</v>
          </cell>
          <cell r="G211">
            <v>14</v>
          </cell>
          <cell r="H211">
            <v>13</v>
          </cell>
          <cell r="I211">
            <v>92</v>
          </cell>
          <cell r="J211">
            <v>47</v>
          </cell>
          <cell r="K211">
            <v>0.51100000000000001</v>
          </cell>
          <cell r="L211">
            <v>635</v>
          </cell>
          <cell r="M211">
            <v>13.5</v>
          </cell>
          <cell r="N211">
            <v>2</v>
          </cell>
          <cell r="O211">
            <v>53</v>
          </cell>
          <cell r="P211">
            <v>3.4</v>
          </cell>
          <cell r="Q211">
            <v>45.357142857142854</v>
          </cell>
          <cell r="R211">
            <v>0.57733833390157974</v>
          </cell>
          <cell r="S211">
            <v>2</v>
          </cell>
        </row>
        <row r="212">
          <cell r="C212" t="str">
            <v>DeAngelo Williams</v>
          </cell>
          <cell r="D212" t="str">
            <v>PIT</v>
          </cell>
          <cell r="E212">
            <v>33</v>
          </cell>
          <cell r="F212" t="str">
            <v>RB</v>
          </cell>
          <cell r="G212">
            <v>8</v>
          </cell>
          <cell r="H212">
            <v>4</v>
          </cell>
          <cell r="I212">
            <v>27</v>
          </cell>
          <cell r="J212">
            <v>18</v>
          </cell>
          <cell r="K212">
            <v>0.66700000000000004</v>
          </cell>
          <cell r="L212">
            <v>118</v>
          </cell>
          <cell r="M212">
            <v>6.6</v>
          </cell>
          <cell r="N212">
            <v>2</v>
          </cell>
          <cell r="O212">
            <v>20</v>
          </cell>
          <cell r="P212">
            <v>2.2999999999999998</v>
          </cell>
          <cell r="Q212">
            <v>14.8</v>
          </cell>
          <cell r="R212">
            <v>0.18838504375497217</v>
          </cell>
          <cell r="S212">
            <v>0</v>
          </cell>
        </row>
        <row r="213">
          <cell r="C213" t="str">
            <v>Robby Anderson</v>
          </cell>
          <cell r="D213" t="str">
            <v>NYJ</v>
          </cell>
          <cell r="E213">
            <v>23</v>
          </cell>
          <cell r="F213" t="str">
            <v>WR</v>
          </cell>
          <cell r="G213">
            <v>16</v>
          </cell>
          <cell r="H213">
            <v>8</v>
          </cell>
          <cell r="I213">
            <v>78</v>
          </cell>
          <cell r="J213">
            <v>42</v>
          </cell>
          <cell r="K213">
            <v>0.53800000000000003</v>
          </cell>
          <cell r="L213">
            <v>587</v>
          </cell>
          <cell r="M213">
            <v>14</v>
          </cell>
          <cell r="N213">
            <v>2</v>
          </cell>
          <cell r="O213">
            <v>52</v>
          </cell>
          <cell r="P213">
            <v>2.6</v>
          </cell>
          <cell r="Q213">
            <v>36.6875</v>
          </cell>
          <cell r="R213">
            <v>0.46698488464598248</v>
          </cell>
          <cell r="S213">
            <v>1</v>
          </cell>
        </row>
        <row r="214">
          <cell r="C214" t="str">
            <v>DeonTE Thompson</v>
          </cell>
          <cell r="D214" t="str">
            <v>CHI</v>
          </cell>
          <cell r="E214">
            <v>27</v>
          </cell>
          <cell r="F214" t="str">
            <v>WR</v>
          </cell>
          <cell r="G214">
            <v>16</v>
          </cell>
          <cell r="H214">
            <v>6</v>
          </cell>
          <cell r="I214">
            <v>36</v>
          </cell>
          <cell r="J214">
            <v>22</v>
          </cell>
          <cell r="K214">
            <v>0.61099999999999999</v>
          </cell>
          <cell r="L214">
            <v>249</v>
          </cell>
          <cell r="M214">
            <v>11.3</v>
          </cell>
          <cell r="N214">
            <v>2</v>
          </cell>
          <cell r="O214">
            <v>24</v>
          </cell>
          <cell r="P214">
            <v>1.4</v>
          </cell>
          <cell r="Q214">
            <v>15.5625</v>
          </cell>
          <cell r="R214">
            <v>0.19809069212410502</v>
          </cell>
          <cell r="S214">
            <v>1</v>
          </cell>
        </row>
        <row r="215">
          <cell r="C215" t="str">
            <v>Tim Hightower</v>
          </cell>
          <cell r="D215" t="str">
            <v>NOR</v>
          </cell>
          <cell r="E215">
            <v>30</v>
          </cell>
          <cell r="F215" t="str">
            <v>RB</v>
          </cell>
          <cell r="G215">
            <v>16</v>
          </cell>
          <cell r="H215">
            <v>1</v>
          </cell>
          <cell r="I215">
            <v>26</v>
          </cell>
          <cell r="J215">
            <v>22</v>
          </cell>
          <cell r="K215">
            <v>0.84599999999999997</v>
          </cell>
          <cell r="L215">
            <v>200</v>
          </cell>
          <cell r="M215">
            <v>9.1</v>
          </cell>
          <cell r="N215">
            <v>1</v>
          </cell>
          <cell r="O215">
            <v>50</v>
          </cell>
          <cell r="P215">
            <v>1.4</v>
          </cell>
          <cell r="Q215">
            <v>12.5</v>
          </cell>
          <cell r="R215">
            <v>0.15910898965791567</v>
          </cell>
          <cell r="S215">
            <v>0</v>
          </cell>
        </row>
        <row r="216">
          <cell r="C216" t="str">
            <v>Jordan Taylor</v>
          </cell>
          <cell r="D216" t="str">
            <v>DEN</v>
          </cell>
          <cell r="E216">
            <v>24</v>
          </cell>
          <cell r="F216" t="str">
            <v>WR</v>
          </cell>
          <cell r="G216">
            <v>16</v>
          </cell>
          <cell r="H216">
            <v>0</v>
          </cell>
          <cell r="I216">
            <v>25</v>
          </cell>
          <cell r="J216">
            <v>16</v>
          </cell>
          <cell r="K216">
            <v>0.64</v>
          </cell>
          <cell r="L216">
            <v>209</v>
          </cell>
          <cell r="M216">
            <v>13.1</v>
          </cell>
          <cell r="N216">
            <v>2</v>
          </cell>
          <cell r="O216">
            <v>35</v>
          </cell>
          <cell r="P216">
            <v>1</v>
          </cell>
          <cell r="Q216">
            <v>13.0625</v>
          </cell>
          <cell r="R216">
            <v>0.16626889419252189</v>
          </cell>
          <cell r="S216">
            <v>1</v>
          </cell>
        </row>
        <row r="217">
          <cell r="C217" t="str">
            <v>Josh Ferguson</v>
          </cell>
          <cell r="D217" t="str">
            <v>IND</v>
          </cell>
          <cell r="E217">
            <v>23</v>
          </cell>
          <cell r="F217" t="str">
            <v>RB</v>
          </cell>
          <cell r="G217">
            <v>16</v>
          </cell>
          <cell r="H217">
            <v>0</v>
          </cell>
          <cell r="I217">
            <v>26</v>
          </cell>
          <cell r="J217">
            <v>20</v>
          </cell>
          <cell r="K217">
            <v>0.76900000000000002</v>
          </cell>
          <cell r="L217">
            <v>136</v>
          </cell>
          <cell r="M217">
            <v>6.8</v>
          </cell>
          <cell r="N217">
            <v>0</v>
          </cell>
          <cell r="O217">
            <v>14</v>
          </cell>
          <cell r="P217">
            <v>1.3</v>
          </cell>
          <cell r="Q217">
            <v>8.5</v>
          </cell>
          <cell r="R217">
            <v>0.10819411296738266</v>
          </cell>
          <cell r="S217">
            <v>1</v>
          </cell>
        </row>
        <row r="218">
          <cell r="C218" t="str">
            <v>Lance Dunbar</v>
          </cell>
          <cell r="D218" t="str">
            <v>DAL</v>
          </cell>
          <cell r="E218">
            <v>26</v>
          </cell>
          <cell r="F218" t="str">
            <v>RB</v>
          </cell>
          <cell r="G218">
            <v>13</v>
          </cell>
          <cell r="H218">
            <v>0</v>
          </cell>
          <cell r="I218">
            <v>24</v>
          </cell>
          <cell r="J218">
            <v>16</v>
          </cell>
          <cell r="K218">
            <v>0.66700000000000004</v>
          </cell>
          <cell r="L218">
            <v>122</v>
          </cell>
          <cell r="M218">
            <v>7.6</v>
          </cell>
          <cell r="N218">
            <v>0</v>
          </cell>
          <cell r="O218">
            <v>16</v>
          </cell>
          <cell r="P218">
            <v>1.2</v>
          </cell>
          <cell r="Q218">
            <v>9.4</v>
          </cell>
          <cell r="R218">
            <v>0.11964996022275259</v>
          </cell>
          <cell r="S218">
            <v>1</v>
          </cell>
        </row>
        <row r="219">
          <cell r="C219" t="str">
            <v>James Starks</v>
          </cell>
          <cell r="D219" t="str">
            <v>GNB</v>
          </cell>
          <cell r="E219">
            <v>30</v>
          </cell>
          <cell r="F219" t="str">
            <v>RB</v>
          </cell>
          <cell r="G219">
            <v>9</v>
          </cell>
          <cell r="H219">
            <v>4</v>
          </cell>
          <cell r="I219">
            <v>25</v>
          </cell>
          <cell r="J219">
            <v>19</v>
          </cell>
          <cell r="K219">
            <v>0.76</v>
          </cell>
          <cell r="L219">
            <v>134</v>
          </cell>
          <cell r="M219">
            <v>7.1</v>
          </cell>
          <cell r="N219">
            <v>2</v>
          </cell>
          <cell r="O219">
            <v>31</v>
          </cell>
          <cell r="P219">
            <v>2.1</v>
          </cell>
          <cell r="Q219">
            <v>14.9</v>
          </cell>
          <cell r="R219">
            <v>0.18965791567223547</v>
          </cell>
          <cell r="S219">
            <v>1</v>
          </cell>
        </row>
        <row r="220">
          <cell r="C220" t="str">
            <v>Justin Forsett</v>
          </cell>
          <cell r="D220" t="str">
            <v>DEN</v>
          </cell>
          <cell r="E220">
            <v>31</v>
          </cell>
          <cell r="F220" t="str">
            <v>RB</v>
          </cell>
          <cell r="G220">
            <v>9</v>
          </cell>
          <cell r="H220">
            <v>6</v>
          </cell>
          <cell r="I220">
            <v>27</v>
          </cell>
          <cell r="J220">
            <v>20</v>
          </cell>
          <cell r="K220">
            <v>0.74099999999999999</v>
          </cell>
          <cell r="L220">
            <v>85</v>
          </cell>
          <cell r="M220">
            <v>4.3</v>
          </cell>
          <cell r="N220">
            <v>0</v>
          </cell>
          <cell r="O220">
            <v>11</v>
          </cell>
          <cell r="P220">
            <v>2.2000000000000002</v>
          </cell>
          <cell r="Q220">
            <v>9.4</v>
          </cell>
          <cell r="R220">
            <v>0.11964996022275259</v>
          </cell>
          <cell r="S220">
            <v>2</v>
          </cell>
        </row>
        <row r="221">
          <cell r="C221" t="str">
            <v>Chris Ivory</v>
          </cell>
          <cell r="D221" t="str">
            <v>JAX</v>
          </cell>
          <cell r="E221">
            <v>28</v>
          </cell>
          <cell r="F221" t="str">
            <v>RB</v>
          </cell>
          <cell r="G221">
            <v>11</v>
          </cell>
          <cell r="H221">
            <v>1</v>
          </cell>
          <cell r="I221">
            <v>28</v>
          </cell>
          <cell r="J221">
            <v>20</v>
          </cell>
          <cell r="K221">
            <v>0.71399999999999997</v>
          </cell>
          <cell r="L221">
            <v>186</v>
          </cell>
          <cell r="M221">
            <v>9.3000000000000007</v>
          </cell>
          <cell r="N221">
            <v>0</v>
          </cell>
          <cell r="O221">
            <v>37</v>
          </cell>
          <cell r="P221">
            <v>1.8</v>
          </cell>
          <cell r="Q221">
            <v>16.899999999999999</v>
          </cell>
          <cell r="R221">
            <v>0.21511535401750198</v>
          </cell>
          <cell r="S221">
            <v>5</v>
          </cell>
        </row>
        <row r="222">
          <cell r="C222" t="str">
            <v>Cordarrelle PatTErson</v>
          </cell>
          <cell r="D222" t="str">
            <v>MIN</v>
          </cell>
          <cell r="E222">
            <v>25</v>
          </cell>
          <cell r="F222" t="str">
            <v>WR</v>
          </cell>
          <cell r="G222">
            <v>16</v>
          </cell>
          <cell r="H222">
            <v>8</v>
          </cell>
          <cell r="I222">
            <v>70</v>
          </cell>
          <cell r="J222">
            <v>52</v>
          </cell>
          <cell r="K222">
            <v>0.74299999999999999</v>
          </cell>
          <cell r="L222">
            <v>453</v>
          </cell>
          <cell r="M222">
            <v>8.6999999999999993</v>
          </cell>
          <cell r="N222">
            <v>2</v>
          </cell>
          <cell r="O222">
            <v>39</v>
          </cell>
          <cell r="P222">
            <v>3.3</v>
          </cell>
          <cell r="Q222">
            <v>28.3125</v>
          </cell>
          <cell r="R222">
            <v>0.36038186157517899</v>
          </cell>
          <cell r="S222">
            <v>2</v>
          </cell>
        </row>
        <row r="223">
          <cell r="C223" t="str">
            <v>Adam Humphries</v>
          </cell>
          <cell r="D223" t="str">
            <v>TAM</v>
          </cell>
          <cell r="E223">
            <v>23</v>
          </cell>
          <cell r="F223" t="str">
            <v>WR</v>
          </cell>
          <cell r="G223">
            <v>15</v>
          </cell>
          <cell r="H223">
            <v>4</v>
          </cell>
          <cell r="I223">
            <v>83</v>
          </cell>
          <cell r="J223">
            <v>55</v>
          </cell>
          <cell r="K223">
            <v>0.66300000000000003</v>
          </cell>
          <cell r="L223">
            <v>622</v>
          </cell>
          <cell r="M223">
            <v>11.3</v>
          </cell>
          <cell r="N223">
            <v>2</v>
          </cell>
          <cell r="O223">
            <v>42</v>
          </cell>
          <cell r="P223">
            <v>3.7</v>
          </cell>
          <cell r="Q223">
            <v>41.466666666666669</v>
          </cell>
          <cell r="R223">
            <v>0.52781755502519223</v>
          </cell>
          <cell r="S223">
            <v>3</v>
          </cell>
        </row>
        <row r="224">
          <cell r="C224" t="str">
            <v>Zach Zenner</v>
          </cell>
          <cell r="D224" t="str">
            <v>DET</v>
          </cell>
          <cell r="E224">
            <v>25</v>
          </cell>
          <cell r="F224" t="str">
            <v>RB</v>
          </cell>
          <cell r="G224">
            <v>14</v>
          </cell>
          <cell r="H224">
            <v>4</v>
          </cell>
          <cell r="I224">
            <v>23</v>
          </cell>
          <cell r="J224">
            <v>18</v>
          </cell>
          <cell r="K224">
            <v>0.78300000000000003</v>
          </cell>
          <cell r="L224">
            <v>196</v>
          </cell>
          <cell r="M224">
            <v>10.9</v>
          </cell>
          <cell r="N224">
            <v>0</v>
          </cell>
          <cell r="O224">
            <v>33</v>
          </cell>
          <cell r="P224">
            <v>1.3</v>
          </cell>
          <cell r="Q224">
            <v>14</v>
          </cell>
          <cell r="R224">
            <v>0.17820206841686556</v>
          </cell>
          <cell r="S224">
            <v>1</v>
          </cell>
        </row>
        <row r="225">
          <cell r="C225" t="str">
            <v>Dion Lewis</v>
          </cell>
          <cell r="D225" t="str">
            <v>NWE</v>
          </cell>
          <cell r="E225">
            <v>26</v>
          </cell>
          <cell r="F225" t="str">
            <v>RB</v>
          </cell>
          <cell r="G225">
            <v>7</v>
          </cell>
          <cell r="H225">
            <v>5</v>
          </cell>
          <cell r="I225">
            <v>24</v>
          </cell>
          <cell r="J225">
            <v>17</v>
          </cell>
          <cell r="K225">
            <v>0.70799999999999996</v>
          </cell>
          <cell r="L225">
            <v>94</v>
          </cell>
          <cell r="M225">
            <v>5.5</v>
          </cell>
          <cell r="N225">
            <v>0</v>
          </cell>
          <cell r="O225">
            <v>16</v>
          </cell>
          <cell r="P225">
            <v>2.4</v>
          </cell>
          <cell r="Q225">
            <v>13.4</v>
          </cell>
          <cell r="R225">
            <v>0.17056483691328561</v>
          </cell>
          <cell r="S225">
            <v>1</v>
          </cell>
        </row>
        <row r="226">
          <cell r="C226" t="str">
            <v>Bobby Rainey</v>
          </cell>
          <cell r="D226" t="str">
            <v>NYG</v>
          </cell>
          <cell r="E226">
            <v>29</v>
          </cell>
          <cell r="F226" t="str">
            <v>RB</v>
          </cell>
          <cell r="G226">
            <v>15</v>
          </cell>
          <cell r="H226">
            <v>0</v>
          </cell>
          <cell r="I226">
            <v>25</v>
          </cell>
          <cell r="J226">
            <v>20</v>
          </cell>
          <cell r="K226">
            <v>0.8</v>
          </cell>
          <cell r="L226">
            <v>153</v>
          </cell>
          <cell r="M226">
            <v>7.7</v>
          </cell>
          <cell r="N226">
            <v>0</v>
          </cell>
          <cell r="O226">
            <v>24</v>
          </cell>
          <cell r="P226">
            <v>1.3</v>
          </cell>
          <cell r="Q226">
            <v>10.199999999999999</v>
          </cell>
          <cell r="R226">
            <v>0.12983293556085918</v>
          </cell>
          <cell r="S226">
            <v>1</v>
          </cell>
        </row>
        <row r="227">
          <cell r="C227" t="str">
            <v>Austin Seferian-Jenkins</v>
          </cell>
          <cell r="D227" t="str">
            <v>NYJ</v>
          </cell>
          <cell r="E227">
            <v>24</v>
          </cell>
          <cell r="F227" t="str">
            <v>TE</v>
          </cell>
          <cell r="G227">
            <v>9</v>
          </cell>
          <cell r="H227">
            <v>2</v>
          </cell>
          <cell r="I227">
            <v>20</v>
          </cell>
          <cell r="J227">
            <v>13</v>
          </cell>
          <cell r="K227">
            <v>0.65</v>
          </cell>
          <cell r="L227">
            <v>154</v>
          </cell>
          <cell r="M227">
            <v>11.8</v>
          </cell>
          <cell r="N227">
            <v>1</v>
          </cell>
          <cell r="O227">
            <v>30</v>
          </cell>
          <cell r="P227">
            <v>1.4</v>
          </cell>
          <cell r="Q227">
            <v>17.100000000000001</v>
          </cell>
          <cell r="R227">
            <v>0.21766109785202867</v>
          </cell>
          <cell r="S227">
            <v>0</v>
          </cell>
        </row>
        <row r="228">
          <cell r="C228" t="str">
            <v>Braxton Miller</v>
          </cell>
          <cell r="D228" t="str">
            <v>HOU</v>
          </cell>
          <cell r="E228">
            <v>24</v>
          </cell>
          <cell r="F228" t="str">
            <v>WR</v>
          </cell>
          <cell r="G228">
            <v>10</v>
          </cell>
          <cell r="H228">
            <v>6</v>
          </cell>
          <cell r="I228">
            <v>28</v>
          </cell>
          <cell r="J228">
            <v>15</v>
          </cell>
          <cell r="K228">
            <v>0.53600000000000003</v>
          </cell>
          <cell r="L228">
            <v>99</v>
          </cell>
          <cell r="M228">
            <v>6.6</v>
          </cell>
          <cell r="N228">
            <v>1</v>
          </cell>
          <cell r="O228">
            <v>12</v>
          </cell>
          <cell r="P228">
            <v>1.5</v>
          </cell>
          <cell r="Q228">
            <v>9.9</v>
          </cell>
          <cell r="R228">
            <v>0.12601431980906921</v>
          </cell>
          <cell r="S228">
            <v>0</v>
          </cell>
        </row>
        <row r="229">
          <cell r="C229" t="str">
            <v>Paul Perkins</v>
          </cell>
          <cell r="D229" t="str">
            <v>NYG</v>
          </cell>
          <cell r="E229">
            <v>22</v>
          </cell>
          <cell r="F229" t="str">
            <v>RB</v>
          </cell>
          <cell r="G229">
            <v>14</v>
          </cell>
          <cell r="H229">
            <v>1</v>
          </cell>
          <cell r="I229">
            <v>24</v>
          </cell>
          <cell r="J229">
            <v>15</v>
          </cell>
          <cell r="K229">
            <v>0.625</v>
          </cell>
          <cell r="L229">
            <v>162</v>
          </cell>
          <cell r="M229">
            <v>10.8</v>
          </cell>
          <cell r="N229">
            <v>0</v>
          </cell>
          <cell r="O229">
            <v>67</v>
          </cell>
          <cell r="P229">
            <v>1.1000000000000001</v>
          </cell>
          <cell r="Q229">
            <v>11.6</v>
          </cell>
          <cell r="R229">
            <v>0.14765314240254573</v>
          </cell>
          <cell r="S229">
            <v>1</v>
          </cell>
        </row>
        <row r="230">
          <cell r="C230" t="str">
            <v>Robert Woods</v>
          </cell>
          <cell r="D230" t="str">
            <v>BUF</v>
          </cell>
          <cell r="E230">
            <v>24</v>
          </cell>
          <cell r="F230" t="str">
            <v>WR</v>
          </cell>
          <cell r="G230">
            <v>13</v>
          </cell>
          <cell r="H230">
            <v>10</v>
          </cell>
          <cell r="I230">
            <v>76</v>
          </cell>
          <cell r="J230">
            <v>51</v>
          </cell>
          <cell r="K230">
            <v>0.67100000000000004</v>
          </cell>
          <cell r="L230">
            <v>613</v>
          </cell>
          <cell r="M230">
            <v>12</v>
          </cell>
          <cell r="N230">
            <v>1</v>
          </cell>
          <cell r="O230">
            <v>34</v>
          </cell>
          <cell r="P230">
            <v>3.9</v>
          </cell>
          <cell r="Q230">
            <v>47.153846153846153</v>
          </cell>
          <cell r="R230">
            <v>0.60020806560186035</v>
          </cell>
          <cell r="S230">
            <v>0</v>
          </cell>
        </row>
        <row r="231">
          <cell r="C231" t="str">
            <v>Freddie Martino</v>
          </cell>
          <cell r="D231" t="str">
            <v>TAM</v>
          </cell>
          <cell r="E231">
            <v>25</v>
          </cell>
          <cell r="F231" t="str">
            <v>WR</v>
          </cell>
          <cell r="G231">
            <v>13</v>
          </cell>
          <cell r="H231">
            <v>0</v>
          </cell>
          <cell r="I231">
            <v>11</v>
          </cell>
          <cell r="J231">
            <v>8</v>
          </cell>
          <cell r="K231">
            <v>0.72699999999999998</v>
          </cell>
          <cell r="L231">
            <v>142</v>
          </cell>
          <cell r="M231">
            <v>17.8</v>
          </cell>
          <cell r="N231">
            <v>1</v>
          </cell>
          <cell r="O231">
            <v>43</v>
          </cell>
          <cell r="P231">
            <v>0.6</v>
          </cell>
          <cell r="Q231">
            <v>10.923076923076923</v>
          </cell>
          <cell r="R231">
            <v>0.13903677865491709</v>
          </cell>
          <cell r="S231">
            <v>0</v>
          </cell>
        </row>
        <row r="232">
          <cell r="C232" t="str">
            <v>C.J. Anderson</v>
          </cell>
          <cell r="D232" t="str">
            <v>DEN</v>
          </cell>
          <cell r="E232">
            <v>25</v>
          </cell>
          <cell r="F232" t="str">
            <v>RB</v>
          </cell>
          <cell r="G232">
            <v>7</v>
          </cell>
          <cell r="H232">
            <v>7</v>
          </cell>
          <cell r="I232">
            <v>24</v>
          </cell>
          <cell r="J232">
            <v>16</v>
          </cell>
          <cell r="K232">
            <v>0.66700000000000004</v>
          </cell>
          <cell r="L232">
            <v>128</v>
          </cell>
          <cell r="M232">
            <v>8</v>
          </cell>
          <cell r="N232">
            <v>1</v>
          </cell>
          <cell r="O232">
            <v>25</v>
          </cell>
          <cell r="P232">
            <v>2.2999999999999998</v>
          </cell>
          <cell r="Q232">
            <v>18.3</v>
          </cell>
          <cell r="R232">
            <v>0.23293556085918854</v>
          </cell>
          <cell r="S232">
            <v>0</v>
          </cell>
        </row>
        <row r="233">
          <cell r="C233" t="str">
            <v>STEphen Anderson</v>
          </cell>
          <cell r="D233" t="str">
            <v>HOU</v>
          </cell>
          <cell r="E233">
            <v>23</v>
          </cell>
          <cell r="F233" t="str">
            <v>WR</v>
          </cell>
          <cell r="G233">
            <v>13</v>
          </cell>
          <cell r="H233">
            <v>0</v>
          </cell>
          <cell r="I233">
            <v>16</v>
          </cell>
          <cell r="J233">
            <v>11</v>
          </cell>
          <cell r="K233">
            <v>0.68799999999999994</v>
          </cell>
          <cell r="L233">
            <v>93</v>
          </cell>
          <cell r="M233">
            <v>8.5</v>
          </cell>
          <cell r="N233">
            <v>1</v>
          </cell>
          <cell r="O233">
            <v>14</v>
          </cell>
          <cell r="P233">
            <v>0.8</v>
          </cell>
          <cell r="Q233">
            <v>7.1538461538461542</v>
          </cell>
          <cell r="R233">
            <v>9.1059298696530205E-2</v>
          </cell>
          <cell r="S233">
            <v>0</v>
          </cell>
        </row>
        <row r="234">
          <cell r="C234" t="str">
            <v>Alan Cross</v>
          </cell>
          <cell r="D234" t="str">
            <v>TAM</v>
          </cell>
          <cell r="E234">
            <v>23</v>
          </cell>
          <cell r="F234" t="str">
            <v>WR</v>
          </cell>
          <cell r="G234">
            <v>14</v>
          </cell>
          <cell r="H234">
            <v>0</v>
          </cell>
          <cell r="I234">
            <v>10</v>
          </cell>
          <cell r="J234">
            <v>6</v>
          </cell>
          <cell r="K234">
            <v>0.6</v>
          </cell>
          <cell r="L234">
            <v>38</v>
          </cell>
          <cell r="M234">
            <v>6.3</v>
          </cell>
          <cell r="N234">
            <v>1</v>
          </cell>
          <cell r="O234">
            <v>10</v>
          </cell>
          <cell r="P234">
            <v>0.4</v>
          </cell>
          <cell r="Q234">
            <v>2.7142857142857144</v>
          </cell>
          <cell r="R234">
            <v>3.4549380611433117E-2</v>
          </cell>
          <cell r="S234">
            <v>0</v>
          </cell>
        </row>
        <row r="235">
          <cell r="C235" t="str">
            <v>LeonTE Carroo</v>
          </cell>
          <cell r="D235" t="str">
            <v>MIA</v>
          </cell>
          <cell r="E235">
            <v>22</v>
          </cell>
          <cell r="F235" t="str">
            <v>WR</v>
          </cell>
          <cell r="G235">
            <v>14</v>
          </cell>
          <cell r="H235">
            <v>2</v>
          </cell>
          <cell r="I235">
            <v>6</v>
          </cell>
          <cell r="J235">
            <v>3</v>
          </cell>
          <cell r="K235">
            <v>0.5</v>
          </cell>
          <cell r="L235">
            <v>29</v>
          </cell>
          <cell r="M235">
            <v>9.6999999999999993</v>
          </cell>
          <cell r="N235">
            <v>1</v>
          </cell>
          <cell r="O235">
            <v>15</v>
          </cell>
          <cell r="P235">
            <v>0.2</v>
          </cell>
          <cell r="Q235">
            <v>2.0714285714285716</v>
          </cell>
          <cell r="R235">
            <v>2.636663257188317E-2</v>
          </cell>
          <cell r="S235">
            <v>0</v>
          </cell>
        </row>
        <row r="236">
          <cell r="C236" t="str">
            <v>Josh Hill</v>
          </cell>
          <cell r="D236" t="str">
            <v>NOR</v>
          </cell>
          <cell r="E236">
            <v>26</v>
          </cell>
          <cell r="F236" t="str">
            <v>TE</v>
          </cell>
          <cell r="G236">
            <v>9</v>
          </cell>
          <cell r="H236">
            <v>8</v>
          </cell>
          <cell r="I236">
            <v>22</v>
          </cell>
          <cell r="J236">
            <v>15</v>
          </cell>
          <cell r="K236">
            <v>0.68200000000000005</v>
          </cell>
          <cell r="L236">
            <v>149</v>
          </cell>
          <cell r="M236">
            <v>9.9</v>
          </cell>
          <cell r="N236">
            <v>1</v>
          </cell>
          <cell r="O236">
            <v>35</v>
          </cell>
          <cell r="P236">
            <v>1.7</v>
          </cell>
          <cell r="Q236">
            <v>16.600000000000001</v>
          </cell>
          <cell r="R236">
            <v>0.21129673826571202</v>
          </cell>
          <cell r="S236">
            <v>0</v>
          </cell>
        </row>
        <row r="237">
          <cell r="C237" t="str">
            <v>Brittan Golden</v>
          </cell>
          <cell r="D237" t="str">
            <v>ARI</v>
          </cell>
          <cell r="E237">
            <v>28</v>
          </cell>
          <cell r="F237" t="str">
            <v>WR</v>
          </cell>
          <cell r="G237">
            <v>12</v>
          </cell>
          <cell r="H237">
            <v>1</v>
          </cell>
          <cell r="I237">
            <v>14</v>
          </cell>
          <cell r="J237">
            <v>8</v>
          </cell>
          <cell r="K237">
            <v>0.57099999999999995</v>
          </cell>
          <cell r="L237">
            <v>82</v>
          </cell>
          <cell r="M237">
            <v>10.3</v>
          </cell>
          <cell r="N237">
            <v>1</v>
          </cell>
          <cell r="O237">
            <v>22</v>
          </cell>
          <cell r="P237">
            <v>0.7</v>
          </cell>
          <cell r="Q237">
            <v>6.833333333333333</v>
          </cell>
          <cell r="R237">
            <v>8.6979581012993898E-2</v>
          </cell>
          <cell r="S237">
            <v>1</v>
          </cell>
        </row>
        <row r="238">
          <cell r="C238" t="str">
            <v>DeAndre Washington</v>
          </cell>
          <cell r="D238" t="str">
            <v>OAK</v>
          </cell>
          <cell r="E238">
            <v>23</v>
          </cell>
          <cell r="F238" t="str">
            <v>RB</v>
          </cell>
          <cell r="G238">
            <v>14</v>
          </cell>
          <cell r="H238">
            <v>2</v>
          </cell>
          <cell r="I238">
            <v>23</v>
          </cell>
          <cell r="J238">
            <v>17</v>
          </cell>
          <cell r="K238">
            <v>0.73899999999999999</v>
          </cell>
          <cell r="L238">
            <v>115</v>
          </cell>
          <cell r="M238">
            <v>6.8</v>
          </cell>
          <cell r="N238">
            <v>0</v>
          </cell>
          <cell r="O238">
            <v>18</v>
          </cell>
          <cell r="P238">
            <v>1.2</v>
          </cell>
          <cell r="Q238">
            <v>8.1999999999999993</v>
          </cell>
          <cell r="R238">
            <v>0.10437549721559267</v>
          </cell>
          <cell r="S238">
            <v>1</v>
          </cell>
        </row>
        <row r="239">
          <cell r="C239" t="str">
            <v>Dominique Jones</v>
          </cell>
          <cell r="D239" t="str">
            <v>MIA</v>
          </cell>
          <cell r="E239">
            <v>29</v>
          </cell>
          <cell r="F239" t="str">
            <v>TE</v>
          </cell>
          <cell r="G239">
            <v>9</v>
          </cell>
          <cell r="H239">
            <v>2</v>
          </cell>
          <cell r="I239">
            <v>10</v>
          </cell>
          <cell r="J239">
            <v>7</v>
          </cell>
          <cell r="K239">
            <v>0.7</v>
          </cell>
          <cell r="L239">
            <v>61</v>
          </cell>
          <cell r="M239">
            <v>8.6999999999999993</v>
          </cell>
          <cell r="N239">
            <v>1</v>
          </cell>
          <cell r="O239">
            <v>24</v>
          </cell>
          <cell r="P239">
            <v>0.8</v>
          </cell>
          <cell r="Q239">
            <v>6.8</v>
          </cell>
          <cell r="R239">
            <v>8.6555290373906121E-2</v>
          </cell>
          <cell r="S239">
            <v>0</v>
          </cell>
        </row>
        <row r="240">
          <cell r="C240" t="str">
            <v>Benny Cunningham</v>
          </cell>
          <cell r="D240" t="str">
            <v>LAR</v>
          </cell>
          <cell r="E240">
            <v>26</v>
          </cell>
          <cell r="F240" t="str">
            <v>RB</v>
          </cell>
          <cell r="G240">
            <v>11</v>
          </cell>
          <cell r="H240">
            <v>0</v>
          </cell>
          <cell r="I240">
            <v>21</v>
          </cell>
          <cell r="J240">
            <v>16</v>
          </cell>
          <cell r="K240">
            <v>0.76200000000000001</v>
          </cell>
          <cell r="L240">
            <v>91</v>
          </cell>
          <cell r="M240">
            <v>5.7</v>
          </cell>
          <cell r="N240">
            <v>0</v>
          </cell>
          <cell r="O240">
            <v>12</v>
          </cell>
          <cell r="P240">
            <v>1.5</v>
          </cell>
          <cell r="Q240">
            <v>8.3000000000000007</v>
          </cell>
          <cell r="R240">
            <v>0.10564836913285601</v>
          </cell>
          <cell r="S240">
            <v>1</v>
          </cell>
        </row>
        <row r="241">
          <cell r="C241" t="str">
            <v>Jonathan STEwart</v>
          </cell>
          <cell r="D241" t="str">
            <v>CAR</v>
          </cell>
          <cell r="E241">
            <v>29</v>
          </cell>
          <cell r="F241" t="str">
            <v>RB</v>
          </cell>
          <cell r="G241">
            <v>13</v>
          </cell>
          <cell r="H241">
            <v>13</v>
          </cell>
          <cell r="I241">
            <v>21</v>
          </cell>
          <cell r="J241">
            <v>8</v>
          </cell>
          <cell r="K241">
            <v>0.38100000000000001</v>
          </cell>
          <cell r="L241">
            <v>60</v>
          </cell>
          <cell r="M241">
            <v>7.5</v>
          </cell>
          <cell r="N241">
            <v>0</v>
          </cell>
          <cell r="O241">
            <v>25</v>
          </cell>
          <cell r="P241">
            <v>0.6</v>
          </cell>
          <cell r="Q241">
            <v>4.5999999999999996</v>
          </cell>
          <cell r="R241">
            <v>5.855210819411296E-2</v>
          </cell>
          <cell r="S241">
            <v>3</v>
          </cell>
        </row>
        <row r="242">
          <cell r="C242" t="str">
            <v>C.J. Uzomah</v>
          </cell>
          <cell r="D242" t="str">
            <v>CIN</v>
          </cell>
          <cell r="E242">
            <v>24</v>
          </cell>
          <cell r="F242" t="str">
            <v>TE</v>
          </cell>
          <cell r="G242">
            <v>10</v>
          </cell>
          <cell r="H242">
            <v>8</v>
          </cell>
          <cell r="I242">
            <v>38</v>
          </cell>
          <cell r="J242">
            <v>25</v>
          </cell>
          <cell r="K242">
            <v>0.65800000000000003</v>
          </cell>
          <cell r="L242">
            <v>234</v>
          </cell>
          <cell r="M242">
            <v>9.4</v>
          </cell>
          <cell r="N242">
            <v>1</v>
          </cell>
          <cell r="O242">
            <v>54</v>
          </cell>
          <cell r="P242">
            <v>2.5</v>
          </cell>
          <cell r="Q242">
            <v>23.4</v>
          </cell>
          <cell r="R242">
            <v>0.29785202863961813</v>
          </cell>
          <cell r="S242">
            <v>0</v>
          </cell>
        </row>
        <row r="243">
          <cell r="C243" t="str">
            <v>Marcedes Lewis</v>
          </cell>
          <cell r="D243" t="str">
            <v>JAX</v>
          </cell>
          <cell r="E243">
            <v>32</v>
          </cell>
          <cell r="F243" t="str">
            <v>TE</v>
          </cell>
          <cell r="G243">
            <v>10</v>
          </cell>
          <cell r="H243">
            <v>10</v>
          </cell>
          <cell r="I243">
            <v>30</v>
          </cell>
          <cell r="J243">
            <v>20</v>
          </cell>
          <cell r="K243">
            <v>0.66700000000000004</v>
          </cell>
          <cell r="L243">
            <v>169</v>
          </cell>
          <cell r="M243">
            <v>8.5</v>
          </cell>
          <cell r="N243">
            <v>1</v>
          </cell>
          <cell r="O243">
            <v>37</v>
          </cell>
          <cell r="P243">
            <v>2</v>
          </cell>
          <cell r="Q243">
            <v>16.899999999999999</v>
          </cell>
          <cell r="R243">
            <v>0.21511535401750198</v>
          </cell>
          <cell r="S243">
            <v>0</v>
          </cell>
        </row>
        <row r="244">
          <cell r="C244" t="str">
            <v>Jared Cook</v>
          </cell>
          <cell r="D244" t="str">
            <v>GNB</v>
          </cell>
          <cell r="E244">
            <v>29</v>
          </cell>
          <cell r="F244" t="str">
            <v>TE</v>
          </cell>
          <cell r="G244">
            <v>10</v>
          </cell>
          <cell r="H244">
            <v>5</v>
          </cell>
          <cell r="I244">
            <v>51</v>
          </cell>
          <cell r="J244">
            <v>30</v>
          </cell>
          <cell r="K244">
            <v>0.58799999999999997</v>
          </cell>
          <cell r="L244">
            <v>377</v>
          </cell>
          <cell r="M244">
            <v>12.6</v>
          </cell>
          <cell r="N244">
            <v>1</v>
          </cell>
          <cell r="O244">
            <v>47</v>
          </cell>
          <cell r="P244">
            <v>3</v>
          </cell>
          <cell r="Q244">
            <v>37.700000000000003</v>
          </cell>
          <cell r="R244">
            <v>0.4798727128082737</v>
          </cell>
          <cell r="S244">
            <v>1</v>
          </cell>
        </row>
        <row r="245">
          <cell r="C245" t="str">
            <v>Virgil Green</v>
          </cell>
          <cell r="D245" t="str">
            <v>DEN</v>
          </cell>
          <cell r="E245">
            <v>28</v>
          </cell>
          <cell r="F245" t="str">
            <v>TE</v>
          </cell>
          <cell r="G245">
            <v>12</v>
          </cell>
          <cell r="H245">
            <v>11</v>
          </cell>
          <cell r="I245">
            <v>37</v>
          </cell>
          <cell r="J245">
            <v>22</v>
          </cell>
          <cell r="K245">
            <v>0.59499999999999997</v>
          </cell>
          <cell r="L245">
            <v>237</v>
          </cell>
          <cell r="M245">
            <v>10.8</v>
          </cell>
          <cell r="N245">
            <v>1</v>
          </cell>
          <cell r="O245">
            <v>31</v>
          </cell>
          <cell r="P245">
            <v>1.8</v>
          </cell>
          <cell r="Q245">
            <v>19.8</v>
          </cell>
          <cell r="R245">
            <v>0.25202863961813843</v>
          </cell>
          <cell r="S245">
            <v>0</v>
          </cell>
        </row>
        <row r="246">
          <cell r="C246" t="str">
            <v>Tyler Lockett</v>
          </cell>
          <cell r="D246" t="str">
            <v>SEA</v>
          </cell>
          <cell r="E246">
            <v>24</v>
          </cell>
          <cell r="F246" t="str">
            <v>WR</v>
          </cell>
          <cell r="G246">
            <v>15</v>
          </cell>
          <cell r="H246">
            <v>9</v>
          </cell>
          <cell r="I246">
            <v>66</v>
          </cell>
          <cell r="J246">
            <v>41</v>
          </cell>
          <cell r="K246">
            <v>0.621</v>
          </cell>
          <cell r="L246">
            <v>597</v>
          </cell>
          <cell r="M246">
            <v>14.6</v>
          </cell>
          <cell r="N246">
            <v>1</v>
          </cell>
          <cell r="O246">
            <v>57</v>
          </cell>
          <cell r="P246">
            <v>2.7</v>
          </cell>
          <cell r="Q246">
            <v>39.799999999999997</v>
          </cell>
          <cell r="R246">
            <v>0.50660302307080352</v>
          </cell>
          <cell r="S246">
            <v>0</v>
          </cell>
        </row>
        <row r="247">
          <cell r="C247" t="str">
            <v>Arrelious Benn</v>
          </cell>
          <cell r="D247" t="str">
            <v>JAX</v>
          </cell>
          <cell r="E247">
            <v>28</v>
          </cell>
          <cell r="F247" t="str">
            <v>WR</v>
          </cell>
          <cell r="G247">
            <v>15</v>
          </cell>
          <cell r="H247">
            <v>0</v>
          </cell>
          <cell r="I247">
            <v>10</v>
          </cell>
          <cell r="J247">
            <v>5</v>
          </cell>
          <cell r="K247">
            <v>0.5</v>
          </cell>
          <cell r="L247">
            <v>116</v>
          </cell>
          <cell r="M247">
            <v>23.2</v>
          </cell>
          <cell r="N247">
            <v>1</v>
          </cell>
          <cell r="O247">
            <v>51</v>
          </cell>
          <cell r="P247">
            <v>0.3</v>
          </cell>
          <cell r="Q247">
            <v>7.7333333333333334</v>
          </cell>
          <cell r="R247">
            <v>9.8435428268363837E-2</v>
          </cell>
          <cell r="S247">
            <v>0</v>
          </cell>
        </row>
        <row r="248">
          <cell r="C248" t="str">
            <v>Jermaine Kearse</v>
          </cell>
          <cell r="D248" t="str">
            <v>SEA</v>
          </cell>
          <cell r="E248">
            <v>26</v>
          </cell>
          <cell r="F248" t="str">
            <v>WR</v>
          </cell>
          <cell r="G248">
            <v>16</v>
          </cell>
          <cell r="H248">
            <v>15</v>
          </cell>
          <cell r="I248">
            <v>89</v>
          </cell>
          <cell r="J248">
            <v>41</v>
          </cell>
          <cell r="K248">
            <v>0.46100000000000002</v>
          </cell>
          <cell r="L248">
            <v>510</v>
          </cell>
          <cell r="M248">
            <v>12.4</v>
          </cell>
          <cell r="N248">
            <v>1</v>
          </cell>
          <cell r="O248">
            <v>36</v>
          </cell>
          <cell r="P248">
            <v>2.6</v>
          </cell>
          <cell r="Q248">
            <v>31.875</v>
          </cell>
          <cell r="R248">
            <v>0.40572792362768495</v>
          </cell>
          <cell r="S248">
            <v>0</v>
          </cell>
        </row>
        <row r="249">
          <cell r="C249" t="str">
            <v>Josh Huff</v>
          </cell>
          <cell r="D249" t="str">
            <v>TAM</v>
          </cell>
          <cell r="E249">
            <v>25</v>
          </cell>
          <cell r="F249" t="str">
            <v>RB</v>
          </cell>
          <cell r="G249">
            <v>10</v>
          </cell>
          <cell r="H249">
            <v>2</v>
          </cell>
          <cell r="I249">
            <v>23</v>
          </cell>
          <cell r="J249">
            <v>16</v>
          </cell>
          <cell r="K249">
            <v>0.69599999999999995</v>
          </cell>
          <cell r="L249">
            <v>113</v>
          </cell>
          <cell r="M249">
            <v>7.1</v>
          </cell>
          <cell r="N249">
            <v>1</v>
          </cell>
          <cell r="O249">
            <v>17</v>
          </cell>
          <cell r="P249">
            <v>1.6</v>
          </cell>
          <cell r="Q249">
            <v>11.3</v>
          </cell>
          <cell r="R249">
            <v>0.14383452665075577</v>
          </cell>
          <cell r="S249">
            <v>0</v>
          </cell>
        </row>
        <row r="250">
          <cell r="C250" t="str">
            <v>Eric Ebron</v>
          </cell>
          <cell r="D250" t="str">
            <v>DET</v>
          </cell>
          <cell r="E250">
            <v>23</v>
          </cell>
          <cell r="F250" t="str">
            <v>TE</v>
          </cell>
          <cell r="G250">
            <v>13</v>
          </cell>
          <cell r="H250">
            <v>13</v>
          </cell>
          <cell r="I250">
            <v>85</v>
          </cell>
          <cell r="J250">
            <v>61</v>
          </cell>
          <cell r="K250">
            <v>0.71799999999999997</v>
          </cell>
          <cell r="L250">
            <v>711</v>
          </cell>
          <cell r="M250">
            <v>11.7</v>
          </cell>
          <cell r="N250">
            <v>1</v>
          </cell>
          <cell r="O250">
            <v>61</v>
          </cell>
          <cell r="P250">
            <v>4.7</v>
          </cell>
          <cell r="Q250">
            <v>54.7</v>
          </cell>
          <cell r="R250">
            <v>0.69626093874303907</v>
          </cell>
          <cell r="S250">
            <v>0</v>
          </cell>
        </row>
        <row r="251">
          <cell r="C251" t="str">
            <v>Kamar Aiken</v>
          </cell>
          <cell r="D251" t="str">
            <v>BAL</v>
          </cell>
          <cell r="E251">
            <v>27</v>
          </cell>
          <cell r="F251" t="str">
            <v>WR</v>
          </cell>
          <cell r="G251">
            <v>16</v>
          </cell>
          <cell r="H251">
            <v>6</v>
          </cell>
          <cell r="I251">
            <v>50</v>
          </cell>
          <cell r="J251">
            <v>29</v>
          </cell>
          <cell r="K251">
            <v>0.57999999999999996</v>
          </cell>
          <cell r="L251">
            <v>328</v>
          </cell>
          <cell r="M251">
            <v>11.3</v>
          </cell>
          <cell r="N251">
            <v>1</v>
          </cell>
          <cell r="O251">
            <v>29</v>
          </cell>
          <cell r="P251">
            <v>1.8</v>
          </cell>
          <cell r="Q251">
            <v>20.5</v>
          </cell>
          <cell r="R251">
            <v>0.26093874303898168</v>
          </cell>
          <cell r="S251">
            <v>0</v>
          </cell>
        </row>
        <row r="252">
          <cell r="C252" t="str">
            <v>Mychal Rivera</v>
          </cell>
          <cell r="D252" t="str">
            <v>OAK</v>
          </cell>
          <cell r="E252">
            <v>26</v>
          </cell>
          <cell r="F252" t="str">
            <v>TE</v>
          </cell>
          <cell r="G252">
            <v>13</v>
          </cell>
          <cell r="H252">
            <v>2</v>
          </cell>
          <cell r="I252">
            <v>25</v>
          </cell>
          <cell r="J252">
            <v>18</v>
          </cell>
          <cell r="K252">
            <v>0.72</v>
          </cell>
          <cell r="L252">
            <v>192</v>
          </cell>
          <cell r="M252">
            <v>10.7</v>
          </cell>
          <cell r="N252">
            <v>1</v>
          </cell>
          <cell r="O252">
            <v>27</v>
          </cell>
          <cell r="P252">
            <v>1.4</v>
          </cell>
          <cell r="Q252">
            <v>14.8</v>
          </cell>
          <cell r="R252">
            <v>0.18838504375497217</v>
          </cell>
          <cell r="S252">
            <v>0</v>
          </cell>
        </row>
        <row r="253">
          <cell r="C253" t="str">
            <v>Josh Bellamy</v>
          </cell>
          <cell r="D253" t="str">
            <v>CHI</v>
          </cell>
          <cell r="E253">
            <v>27</v>
          </cell>
          <cell r="F253" t="str">
            <v>WR</v>
          </cell>
          <cell r="G253">
            <v>16</v>
          </cell>
          <cell r="H253">
            <v>2</v>
          </cell>
          <cell r="I253">
            <v>38</v>
          </cell>
          <cell r="J253">
            <v>19</v>
          </cell>
          <cell r="K253">
            <v>0.5</v>
          </cell>
          <cell r="L253">
            <v>282</v>
          </cell>
          <cell r="M253">
            <v>14.8</v>
          </cell>
          <cell r="N253">
            <v>1</v>
          </cell>
          <cell r="O253">
            <v>31</v>
          </cell>
          <cell r="P253">
            <v>1.2</v>
          </cell>
          <cell r="Q253">
            <v>17.625</v>
          </cell>
          <cell r="R253">
            <v>0.22434367541766109</v>
          </cell>
          <cell r="S253">
            <v>0</v>
          </cell>
        </row>
        <row r="254">
          <cell r="C254" t="str">
            <v>John Kuhn</v>
          </cell>
          <cell r="D254" t="str">
            <v>NOR</v>
          </cell>
          <cell r="E254">
            <v>34</v>
          </cell>
          <cell r="F254" t="str">
            <v>RB</v>
          </cell>
          <cell r="G254">
            <v>16</v>
          </cell>
          <cell r="H254">
            <v>3</v>
          </cell>
          <cell r="I254">
            <v>20</v>
          </cell>
          <cell r="J254">
            <v>16</v>
          </cell>
          <cell r="K254">
            <v>0.8</v>
          </cell>
          <cell r="L254">
            <v>70</v>
          </cell>
          <cell r="M254">
            <v>4.4000000000000004</v>
          </cell>
          <cell r="N254">
            <v>1</v>
          </cell>
          <cell r="O254">
            <v>11</v>
          </cell>
          <cell r="P254">
            <v>1</v>
          </cell>
          <cell r="Q254">
            <v>4.4000000000000004</v>
          </cell>
          <cell r="R254">
            <v>5.6006364359586322E-2</v>
          </cell>
          <cell r="S254">
            <v>0</v>
          </cell>
        </row>
        <row r="255">
          <cell r="C255" t="str">
            <v>Ben Koyack</v>
          </cell>
          <cell r="D255" t="str">
            <v>JAX</v>
          </cell>
          <cell r="E255">
            <v>23</v>
          </cell>
          <cell r="F255" t="str">
            <v>TE</v>
          </cell>
          <cell r="G255">
            <v>14</v>
          </cell>
          <cell r="H255">
            <v>7</v>
          </cell>
          <cell r="I255">
            <v>24</v>
          </cell>
          <cell r="J255">
            <v>19</v>
          </cell>
          <cell r="K255">
            <v>0.79200000000000004</v>
          </cell>
          <cell r="L255">
            <v>161</v>
          </cell>
          <cell r="M255">
            <v>8.5</v>
          </cell>
          <cell r="N255">
            <v>1</v>
          </cell>
          <cell r="O255">
            <v>17</v>
          </cell>
          <cell r="P255">
            <v>1.4</v>
          </cell>
          <cell r="Q255">
            <v>11.5</v>
          </cell>
          <cell r="R255">
            <v>0.14638027048528243</v>
          </cell>
          <cell r="S255">
            <v>0</v>
          </cell>
        </row>
        <row r="256">
          <cell r="C256" t="str">
            <v>Jeff Janis</v>
          </cell>
          <cell r="D256" t="str">
            <v>GNB</v>
          </cell>
          <cell r="E256">
            <v>25</v>
          </cell>
          <cell r="F256" t="str">
            <v>WR</v>
          </cell>
          <cell r="G256">
            <v>16</v>
          </cell>
          <cell r="H256">
            <v>1</v>
          </cell>
          <cell r="I256">
            <v>19</v>
          </cell>
          <cell r="J256">
            <v>11</v>
          </cell>
          <cell r="K256">
            <v>0.57899999999999996</v>
          </cell>
          <cell r="L256">
            <v>93</v>
          </cell>
          <cell r="M256">
            <v>8.5</v>
          </cell>
          <cell r="N256">
            <v>1</v>
          </cell>
          <cell r="O256">
            <v>25</v>
          </cell>
          <cell r="P256">
            <v>0.7</v>
          </cell>
          <cell r="Q256">
            <v>5.8125</v>
          </cell>
          <cell r="R256">
            <v>7.3985680190930783E-2</v>
          </cell>
          <cell r="S256">
            <v>0</v>
          </cell>
        </row>
        <row r="257">
          <cell r="C257" t="str">
            <v>Trevor Davis</v>
          </cell>
          <cell r="D257" t="str">
            <v>GNB</v>
          </cell>
          <cell r="E257">
            <v>23</v>
          </cell>
          <cell r="F257" t="str">
            <v>WR</v>
          </cell>
          <cell r="G257">
            <v>11</v>
          </cell>
          <cell r="H257">
            <v>0</v>
          </cell>
          <cell r="I257">
            <v>7</v>
          </cell>
          <cell r="J257">
            <v>3</v>
          </cell>
          <cell r="K257">
            <v>0.42899999999999999</v>
          </cell>
          <cell r="L257">
            <v>24</v>
          </cell>
          <cell r="M257">
            <v>8</v>
          </cell>
          <cell r="N257">
            <v>1</v>
          </cell>
          <cell r="O257">
            <v>9</v>
          </cell>
          <cell r="P257">
            <v>0.3</v>
          </cell>
          <cell r="Q257">
            <v>2.1818181818181817</v>
          </cell>
          <cell r="R257">
            <v>2.7771750922108915E-2</v>
          </cell>
          <cell r="S257">
            <v>2</v>
          </cell>
        </row>
        <row r="258">
          <cell r="C258" t="str">
            <v>Rex Burkhead</v>
          </cell>
          <cell r="D258" t="str">
            <v>CIN</v>
          </cell>
          <cell r="E258">
            <v>26</v>
          </cell>
          <cell r="F258" t="str">
            <v>RB</v>
          </cell>
          <cell r="G258">
            <v>16</v>
          </cell>
          <cell r="H258">
            <v>1</v>
          </cell>
          <cell r="I258">
            <v>20</v>
          </cell>
          <cell r="J258">
            <v>17</v>
          </cell>
          <cell r="K258">
            <v>0.85</v>
          </cell>
          <cell r="L258">
            <v>145</v>
          </cell>
          <cell r="M258">
            <v>8.5</v>
          </cell>
          <cell r="N258">
            <v>0</v>
          </cell>
          <cell r="O258">
            <v>18</v>
          </cell>
          <cell r="P258">
            <v>1.1000000000000001</v>
          </cell>
          <cell r="Q258">
            <v>9.1</v>
          </cell>
          <cell r="R258">
            <v>0.1158313444709626</v>
          </cell>
          <cell r="S258">
            <v>1</v>
          </cell>
        </row>
        <row r="259">
          <cell r="C259" t="str">
            <v>Darren Fells</v>
          </cell>
          <cell r="D259" t="str">
            <v>ARI</v>
          </cell>
          <cell r="E259">
            <v>30</v>
          </cell>
          <cell r="F259" t="str">
            <v>TE</v>
          </cell>
          <cell r="G259">
            <v>14</v>
          </cell>
          <cell r="H259">
            <v>7</v>
          </cell>
          <cell r="I259">
            <v>18</v>
          </cell>
          <cell r="J259">
            <v>14</v>
          </cell>
          <cell r="K259">
            <v>0.77800000000000002</v>
          </cell>
          <cell r="L259">
            <v>154</v>
          </cell>
          <cell r="M259">
            <v>11</v>
          </cell>
          <cell r="N259">
            <v>1</v>
          </cell>
          <cell r="O259">
            <v>37</v>
          </cell>
          <cell r="P259">
            <v>1</v>
          </cell>
          <cell r="Q259">
            <v>11</v>
          </cell>
          <cell r="R259">
            <v>0.14001591089896578</v>
          </cell>
          <cell r="S259">
            <v>0</v>
          </cell>
        </row>
        <row r="260">
          <cell r="C260" t="str">
            <v>C.J. Prosise</v>
          </cell>
          <cell r="D260" t="str">
            <v>SEA</v>
          </cell>
          <cell r="E260">
            <v>22</v>
          </cell>
          <cell r="F260" t="str">
            <v>RB</v>
          </cell>
          <cell r="G260">
            <v>6</v>
          </cell>
          <cell r="H260">
            <v>2</v>
          </cell>
          <cell r="I260">
            <v>19</v>
          </cell>
          <cell r="J260">
            <v>17</v>
          </cell>
          <cell r="K260">
            <v>0.89500000000000002</v>
          </cell>
          <cell r="L260">
            <v>208</v>
          </cell>
          <cell r="M260">
            <v>12.2</v>
          </cell>
          <cell r="N260">
            <v>0</v>
          </cell>
          <cell r="O260">
            <v>43</v>
          </cell>
          <cell r="P260">
            <v>2.8</v>
          </cell>
          <cell r="Q260">
            <v>34.700000000000003</v>
          </cell>
          <cell r="R260">
            <v>0.44168655529037393</v>
          </cell>
          <cell r="S260">
            <v>0</v>
          </cell>
        </row>
        <row r="261">
          <cell r="C261" t="str">
            <v>Victor Cruz</v>
          </cell>
          <cell r="D261" t="str">
            <v>NYG</v>
          </cell>
          <cell r="E261">
            <v>30</v>
          </cell>
          <cell r="F261" t="str">
            <v>WR</v>
          </cell>
          <cell r="G261">
            <v>15</v>
          </cell>
          <cell r="H261">
            <v>12</v>
          </cell>
          <cell r="I261">
            <v>72</v>
          </cell>
          <cell r="J261">
            <v>39</v>
          </cell>
          <cell r="K261">
            <v>0.54200000000000004</v>
          </cell>
          <cell r="L261">
            <v>586</v>
          </cell>
          <cell r="M261">
            <v>15</v>
          </cell>
          <cell r="N261">
            <v>1</v>
          </cell>
          <cell r="O261">
            <v>48</v>
          </cell>
          <cell r="P261">
            <v>2.6</v>
          </cell>
          <cell r="Q261">
            <v>39.06666666666667</v>
          </cell>
          <cell r="R261">
            <v>0.49726862901087249</v>
          </cell>
          <cell r="S261">
            <v>1</v>
          </cell>
        </row>
        <row r="262">
          <cell r="C262" t="str">
            <v>Tyler Boyd</v>
          </cell>
          <cell r="D262" t="str">
            <v>CIN</v>
          </cell>
          <cell r="E262">
            <v>22</v>
          </cell>
          <cell r="F262" t="str">
            <v>WR</v>
          </cell>
          <cell r="G262">
            <v>16</v>
          </cell>
          <cell r="H262">
            <v>2</v>
          </cell>
          <cell r="I262">
            <v>81</v>
          </cell>
          <cell r="J262">
            <v>54</v>
          </cell>
          <cell r="K262">
            <v>0.66700000000000004</v>
          </cell>
          <cell r="L262">
            <v>603</v>
          </cell>
          <cell r="M262">
            <v>11.2</v>
          </cell>
          <cell r="N262">
            <v>1</v>
          </cell>
          <cell r="O262">
            <v>30</v>
          </cell>
          <cell r="P262">
            <v>3.4</v>
          </cell>
          <cell r="Q262">
            <v>37.6875</v>
          </cell>
          <cell r="R262">
            <v>0.47971360381861577</v>
          </cell>
          <cell r="S262">
            <v>1</v>
          </cell>
        </row>
        <row r="263">
          <cell r="C263" t="str">
            <v>Robert Kelley</v>
          </cell>
          <cell r="D263" t="str">
            <v>WAS</v>
          </cell>
          <cell r="E263">
            <v>24</v>
          </cell>
          <cell r="F263" t="str">
            <v>RB</v>
          </cell>
          <cell r="G263">
            <v>14</v>
          </cell>
          <cell r="H263">
            <v>9</v>
          </cell>
          <cell r="I263">
            <v>18</v>
          </cell>
          <cell r="J263">
            <v>12</v>
          </cell>
          <cell r="K263">
            <v>0.66700000000000004</v>
          </cell>
          <cell r="L263">
            <v>82</v>
          </cell>
          <cell r="M263">
            <v>6.8</v>
          </cell>
          <cell r="N263">
            <v>1</v>
          </cell>
          <cell r="O263">
            <v>22</v>
          </cell>
          <cell r="P263">
            <v>0.9</v>
          </cell>
          <cell r="Q263">
            <v>5.9</v>
          </cell>
          <cell r="R263">
            <v>7.5099443118536197E-2</v>
          </cell>
          <cell r="S263">
            <v>0</v>
          </cell>
        </row>
        <row r="264">
          <cell r="C264" t="str">
            <v>Corey Brown</v>
          </cell>
          <cell r="D264" t="str">
            <v>CAR</v>
          </cell>
          <cell r="E264">
            <v>25</v>
          </cell>
          <cell r="F264" t="str">
            <v>WR</v>
          </cell>
          <cell r="G264">
            <v>16</v>
          </cell>
          <cell r="H264">
            <v>8</v>
          </cell>
          <cell r="I264">
            <v>53</v>
          </cell>
          <cell r="J264">
            <v>27</v>
          </cell>
          <cell r="K264">
            <v>0.50900000000000001</v>
          </cell>
          <cell r="L264">
            <v>276</v>
          </cell>
          <cell r="M264">
            <v>10.199999999999999</v>
          </cell>
          <cell r="N264">
            <v>1</v>
          </cell>
          <cell r="O264">
            <v>27</v>
          </cell>
          <cell r="P264">
            <v>1.7</v>
          </cell>
          <cell r="Q264">
            <v>17.25</v>
          </cell>
          <cell r="R264">
            <v>0.21957040572792363</v>
          </cell>
          <cell r="S264">
            <v>1</v>
          </cell>
        </row>
        <row r="265">
          <cell r="C265" t="str">
            <v>Andre Roberts</v>
          </cell>
          <cell r="D265" t="str">
            <v>DET</v>
          </cell>
          <cell r="E265">
            <v>28</v>
          </cell>
          <cell r="F265" t="str">
            <v>WR</v>
          </cell>
          <cell r="G265">
            <v>16</v>
          </cell>
          <cell r="H265">
            <v>1</v>
          </cell>
          <cell r="I265">
            <v>25</v>
          </cell>
          <cell r="J265">
            <v>14</v>
          </cell>
          <cell r="K265">
            <v>0.56000000000000005</v>
          </cell>
          <cell r="L265">
            <v>188</v>
          </cell>
          <cell r="M265">
            <v>13.4</v>
          </cell>
          <cell r="N265">
            <v>1</v>
          </cell>
          <cell r="O265">
            <v>44</v>
          </cell>
          <cell r="P265">
            <v>0.9</v>
          </cell>
          <cell r="Q265">
            <v>11.75</v>
          </cell>
          <cell r="R265">
            <v>0.14956245027844073</v>
          </cell>
          <cell r="S265">
            <v>2</v>
          </cell>
        </row>
        <row r="266">
          <cell r="C266" t="str">
            <v>Trey Burton</v>
          </cell>
          <cell r="D266" t="str">
            <v>PHI</v>
          </cell>
          <cell r="E266">
            <v>25</v>
          </cell>
          <cell r="F266" t="str">
            <v>TE</v>
          </cell>
          <cell r="G266">
            <v>15</v>
          </cell>
          <cell r="H266">
            <v>4</v>
          </cell>
          <cell r="I266">
            <v>60</v>
          </cell>
          <cell r="J266">
            <v>37</v>
          </cell>
          <cell r="K266">
            <v>0.61699999999999999</v>
          </cell>
          <cell r="L266">
            <v>327</v>
          </cell>
          <cell r="M266">
            <v>8.8000000000000007</v>
          </cell>
          <cell r="N266">
            <v>1</v>
          </cell>
          <cell r="O266">
            <v>32</v>
          </cell>
          <cell r="P266">
            <v>2.5</v>
          </cell>
          <cell r="Q266">
            <v>21.8</v>
          </cell>
          <cell r="R266">
            <v>0.27748607796340496</v>
          </cell>
          <cell r="S266">
            <v>0</v>
          </cell>
        </row>
        <row r="267">
          <cell r="C267" t="str">
            <v>Shane Vereen</v>
          </cell>
          <cell r="D267" t="str">
            <v>NYG</v>
          </cell>
          <cell r="E267">
            <v>27</v>
          </cell>
          <cell r="F267" t="str">
            <v>RB</v>
          </cell>
          <cell r="G267">
            <v>5</v>
          </cell>
          <cell r="H267">
            <v>1</v>
          </cell>
          <cell r="I267">
            <v>19</v>
          </cell>
          <cell r="J267">
            <v>11</v>
          </cell>
          <cell r="K267">
            <v>0.57899999999999996</v>
          </cell>
          <cell r="L267">
            <v>94</v>
          </cell>
          <cell r="M267">
            <v>8.5</v>
          </cell>
          <cell r="N267">
            <v>0</v>
          </cell>
          <cell r="O267">
            <v>16</v>
          </cell>
          <cell r="P267">
            <v>2.2000000000000002</v>
          </cell>
          <cell r="Q267">
            <v>18.8</v>
          </cell>
          <cell r="R267">
            <v>0.23929992044550519</v>
          </cell>
          <cell r="S267">
            <v>2</v>
          </cell>
        </row>
        <row r="268">
          <cell r="C268" t="str">
            <v>Dwayne Harris</v>
          </cell>
          <cell r="D268" t="str">
            <v>NYG</v>
          </cell>
          <cell r="E268">
            <v>29</v>
          </cell>
          <cell r="F268" t="str">
            <v>WR</v>
          </cell>
          <cell r="G268">
            <v>16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13</v>
          </cell>
          <cell r="M268">
            <v>13</v>
          </cell>
          <cell r="N268">
            <v>1</v>
          </cell>
          <cell r="O268">
            <v>13</v>
          </cell>
          <cell r="P268">
            <v>0.1</v>
          </cell>
          <cell r="Q268">
            <v>0.8125</v>
          </cell>
          <cell r="R268">
            <v>1.0342084327764518E-2</v>
          </cell>
          <cell r="S268">
            <v>3</v>
          </cell>
        </row>
        <row r="269">
          <cell r="C269" t="str">
            <v>Jerell Adams</v>
          </cell>
          <cell r="D269" t="str">
            <v>NYG</v>
          </cell>
          <cell r="E269">
            <v>24</v>
          </cell>
          <cell r="F269" t="str">
            <v>TE</v>
          </cell>
          <cell r="G269">
            <v>13</v>
          </cell>
          <cell r="H269">
            <v>2</v>
          </cell>
          <cell r="I269">
            <v>21</v>
          </cell>
          <cell r="J269">
            <v>16</v>
          </cell>
          <cell r="K269">
            <v>0.76200000000000001</v>
          </cell>
          <cell r="L269">
            <v>122</v>
          </cell>
          <cell r="M269">
            <v>7.6</v>
          </cell>
          <cell r="N269">
            <v>1</v>
          </cell>
          <cell r="O269">
            <v>14</v>
          </cell>
          <cell r="P269">
            <v>1.2</v>
          </cell>
          <cell r="Q269">
            <v>9.4</v>
          </cell>
          <cell r="R269">
            <v>0.11964996022275259</v>
          </cell>
          <cell r="S269">
            <v>1</v>
          </cell>
        </row>
        <row r="270">
          <cell r="C270" t="str">
            <v>Jordan Norwood</v>
          </cell>
          <cell r="D270" t="str">
            <v>DEN</v>
          </cell>
          <cell r="E270">
            <v>30</v>
          </cell>
          <cell r="F270" t="str">
            <v>WR</v>
          </cell>
          <cell r="G270">
            <v>14</v>
          </cell>
          <cell r="H270">
            <v>6</v>
          </cell>
          <cell r="I270">
            <v>35</v>
          </cell>
          <cell r="J270">
            <v>21</v>
          </cell>
          <cell r="K270">
            <v>0.6</v>
          </cell>
          <cell r="L270">
            <v>232</v>
          </cell>
          <cell r="M270">
            <v>11</v>
          </cell>
          <cell r="N270">
            <v>1</v>
          </cell>
          <cell r="O270">
            <v>36</v>
          </cell>
          <cell r="P270">
            <v>1.5</v>
          </cell>
          <cell r="Q270">
            <v>16.571428571428573</v>
          </cell>
          <cell r="R270">
            <v>0.21093306057506536</v>
          </cell>
          <cell r="S270">
            <v>5</v>
          </cell>
        </row>
        <row r="271">
          <cell r="C271" t="str">
            <v>Thomas Rawls</v>
          </cell>
          <cell r="D271" t="str">
            <v>SEA</v>
          </cell>
          <cell r="E271">
            <v>23</v>
          </cell>
          <cell r="F271" t="str">
            <v>RB</v>
          </cell>
          <cell r="G271">
            <v>9</v>
          </cell>
          <cell r="H271">
            <v>7</v>
          </cell>
          <cell r="I271">
            <v>17</v>
          </cell>
          <cell r="J271">
            <v>13</v>
          </cell>
          <cell r="K271">
            <v>0.76500000000000001</v>
          </cell>
          <cell r="L271">
            <v>96</v>
          </cell>
          <cell r="M271">
            <v>7.4</v>
          </cell>
          <cell r="N271">
            <v>0</v>
          </cell>
          <cell r="O271">
            <v>20</v>
          </cell>
          <cell r="P271">
            <v>1.4</v>
          </cell>
          <cell r="Q271">
            <v>10.7</v>
          </cell>
          <cell r="R271">
            <v>0.1361972951471758</v>
          </cell>
          <cell r="S271">
            <v>0</v>
          </cell>
        </row>
        <row r="272">
          <cell r="C272" t="str">
            <v>Will Tye</v>
          </cell>
          <cell r="D272" t="str">
            <v>NYG</v>
          </cell>
          <cell r="E272">
            <v>25</v>
          </cell>
          <cell r="F272" t="str">
            <v>TE</v>
          </cell>
          <cell r="G272">
            <v>16</v>
          </cell>
          <cell r="H272">
            <v>10</v>
          </cell>
          <cell r="I272">
            <v>70</v>
          </cell>
          <cell r="J272">
            <v>48</v>
          </cell>
          <cell r="K272">
            <v>0.68600000000000005</v>
          </cell>
          <cell r="L272">
            <v>395</v>
          </cell>
          <cell r="M272">
            <v>8.1999999999999993</v>
          </cell>
          <cell r="N272">
            <v>1</v>
          </cell>
          <cell r="O272">
            <v>27</v>
          </cell>
          <cell r="P272">
            <v>3</v>
          </cell>
          <cell r="Q272">
            <v>24.7</v>
          </cell>
          <cell r="R272">
            <v>0.31439936356404136</v>
          </cell>
          <cell r="S272">
            <v>0</v>
          </cell>
        </row>
        <row r="273">
          <cell r="C273" t="str">
            <v>Andre Ellington</v>
          </cell>
          <cell r="D273" t="str">
            <v>ARI</v>
          </cell>
          <cell r="E273">
            <v>27</v>
          </cell>
          <cell r="F273" t="str">
            <v>RB</v>
          </cell>
          <cell r="G273">
            <v>16</v>
          </cell>
          <cell r="H273">
            <v>0</v>
          </cell>
          <cell r="I273">
            <v>19</v>
          </cell>
          <cell r="J273">
            <v>12</v>
          </cell>
          <cell r="K273">
            <v>0.63200000000000001</v>
          </cell>
          <cell r="L273">
            <v>85</v>
          </cell>
          <cell r="M273">
            <v>7.1</v>
          </cell>
          <cell r="N273">
            <v>0</v>
          </cell>
          <cell r="O273">
            <v>16</v>
          </cell>
          <cell r="P273">
            <v>0.8</v>
          </cell>
          <cell r="Q273">
            <v>5.3</v>
          </cell>
          <cell r="R273">
            <v>6.7462211614956247E-2</v>
          </cell>
          <cell r="S273">
            <v>0</v>
          </cell>
        </row>
        <row r="274">
          <cell r="C274" t="str">
            <v>Jonathan Grimes</v>
          </cell>
          <cell r="D274" t="str">
            <v>HOU</v>
          </cell>
          <cell r="E274">
            <v>27</v>
          </cell>
          <cell r="F274" t="str">
            <v>RB</v>
          </cell>
          <cell r="G274">
            <v>10</v>
          </cell>
          <cell r="H274">
            <v>0</v>
          </cell>
          <cell r="I274">
            <v>18</v>
          </cell>
          <cell r="J274">
            <v>13</v>
          </cell>
          <cell r="K274">
            <v>0.72199999999999998</v>
          </cell>
          <cell r="L274">
            <v>94</v>
          </cell>
          <cell r="M274">
            <v>7.2</v>
          </cell>
          <cell r="N274">
            <v>0</v>
          </cell>
          <cell r="O274">
            <v>15</v>
          </cell>
          <cell r="P274">
            <v>1.3</v>
          </cell>
          <cell r="Q274">
            <v>9.4</v>
          </cell>
          <cell r="R274">
            <v>0.11964996022275259</v>
          </cell>
          <cell r="S274">
            <v>0</v>
          </cell>
        </row>
        <row r="275">
          <cell r="C275" t="str">
            <v>Erik Swoope</v>
          </cell>
          <cell r="D275" t="str">
            <v>IND</v>
          </cell>
          <cell r="E275">
            <v>24</v>
          </cell>
          <cell r="F275" t="str">
            <v>TE</v>
          </cell>
          <cell r="G275">
            <v>16</v>
          </cell>
          <cell r="H275">
            <v>4</v>
          </cell>
          <cell r="I275">
            <v>22</v>
          </cell>
          <cell r="J275">
            <v>15</v>
          </cell>
          <cell r="K275">
            <v>0.68200000000000005</v>
          </cell>
          <cell r="L275">
            <v>297</v>
          </cell>
          <cell r="M275">
            <v>19.8</v>
          </cell>
          <cell r="N275">
            <v>1</v>
          </cell>
          <cell r="O275">
            <v>45</v>
          </cell>
          <cell r="P275">
            <v>0.9</v>
          </cell>
          <cell r="Q275">
            <v>18.600000000000001</v>
          </cell>
          <cell r="R275">
            <v>0.23675417661097853</v>
          </cell>
          <cell r="S275">
            <v>0</v>
          </cell>
        </row>
        <row r="276">
          <cell r="C276" t="str">
            <v>Ed Dickson</v>
          </cell>
          <cell r="D276" t="str">
            <v>CAR</v>
          </cell>
          <cell r="E276">
            <v>29</v>
          </cell>
          <cell r="F276" t="str">
            <v>TE</v>
          </cell>
          <cell r="G276">
            <v>16</v>
          </cell>
          <cell r="H276">
            <v>8</v>
          </cell>
          <cell r="I276">
            <v>19</v>
          </cell>
          <cell r="J276">
            <v>10</v>
          </cell>
          <cell r="K276">
            <v>0.52600000000000002</v>
          </cell>
          <cell r="L276">
            <v>134</v>
          </cell>
          <cell r="M276">
            <v>13.4</v>
          </cell>
          <cell r="N276">
            <v>1</v>
          </cell>
          <cell r="O276">
            <v>28</v>
          </cell>
          <cell r="P276">
            <v>0.6</v>
          </cell>
          <cell r="Q276">
            <v>8.4</v>
          </cell>
          <cell r="R276">
            <v>0.10692124105011934</v>
          </cell>
          <cell r="S276">
            <v>0</v>
          </cell>
        </row>
        <row r="277">
          <cell r="C277" t="str">
            <v>Dwayne Washington</v>
          </cell>
          <cell r="D277" t="str">
            <v>DET</v>
          </cell>
          <cell r="E277">
            <v>22</v>
          </cell>
          <cell r="F277" t="str">
            <v>RB</v>
          </cell>
          <cell r="G277">
            <v>12</v>
          </cell>
          <cell r="H277">
            <v>2</v>
          </cell>
          <cell r="I277">
            <v>15</v>
          </cell>
          <cell r="J277">
            <v>10</v>
          </cell>
          <cell r="K277">
            <v>0.66700000000000004</v>
          </cell>
          <cell r="L277">
            <v>62</v>
          </cell>
          <cell r="M277">
            <v>6.2</v>
          </cell>
          <cell r="N277">
            <v>0</v>
          </cell>
          <cell r="O277">
            <v>11</v>
          </cell>
          <cell r="P277">
            <v>0.8</v>
          </cell>
          <cell r="Q277">
            <v>5.2</v>
          </cell>
          <cell r="R277">
            <v>6.6189339697692917E-2</v>
          </cell>
          <cell r="S277">
            <v>0</v>
          </cell>
        </row>
        <row r="278">
          <cell r="C278" t="str">
            <v>Keenan Allen</v>
          </cell>
          <cell r="D278" t="str">
            <v>SDG</v>
          </cell>
          <cell r="E278">
            <v>24</v>
          </cell>
          <cell r="F278" t="str">
            <v>WR</v>
          </cell>
          <cell r="G278">
            <v>1</v>
          </cell>
          <cell r="H278">
            <v>1</v>
          </cell>
          <cell r="I278">
            <v>7</v>
          </cell>
          <cell r="J278">
            <v>6</v>
          </cell>
          <cell r="K278">
            <v>0.85699999999999998</v>
          </cell>
          <cell r="L278">
            <v>63</v>
          </cell>
          <cell r="M278">
            <v>10.5</v>
          </cell>
          <cell r="N278">
            <v>0</v>
          </cell>
          <cell r="O278">
            <v>15</v>
          </cell>
          <cell r="P278">
            <v>6</v>
          </cell>
          <cell r="Q278">
            <v>63</v>
          </cell>
          <cell r="R278">
            <v>0.80190930787589498</v>
          </cell>
          <cell r="S278">
            <v>0</v>
          </cell>
        </row>
        <row r="279">
          <cell r="C279" t="str">
            <v>Tyler Higbee</v>
          </cell>
          <cell r="D279" t="str">
            <v>LAR</v>
          </cell>
          <cell r="E279">
            <v>23</v>
          </cell>
          <cell r="F279" t="str">
            <v>TE</v>
          </cell>
          <cell r="G279">
            <v>16</v>
          </cell>
          <cell r="H279">
            <v>6</v>
          </cell>
          <cell r="I279">
            <v>29</v>
          </cell>
          <cell r="J279">
            <v>11</v>
          </cell>
          <cell r="K279">
            <v>0.379</v>
          </cell>
          <cell r="L279">
            <v>85</v>
          </cell>
          <cell r="M279">
            <v>7.7</v>
          </cell>
          <cell r="N279">
            <v>1</v>
          </cell>
          <cell r="O279">
            <v>31</v>
          </cell>
          <cell r="P279">
            <v>0.7</v>
          </cell>
          <cell r="Q279">
            <v>5.3</v>
          </cell>
          <cell r="R279">
            <v>6.7462211614956247E-2</v>
          </cell>
          <cell r="S279">
            <v>0</v>
          </cell>
        </row>
        <row r="280">
          <cell r="C280" t="str">
            <v>John Phillips</v>
          </cell>
          <cell r="D280" t="str">
            <v>NOR</v>
          </cell>
          <cell r="E280">
            <v>29</v>
          </cell>
          <cell r="F280" t="str">
            <v>TE</v>
          </cell>
          <cell r="G280">
            <v>16</v>
          </cell>
          <cell r="H280">
            <v>7</v>
          </cell>
          <cell r="I280">
            <v>15</v>
          </cell>
          <cell r="J280">
            <v>10</v>
          </cell>
          <cell r="K280">
            <v>0.66700000000000004</v>
          </cell>
          <cell r="L280">
            <v>72</v>
          </cell>
          <cell r="M280">
            <v>7.2</v>
          </cell>
          <cell r="N280">
            <v>1</v>
          </cell>
          <cell r="O280">
            <v>16</v>
          </cell>
          <cell r="P280">
            <v>0.6</v>
          </cell>
          <cell r="Q280">
            <v>4.5</v>
          </cell>
          <cell r="R280">
            <v>5.7279236276849645E-2</v>
          </cell>
          <cell r="S280">
            <v>0</v>
          </cell>
        </row>
        <row r="281">
          <cell r="C281" t="str">
            <v>Mike Tolbert</v>
          </cell>
          <cell r="D281" t="str">
            <v>CAR</v>
          </cell>
          <cell r="E281">
            <v>31</v>
          </cell>
          <cell r="F281" t="str">
            <v>RB</v>
          </cell>
          <cell r="G281">
            <v>16</v>
          </cell>
          <cell r="H281">
            <v>2</v>
          </cell>
          <cell r="I281">
            <v>15</v>
          </cell>
          <cell r="J281">
            <v>10</v>
          </cell>
          <cell r="K281">
            <v>0.66700000000000004</v>
          </cell>
          <cell r="L281">
            <v>72</v>
          </cell>
          <cell r="M281">
            <v>7.2</v>
          </cell>
          <cell r="N281">
            <v>1</v>
          </cell>
          <cell r="O281">
            <v>17</v>
          </cell>
          <cell r="P281">
            <v>0.6</v>
          </cell>
          <cell r="Q281">
            <v>4.5</v>
          </cell>
          <cell r="R281">
            <v>5.7279236276849645E-2</v>
          </cell>
          <cell r="S281">
            <v>0</v>
          </cell>
        </row>
        <row r="282">
          <cell r="C282" t="str">
            <v>Kevin WhiTE</v>
          </cell>
          <cell r="D282" t="str">
            <v>CHI</v>
          </cell>
          <cell r="E282">
            <v>24</v>
          </cell>
          <cell r="F282" t="str">
            <v>WR</v>
          </cell>
          <cell r="G282">
            <v>4</v>
          </cell>
          <cell r="H282">
            <v>4</v>
          </cell>
          <cell r="I282">
            <v>36</v>
          </cell>
          <cell r="J282">
            <v>19</v>
          </cell>
          <cell r="K282">
            <v>0.52800000000000002</v>
          </cell>
          <cell r="L282">
            <v>187</v>
          </cell>
          <cell r="M282">
            <v>9.8000000000000007</v>
          </cell>
          <cell r="N282">
            <v>0</v>
          </cell>
          <cell r="O282">
            <v>32</v>
          </cell>
          <cell r="P282">
            <v>4.8</v>
          </cell>
          <cell r="Q282">
            <v>46.75</v>
          </cell>
          <cell r="R282">
            <v>0.59506762132060464</v>
          </cell>
          <cell r="S282">
            <v>0</v>
          </cell>
        </row>
        <row r="283">
          <cell r="C283" t="str">
            <v>Chris Moore</v>
          </cell>
          <cell r="D283" t="str">
            <v>BAL</v>
          </cell>
          <cell r="E283">
            <v>23</v>
          </cell>
          <cell r="F283" t="str">
            <v>RB</v>
          </cell>
          <cell r="G283">
            <v>15</v>
          </cell>
          <cell r="H283">
            <v>0</v>
          </cell>
          <cell r="I283">
            <v>16</v>
          </cell>
          <cell r="J283">
            <v>7</v>
          </cell>
          <cell r="K283">
            <v>0.438</v>
          </cell>
          <cell r="L283">
            <v>46</v>
          </cell>
          <cell r="M283">
            <v>6.6</v>
          </cell>
          <cell r="N283">
            <v>0</v>
          </cell>
          <cell r="O283">
            <v>13</v>
          </cell>
          <cell r="P283">
            <v>0.5</v>
          </cell>
          <cell r="Q283">
            <v>3.1</v>
          </cell>
          <cell r="R283">
            <v>3.9459029435163086E-2</v>
          </cell>
          <cell r="S283">
            <v>1</v>
          </cell>
        </row>
        <row r="284">
          <cell r="C284" t="str">
            <v>Kenneth Farrow</v>
          </cell>
          <cell r="D284" t="str">
            <v>SDG</v>
          </cell>
          <cell r="E284">
            <v>23</v>
          </cell>
          <cell r="F284" t="str">
            <v>RB</v>
          </cell>
          <cell r="G284">
            <v>13</v>
          </cell>
          <cell r="H284">
            <v>2</v>
          </cell>
          <cell r="I284">
            <v>16</v>
          </cell>
          <cell r="J284">
            <v>13</v>
          </cell>
          <cell r="K284">
            <v>0.81299999999999994</v>
          </cell>
          <cell r="L284">
            <v>70</v>
          </cell>
          <cell r="M284">
            <v>5.4</v>
          </cell>
          <cell r="N284">
            <v>0</v>
          </cell>
          <cell r="O284">
            <v>16</v>
          </cell>
          <cell r="P284">
            <v>1</v>
          </cell>
          <cell r="Q284">
            <v>5.4</v>
          </cell>
          <cell r="R284">
            <v>6.8735083532219576E-2</v>
          </cell>
          <cell r="S284">
            <v>2</v>
          </cell>
        </row>
        <row r="285">
          <cell r="C285" t="str">
            <v>Brandon Myers</v>
          </cell>
          <cell r="D285" t="str">
            <v>TAM</v>
          </cell>
          <cell r="E285">
            <v>31</v>
          </cell>
          <cell r="F285" t="str">
            <v>TE</v>
          </cell>
          <cell r="G285">
            <v>16</v>
          </cell>
          <cell r="H285">
            <v>9</v>
          </cell>
          <cell r="I285">
            <v>14</v>
          </cell>
          <cell r="J285">
            <v>7</v>
          </cell>
          <cell r="K285">
            <v>0.5</v>
          </cell>
          <cell r="L285">
            <v>59</v>
          </cell>
          <cell r="M285">
            <v>8.4</v>
          </cell>
          <cell r="N285">
            <v>1</v>
          </cell>
          <cell r="O285">
            <v>12</v>
          </cell>
          <cell r="P285">
            <v>0.4</v>
          </cell>
          <cell r="Q285">
            <v>3.7</v>
          </cell>
          <cell r="R285">
            <v>4.7096260938743043E-2</v>
          </cell>
          <cell r="S285">
            <v>0</v>
          </cell>
        </row>
        <row r="286">
          <cell r="C286" t="str">
            <v>Alfred Blue</v>
          </cell>
          <cell r="D286" t="str">
            <v>HOU</v>
          </cell>
          <cell r="E286">
            <v>25</v>
          </cell>
          <cell r="F286" t="str">
            <v>RB</v>
          </cell>
          <cell r="G286">
            <v>14</v>
          </cell>
          <cell r="H286">
            <v>2</v>
          </cell>
          <cell r="I286">
            <v>16</v>
          </cell>
          <cell r="J286">
            <v>12</v>
          </cell>
          <cell r="K286">
            <v>0.75</v>
          </cell>
          <cell r="L286">
            <v>40</v>
          </cell>
          <cell r="M286">
            <v>3.3</v>
          </cell>
          <cell r="N286">
            <v>0</v>
          </cell>
          <cell r="O286">
            <v>12</v>
          </cell>
          <cell r="P286">
            <v>0.9</v>
          </cell>
          <cell r="Q286">
            <v>2.9</v>
          </cell>
          <cell r="R286">
            <v>3.6913285600636433E-2</v>
          </cell>
          <cell r="S286">
            <v>2</v>
          </cell>
        </row>
        <row r="287">
          <cell r="C287" t="str">
            <v>Vincent Jackson</v>
          </cell>
          <cell r="D287" t="str">
            <v>TAM</v>
          </cell>
          <cell r="E287">
            <v>33</v>
          </cell>
          <cell r="F287" t="str">
            <v>WR</v>
          </cell>
          <cell r="G287">
            <v>5</v>
          </cell>
          <cell r="H287">
            <v>5</v>
          </cell>
          <cell r="I287">
            <v>32</v>
          </cell>
          <cell r="J287">
            <v>15</v>
          </cell>
          <cell r="K287">
            <v>0.46899999999999997</v>
          </cell>
          <cell r="L287">
            <v>173</v>
          </cell>
          <cell r="M287">
            <v>11.5</v>
          </cell>
          <cell r="N287">
            <v>0</v>
          </cell>
          <cell r="O287">
            <v>18</v>
          </cell>
          <cell r="P287">
            <v>3</v>
          </cell>
          <cell r="Q287">
            <v>34.6</v>
          </cell>
          <cell r="R287">
            <v>0.4404136833731106</v>
          </cell>
          <cell r="S287">
            <v>0</v>
          </cell>
        </row>
        <row r="288">
          <cell r="C288" t="str">
            <v>Josh Doctson</v>
          </cell>
          <cell r="D288" t="str">
            <v>WAS</v>
          </cell>
          <cell r="E288">
            <v>24</v>
          </cell>
          <cell r="F288" t="str">
            <v>WR</v>
          </cell>
          <cell r="G288">
            <v>2</v>
          </cell>
          <cell r="H288">
            <v>0</v>
          </cell>
          <cell r="I288">
            <v>6</v>
          </cell>
          <cell r="J288">
            <v>2</v>
          </cell>
          <cell r="K288">
            <v>0.33300000000000002</v>
          </cell>
          <cell r="L288">
            <v>66</v>
          </cell>
          <cell r="M288">
            <v>33</v>
          </cell>
          <cell r="N288">
            <v>0</v>
          </cell>
          <cell r="O288">
            <v>57</v>
          </cell>
          <cell r="P288">
            <v>1</v>
          </cell>
          <cell r="Q288">
            <v>33</v>
          </cell>
          <cell r="R288">
            <v>0.42004773269689738</v>
          </cell>
          <cell r="S288">
            <v>0</v>
          </cell>
        </row>
        <row r="289">
          <cell r="C289" t="str">
            <v>Doug Martin</v>
          </cell>
          <cell r="D289" t="str">
            <v>TAM</v>
          </cell>
          <cell r="E289">
            <v>27</v>
          </cell>
          <cell r="F289" t="str">
            <v>RB</v>
          </cell>
          <cell r="G289">
            <v>8</v>
          </cell>
          <cell r="H289">
            <v>8</v>
          </cell>
          <cell r="I289">
            <v>16</v>
          </cell>
          <cell r="J289">
            <v>14</v>
          </cell>
          <cell r="K289">
            <v>0.875</v>
          </cell>
          <cell r="L289">
            <v>134</v>
          </cell>
          <cell r="M289">
            <v>9.6</v>
          </cell>
          <cell r="N289">
            <v>0</v>
          </cell>
          <cell r="O289">
            <v>27</v>
          </cell>
          <cell r="P289">
            <v>1.8</v>
          </cell>
          <cell r="Q289">
            <v>16.8</v>
          </cell>
          <cell r="R289">
            <v>0.21384248210023868</v>
          </cell>
          <cell r="S289">
            <v>1</v>
          </cell>
        </row>
        <row r="290">
          <cell r="C290" t="str">
            <v>Jacquizz Rodgers</v>
          </cell>
          <cell r="D290" t="str">
            <v>TAM</v>
          </cell>
          <cell r="E290">
            <v>26</v>
          </cell>
          <cell r="F290" t="str">
            <v>RB</v>
          </cell>
          <cell r="G290">
            <v>10</v>
          </cell>
          <cell r="H290">
            <v>5</v>
          </cell>
          <cell r="I290">
            <v>16</v>
          </cell>
          <cell r="J290">
            <v>13</v>
          </cell>
          <cell r="K290">
            <v>0.81299999999999994</v>
          </cell>
          <cell r="L290">
            <v>98</v>
          </cell>
          <cell r="M290">
            <v>7.5</v>
          </cell>
          <cell r="N290">
            <v>0</v>
          </cell>
          <cell r="O290">
            <v>21</v>
          </cell>
          <cell r="P290">
            <v>1.3</v>
          </cell>
          <cell r="Q290">
            <v>9.8000000000000007</v>
          </cell>
          <cell r="R290">
            <v>0.1247414478918059</v>
          </cell>
          <cell r="S290">
            <v>0</v>
          </cell>
        </row>
        <row r="291">
          <cell r="C291" t="str">
            <v>Derrick Henry</v>
          </cell>
          <cell r="D291" t="str">
            <v>TEN</v>
          </cell>
          <cell r="E291">
            <v>22</v>
          </cell>
          <cell r="F291" t="str">
            <v>RB</v>
          </cell>
          <cell r="G291">
            <v>15</v>
          </cell>
          <cell r="H291">
            <v>1</v>
          </cell>
          <cell r="I291">
            <v>15</v>
          </cell>
          <cell r="J291">
            <v>13</v>
          </cell>
          <cell r="K291">
            <v>0.86699999999999999</v>
          </cell>
          <cell r="L291">
            <v>137</v>
          </cell>
          <cell r="M291">
            <v>10.5</v>
          </cell>
          <cell r="N291">
            <v>0</v>
          </cell>
          <cell r="O291">
            <v>29</v>
          </cell>
          <cell r="P291">
            <v>0.9</v>
          </cell>
          <cell r="Q291">
            <v>9.1</v>
          </cell>
          <cell r="R291">
            <v>0.1158313444709626</v>
          </cell>
          <cell r="S291">
            <v>0</v>
          </cell>
        </row>
        <row r="292">
          <cell r="C292" t="str">
            <v>Ronnie Hillman</v>
          </cell>
          <cell r="D292" t="str">
            <v>SDG</v>
          </cell>
          <cell r="E292">
            <v>25</v>
          </cell>
          <cell r="F292" t="str">
            <v>RB</v>
          </cell>
          <cell r="G292">
            <v>8</v>
          </cell>
          <cell r="H292">
            <v>1</v>
          </cell>
          <cell r="I292">
            <v>15</v>
          </cell>
          <cell r="J292">
            <v>7</v>
          </cell>
          <cell r="K292">
            <v>0.46700000000000003</v>
          </cell>
          <cell r="L292">
            <v>93</v>
          </cell>
          <cell r="M292">
            <v>13.3</v>
          </cell>
          <cell r="N292">
            <v>0</v>
          </cell>
          <cell r="O292">
            <v>32</v>
          </cell>
          <cell r="P292">
            <v>0.9</v>
          </cell>
          <cell r="Q292">
            <v>11.6</v>
          </cell>
          <cell r="R292">
            <v>0.14765314240254573</v>
          </cell>
          <cell r="S292">
            <v>0</v>
          </cell>
        </row>
        <row r="293">
          <cell r="C293" t="str">
            <v>Gavin Escobar</v>
          </cell>
          <cell r="D293" t="str">
            <v>DAL</v>
          </cell>
          <cell r="E293">
            <v>25</v>
          </cell>
          <cell r="F293" t="str">
            <v>TE</v>
          </cell>
          <cell r="G293">
            <v>16</v>
          </cell>
          <cell r="H293">
            <v>1</v>
          </cell>
          <cell r="I293">
            <v>7</v>
          </cell>
          <cell r="J293">
            <v>4</v>
          </cell>
          <cell r="K293">
            <v>0.57099999999999995</v>
          </cell>
          <cell r="L293">
            <v>30</v>
          </cell>
          <cell r="M293">
            <v>7.5</v>
          </cell>
          <cell r="N293">
            <v>1</v>
          </cell>
          <cell r="O293">
            <v>14</v>
          </cell>
          <cell r="P293">
            <v>0.3</v>
          </cell>
          <cell r="Q293">
            <v>1.9</v>
          </cell>
          <cell r="R293">
            <v>2.4184566428003183E-2</v>
          </cell>
          <cell r="S293">
            <v>0</v>
          </cell>
        </row>
        <row r="294">
          <cell r="C294" t="str">
            <v>Paul Turner</v>
          </cell>
          <cell r="D294" t="str">
            <v>PHI</v>
          </cell>
          <cell r="E294">
            <v>23</v>
          </cell>
          <cell r="F294" t="str">
            <v>WR</v>
          </cell>
          <cell r="G294">
            <v>4</v>
          </cell>
          <cell r="H294">
            <v>2</v>
          </cell>
          <cell r="I294">
            <v>14</v>
          </cell>
          <cell r="J294">
            <v>9</v>
          </cell>
          <cell r="K294">
            <v>0.64300000000000002</v>
          </cell>
          <cell r="L294">
            <v>126</v>
          </cell>
          <cell r="M294">
            <v>14</v>
          </cell>
          <cell r="N294">
            <v>0</v>
          </cell>
          <cell r="O294">
            <v>41</v>
          </cell>
          <cell r="P294">
            <v>2.2999999999999998</v>
          </cell>
          <cell r="Q294">
            <v>31.5</v>
          </cell>
          <cell r="R294">
            <v>0.40095465393794749</v>
          </cell>
          <cell r="S294">
            <v>0</v>
          </cell>
        </row>
        <row r="295">
          <cell r="C295" t="str">
            <v>Larry Donnell</v>
          </cell>
          <cell r="D295" t="str">
            <v>NYG</v>
          </cell>
          <cell r="E295">
            <v>28</v>
          </cell>
          <cell r="F295" t="str">
            <v>TE</v>
          </cell>
          <cell r="G295">
            <v>14</v>
          </cell>
          <cell r="H295">
            <v>6</v>
          </cell>
          <cell r="I295">
            <v>22</v>
          </cell>
          <cell r="J295">
            <v>15</v>
          </cell>
          <cell r="K295">
            <v>0.68200000000000005</v>
          </cell>
          <cell r="L295">
            <v>92</v>
          </cell>
          <cell r="M295">
            <v>6.1</v>
          </cell>
          <cell r="N295">
            <v>1</v>
          </cell>
          <cell r="O295">
            <v>15</v>
          </cell>
          <cell r="P295">
            <v>1.1000000000000001</v>
          </cell>
          <cell r="Q295">
            <v>6.6</v>
          </cell>
          <cell r="R295">
            <v>8.4009546539379476E-2</v>
          </cell>
          <cell r="S295">
            <v>1</v>
          </cell>
        </row>
        <row r="296">
          <cell r="C296" t="str">
            <v>Demetrius Harris</v>
          </cell>
          <cell r="D296" t="str">
            <v>KAN</v>
          </cell>
          <cell r="E296">
            <v>25</v>
          </cell>
          <cell r="F296" t="str">
            <v>TE</v>
          </cell>
          <cell r="G296">
            <v>16</v>
          </cell>
          <cell r="H296">
            <v>11</v>
          </cell>
          <cell r="I296">
            <v>31</v>
          </cell>
          <cell r="J296">
            <v>17</v>
          </cell>
          <cell r="K296">
            <v>0.54800000000000004</v>
          </cell>
          <cell r="L296">
            <v>123</v>
          </cell>
          <cell r="M296">
            <v>7.2</v>
          </cell>
          <cell r="N296">
            <v>1</v>
          </cell>
          <cell r="O296">
            <v>13</v>
          </cell>
          <cell r="P296">
            <v>1.1000000000000001</v>
          </cell>
          <cell r="Q296">
            <v>7.7</v>
          </cell>
          <cell r="R296">
            <v>9.801113762927606E-2</v>
          </cell>
          <cell r="S296">
            <v>1</v>
          </cell>
        </row>
        <row r="297">
          <cell r="C297" t="str">
            <v>Jamize Olawale</v>
          </cell>
          <cell r="D297" t="str">
            <v>OAK</v>
          </cell>
          <cell r="E297">
            <v>27</v>
          </cell>
          <cell r="F297" t="str">
            <v>RB</v>
          </cell>
          <cell r="G297">
            <v>16</v>
          </cell>
          <cell r="H297">
            <v>7</v>
          </cell>
          <cell r="I297">
            <v>14</v>
          </cell>
          <cell r="J297">
            <v>12</v>
          </cell>
          <cell r="K297">
            <v>0.85699999999999998</v>
          </cell>
          <cell r="L297">
            <v>227</v>
          </cell>
          <cell r="M297">
            <v>18.899999999999999</v>
          </cell>
          <cell r="N297">
            <v>1</v>
          </cell>
          <cell r="O297">
            <v>75</v>
          </cell>
          <cell r="P297">
            <v>0.8</v>
          </cell>
          <cell r="Q297">
            <v>14.2</v>
          </cell>
          <cell r="R297">
            <v>0.18074781225139219</v>
          </cell>
          <cell r="S297">
            <v>0</v>
          </cell>
        </row>
        <row r="298">
          <cell r="C298" t="str">
            <v>C.J. Spiller</v>
          </cell>
          <cell r="D298" t="str">
            <v>SEA</v>
          </cell>
          <cell r="E298">
            <v>29</v>
          </cell>
          <cell r="F298" t="str">
            <v>RB</v>
          </cell>
          <cell r="G298">
            <v>6</v>
          </cell>
          <cell r="H298">
            <v>0</v>
          </cell>
          <cell r="I298">
            <v>13</v>
          </cell>
          <cell r="J298">
            <v>6</v>
          </cell>
          <cell r="K298">
            <v>0.46200000000000002</v>
          </cell>
          <cell r="L298">
            <v>50</v>
          </cell>
          <cell r="M298">
            <v>8.3000000000000007</v>
          </cell>
          <cell r="N298">
            <v>1</v>
          </cell>
          <cell r="O298">
            <v>24</v>
          </cell>
          <cell r="P298">
            <v>1</v>
          </cell>
          <cell r="Q298">
            <v>8.3000000000000007</v>
          </cell>
          <cell r="R298">
            <v>0.10564836913285601</v>
          </cell>
          <cell r="S298">
            <v>1</v>
          </cell>
        </row>
        <row r="299">
          <cell r="C299" t="str">
            <v>Charone Peake</v>
          </cell>
          <cell r="D299" t="str">
            <v>NYJ</v>
          </cell>
          <cell r="E299">
            <v>24</v>
          </cell>
          <cell r="F299" t="str">
            <v>TE</v>
          </cell>
          <cell r="G299">
            <v>15</v>
          </cell>
          <cell r="H299">
            <v>1</v>
          </cell>
          <cell r="I299">
            <v>35</v>
          </cell>
          <cell r="J299">
            <v>19</v>
          </cell>
          <cell r="K299">
            <v>0.54300000000000004</v>
          </cell>
          <cell r="L299">
            <v>186</v>
          </cell>
          <cell r="M299">
            <v>9.8000000000000007</v>
          </cell>
          <cell r="N299">
            <v>0</v>
          </cell>
          <cell r="O299">
            <v>27</v>
          </cell>
          <cell r="P299">
            <v>1.3</v>
          </cell>
          <cell r="Q299">
            <v>12.4</v>
          </cell>
          <cell r="R299">
            <v>0.15783611774065234</v>
          </cell>
          <cell r="S299">
            <v>0</v>
          </cell>
        </row>
        <row r="300">
          <cell r="C300" t="str">
            <v>T.J. Jones</v>
          </cell>
          <cell r="D300" t="str">
            <v>DET</v>
          </cell>
          <cell r="E300">
            <v>24</v>
          </cell>
          <cell r="F300" t="str">
            <v>WR</v>
          </cell>
          <cell r="G300">
            <v>3</v>
          </cell>
          <cell r="H300">
            <v>0</v>
          </cell>
          <cell r="I300">
            <v>14</v>
          </cell>
          <cell r="J300">
            <v>5</v>
          </cell>
          <cell r="K300">
            <v>0.35699999999999998</v>
          </cell>
          <cell r="L300">
            <v>93</v>
          </cell>
          <cell r="M300">
            <v>18.600000000000001</v>
          </cell>
          <cell r="N300">
            <v>0</v>
          </cell>
          <cell r="O300">
            <v>36</v>
          </cell>
          <cell r="P300">
            <v>1.7</v>
          </cell>
          <cell r="Q300">
            <v>31</v>
          </cell>
          <cell r="R300">
            <v>0.39459029435163084</v>
          </cell>
          <cell r="S300">
            <v>0</v>
          </cell>
        </row>
        <row r="301">
          <cell r="C301" t="str">
            <v>Jeff Heuerman</v>
          </cell>
          <cell r="D301" t="str">
            <v>DEN</v>
          </cell>
          <cell r="E301">
            <v>24</v>
          </cell>
          <cell r="F301" t="str">
            <v>TE</v>
          </cell>
          <cell r="G301">
            <v>12</v>
          </cell>
          <cell r="H301">
            <v>2</v>
          </cell>
          <cell r="I301">
            <v>17</v>
          </cell>
          <cell r="J301">
            <v>9</v>
          </cell>
          <cell r="K301">
            <v>0.52900000000000003</v>
          </cell>
          <cell r="L301">
            <v>141</v>
          </cell>
          <cell r="M301">
            <v>15.7</v>
          </cell>
          <cell r="N301">
            <v>0</v>
          </cell>
          <cell r="O301">
            <v>31</v>
          </cell>
          <cell r="P301">
            <v>0.8</v>
          </cell>
          <cell r="Q301">
            <v>11.8</v>
          </cell>
          <cell r="R301">
            <v>0.15019888623707239</v>
          </cell>
          <cell r="S301">
            <v>0</v>
          </cell>
        </row>
        <row r="302">
          <cell r="C302" t="str">
            <v>Ryan Mathews</v>
          </cell>
          <cell r="D302" t="str">
            <v>PHI</v>
          </cell>
          <cell r="E302">
            <v>29</v>
          </cell>
          <cell r="F302" t="str">
            <v>RB</v>
          </cell>
          <cell r="G302">
            <v>13</v>
          </cell>
          <cell r="H302">
            <v>8</v>
          </cell>
          <cell r="I302">
            <v>14</v>
          </cell>
          <cell r="J302">
            <v>13</v>
          </cell>
          <cell r="K302">
            <v>0.92900000000000005</v>
          </cell>
          <cell r="L302">
            <v>115</v>
          </cell>
          <cell r="M302">
            <v>8.8000000000000007</v>
          </cell>
          <cell r="N302">
            <v>1</v>
          </cell>
          <cell r="O302">
            <v>27</v>
          </cell>
          <cell r="P302">
            <v>1</v>
          </cell>
          <cell r="Q302">
            <v>8.8000000000000007</v>
          </cell>
          <cell r="R302">
            <v>0.11201272871917264</v>
          </cell>
          <cell r="S302">
            <v>3</v>
          </cell>
        </row>
        <row r="303">
          <cell r="C303" t="str">
            <v>Nick Williams</v>
          </cell>
          <cell r="D303" t="str">
            <v>ATL</v>
          </cell>
          <cell r="E303">
            <v>26</v>
          </cell>
          <cell r="F303" t="str">
            <v>WR</v>
          </cell>
          <cell r="G303">
            <v>2</v>
          </cell>
          <cell r="H303">
            <v>0</v>
          </cell>
          <cell r="I303">
            <v>7</v>
          </cell>
          <cell r="J303">
            <v>5</v>
          </cell>
          <cell r="K303">
            <v>0.71399999999999997</v>
          </cell>
          <cell r="L303">
            <v>59</v>
          </cell>
          <cell r="M303">
            <v>11.8</v>
          </cell>
          <cell r="N303">
            <v>0</v>
          </cell>
          <cell r="O303">
            <v>19</v>
          </cell>
          <cell r="P303">
            <v>2.5</v>
          </cell>
          <cell r="Q303">
            <v>29.5</v>
          </cell>
          <cell r="R303">
            <v>0.37549721559268101</v>
          </cell>
          <cell r="S303">
            <v>0</v>
          </cell>
        </row>
        <row r="304">
          <cell r="C304" t="str">
            <v>Cody Core</v>
          </cell>
          <cell r="D304" t="str">
            <v>CIN</v>
          </cell>
          <cell r="E304">
            <v>22</v>
          </cell>
          <cell r="F304" t="str">
            <v>WR</v>
          </cell>
          <cell r="G304">
            <v>8</v>
          </cell>
          <cell r="H304">
            <v>4</v>
          </cell>
          <cell r="I304">
            <v>27</v>
          </cell>
          <cell r="J304">
            <v>17</v>
          </cell>
          <cell r="K304">
            <v>0.63</v>
          </cell>
          <cell r="L304">
            <v>200</v>
          </cell>
          <cell r="M304">
            <v>11.8</v>
          </cell>
          <cell r="N304">
            <v>0</v>
          </cell>
          <cell r="O304">
            <v>50</v>
          </cell>
          <cell r="P304">
            <v>2.1</v>
          </cell>
          <cell r="Q304">
            <v>25</v>
          </cell>
          <cell r="R304">
            <v>0.31821797931583135</v>
          </cell>
          <cell r="S304">
            <v>0</v>
          </cell>
        </row>
        <row r="305">
          <cell r="C305" t="str">
            <v>Neal STErling</v>
          </cell>
          <cell r="D305" t="str">
            <v>JAX</v>
          </cell>
          <cell r="E305">
            <v>28</v>
          </cell>
          <cell r="F305" t="str">
            <v>TE</v>
          </cell>
          <cell r="G305">
            <v>10</v>
          </cell>
          <cell r="H305">
            <v>1</v>
          </cell>
          <cell r="I305">
            <v>16</v>
          </cell>
          <cell r="J305">
            <v>12</v>
          </cell>
          <cell r="K305">
            <v>0.75</v>
          </cell>
          <cell r="L305">
            <v>110</v>
          </cell>
          <cell r="M305">
            <v>9.1999999999999993</v>
          </cell>
          <cell r="N305">
            <v>0</v>
          </cell>
          <cell r="O305">
            <v>17</v>
          </cell>
          <cell r="P305">
            <v>1.2</v>
          </cell>
          <cell r="Q305">
            <v>11</v>
          </cell>
          <cell r="R305">
            <v>0.14001591089896578</v>
          </cell>
          <cell r="S305">
            <v>0</v>
          </cell>
        </row>
        <row r="306">
          <cell r="C306" t="str">
            <v>Wendall Williams</v>
          </cell>
          <cell r="D306" t="str">
            <v>HOU</v>
          </cell>
          <cell r="E306">
            <v>26</v>
          </cell>
          <cell r="F306" t="str">
            <v>WR</v>
          </cell>
          <cell r="G306">
            <v>3</v>
          </cell>
          <cell r="H306">
            <v>0</v>
          </cell>
          <cell r="I306">
            <v>7</v>
          </cell>
          <cell r="J306">
            <v>4</v>
          </cell>
          <cell r="K306">
            <v>0.57099999999999995</v>
          </cell>
          <cell r="L306">
            <v>75</v>
          </cell>
          <cell r="M306">
            <v>18.8</v>
          </cell>
          <cell r="N306">
            <v>0</v>
          </cell>
          <cell r="O306">
            <v>32</v>
          </cell>
          <cell r="P306">
            <v>1.3</v>
          </cell>
          <cell r="Q306">
            <v>25</v>
          </cell>
          <cell r="R306">
            <v>0.31821797931583135</v>
          </cell>
          <cell r="S306">
            <v>0</v>
          </cell>
        </row>
        <row r="307">
          <cell r="C307" t="str">
            <v>Jace Amaro</v>
          </cell>
          <cell r="D307" t="str">
            <v>TEN</v>
          </cell>
          <cell r="E307">
            <v>24</v>
          </cell>
          <cell r="F307" t="str">
            <v>WR</v>
          </cell>
          <cell r="G307">
            <v>3</v>
          </cell>
          <cell r="H307">
            <v>0</v>
          </cell>
          <cell r="I307">
            <v>4</v>
          </cell>
          <cell r="J307">
            <v>3</v>
          </cell>
          <cell r="K307">
            <v>0.75</v>
          </cell>
          <cell r="L307">
            <v>59</v>
          </cell>
          <cell r="M307">
            <v>19.7</v>
          </cell>
          <cell r="N307">
            <v>0</v>
          </cell>
          <cell r="O307">
            <v>26</v>
          </cell>
          <cell r="P307">
            <v>1</v>
          </cell>
          <cell r="Q307">
            <v>19.666666666666668</v>
          </cell>
          <cell r="R307">
            <v>0.25033147706178732</v>
          </cell>
          <cell r="S307">
            <v>0</v>
          </cell>
        </row>
        <row r="308">
          <cell r="C308" t="str">
            <v>MarQueis Gray</v>
          </cell>
          <cell r="D308" t="str">
            <v>MIA</v>
          </cell>
          <cell r="E308">
            <v>27</v>
          </cell>
          <cell r="F308" t="str">
            <v>TE</v>
          </cell>
          <cell r="G308">
            <v>16</v>
          </cell>
          <cell r="H308">
            <v>7</v>
          </cell>
          <cell r="I308">
            <v>17</v>
          </cell>
          <cell r="J308">
            <v>14</v>
          </cell>
          <cell r="K308">
            <v>0.82399999999999995</v>
          </cell>
          <cell r="L308">
            <v>174</v>
          </cell>
          <cell r="M308">
            <v>12.4</v>
          </cell>
          <cell r="N308">
            <v>0</v>
          </cell>
          <cell r="O308">
            <v>53</v>
          </cell>
          <cell r="P308">
            <v>0.9</v>
          </cell>
          <cell r="Q308">
            <v>10.9</v>
          </cell>
          <cell r="R308">
            <v>0.13874303898170248</v>
          </cell>
          <cell r="S308">
            <v>0</v>
          </cell>
        </row>
        <row r="309">
          <cell r="C309" t="str">
            <v>Wendell Smallwood</v>
          </cell>
          <cell r="D309" t="str">
            <v>PHI</v>
          </cell>
          <cell r="E309">
            <v>22</v>
          </cell>
          <cell r="F309" t="str">
            <v>RB</v>
          </cell>
          <cell r="G309">
            <v>13</v>
          </cell>
          <cell r="H309">
            <v>3</v>
          </cell>
          <cell r="I309">
            <v>13</v>
          </cell>
          <cell r="J309">
            <v>6</v>
          </cell>
          <cell r="K309">
            <v>0.46200000000000002</v>
          </cell>
          <cell r="L309">
            <v>55</v>
          </cell>
          <cell r="M309">
            <v>9.1999999999999993</v>
          </cell>
          <cell r="N309">
            <v>0</v>
          </cell>
          <cell r="O309">
            <v>18</v>
          </cell>
          <cell r="P309">
            <v>0.5</v>
          </cell>
          <cell r="Q309">
            <v>4.2</v>
          </cell>
          <cell r="R309">
            <v>5.346062052505967E-2</v>
          </cell>
          <cell r="S309">
            <v>1</v>
          </cell>
        </row>
        <row r="310">
          <cell r="C310" t="str">
            <v>Ifeanyi Momah</v>
          </cell>
          <cell r="D310" t="str">
            <v>ARI</v>
          </cell>
          <cell r="E310">
            <v>27</v>
          </cell>
          <cell r="F310" t="str">
            <v>TE</v>
          </cell>
          <cell r="G310">
            <v>5</v>
          </cell>
          <cell r="H310">
            <v>1</v>
          </cell>
          <cell r="I310">
            <v>4</v>
          </cell>
          <cell r="J310">
            <v>2</v>
          </cell>
          <cell r="K310">
            <v>0.5</v>
          </cell>
          <cell r="L310">
            <v>50</v>
          </cell>
          <cell r="M310">
            <v>25</v>
          </cell>
          <cell r="N310">
            <v>0</v>
          </cell>
          <cell r="O310">
            <v>27</v>
          </cell>
          <cell r="P310">
            <v>0.4</v>
          </cell>
          <cell r="Q310">
            <v>10</v>
          </cell>
          <cell r="R310">
            <v>0.12728719172633254</v>
          </cell>
          <cell r="S310">
            <v>0</v>
          </cell>
        </row>
        <row r="311">
          <cell r="C311" t="str">
            <v>Harry Douglas</v>
          </cell>
          <cell r="D311" t="str">
            <v>TEN</v>
          </cell>
          <cell r="E311">
            <v>32</v>
          </cell>
          <cell r="F311" t="str">
            <v>WR</v>
          </cell>
          <cell r="G311">
            <v>11</v>
          </cell>
          <cell r="H311">
            <v>2</v>
          </cell>
          <cell r="I311">
            <v>22</v>
          </cell>
          <cell r="J311">
            <v>15</v>
          </cell>
          <cell r="K311">
            <v>0.68200000000000005</v>
          </cell>
          <cell r="L311">
            <v>210</v>
          </cell>
          <cell r="M311">
            <v>14</v>
          </cell>
          <cell r="N311">
            <v>0</v>
          </cell>
          <cell r="O311">
            <v>35</v>
          </cell>
          <cell r="P311">
            <v>1.4</v>
          </cell>
          <cell r="Q311">
            <v>19.09090909090909</v>
          </cell>
          <cell r="R311">
            <v>0.24300282056845302</v>
          </cell>
          <cell r="S311">
            <v>0</v>
          </cell>
        </row>
        <row r="312">
          <cell r="C312" t="str">
            <v>Kenyan Drake</v>
          </cell>
          <cell r="D312" t="str">
            <v>MIA</v>
          </cell>
          <cell r="E312">
            <v>22</v>
          </cell>
          <cell r="F312" t="str">
            <v>RB</v>
          </cell>
          <cell r="G312">
            <v>16</v>
          </cell>
          <cell r="H312">
            <v>1</v>
          </cell>
          <cell r="I312">
            <v>10</v>
          </cell>
          <cell r="J312">
            <v>9</v>
          </cell>
          <cell r="K312">
            <v>0.9</v>
          </cell>
          <cell r="L312">
            <v>46</v>
          </cell>
          <cell r="M312">
            <v>5.0999999999999996</v>
          </cell>
          <cell r="N312">
            <v>0</v>
          </cell>
          <cell r="O312">
            <v>9</v>
          </cell>
          <cell r="P312">
            <v>0.6</v>
          </cell>
          <cell r="Q312">
            <v>2.9</v>
          </cell>
          <cell r="R312">
            <v>3.6913285600636433E-2</v>
          </cell>
          <cell r="S312">
            <v>1</v>
          </cell>
        </row>
        <row r="313">
          <cell r="C313" t="str">
            <v>Geoff Swaim</v>
          </cell>
          <cell r="D313" t="str">
            <v>DAL</v>
          </cell>
          <cell r="E313">
            <v>23</v>
          </cell>
          <cell r="F313" t="str">
            <v>TE</v>
          </cell>
          <cell r="G313">
            <v>9</v>
          </cell>
          <cell r="H313">
            <v>6</v>
          </cell>
          <cell r="I313">
            <v>8</v>
          </cell>
          <cell r="J313">
            <v>6</v>
          </cell>
          <cell r="K313">
            <v>0.75</v>
          </cell>
          <cell r="L313">
            <v>69</v>
          </cell>
          <cell r="M313">
            <v>11.5</v>
          </cell>
          <cell r="N313">
            <v>0</v>
          </cell>
          <cell r="O313">
            <v>28</v>
          </cell>
          <cell r="P313">
            <v>0.7</v>
          </cell>
          <cell r="Q313">
            <v>7.7</v>
          </cell>
          <cell r="R313">
            <v>9.801113762927606E-2</v>
          </cell>
          <cell r="S313">
            <v>0</v>
          </cell>
        </row>
        <row r="314">
          <cell r="C314" t="str">
            <v>Arian FosTEr</v>
          </cell>
          <cell r="D314" t="str">
            <v>MIA</v>
          </cell>
          <cell r="E314">
            <v>30</v>
          </cell>
          <cell r="F314" t="str">
            <v>RB</v>
          </cell>
          <cell r="G314">
            <v>4</v>
          </cell>
          <cell r="H314">
            <v>2</v>
          </cell>
          <cell r="I314">
            <v>10</v>
          </cell>
          <cell r="J314">
            <v>6</v>
          </cell>
          <cell r="K314">
            <v>0.6</v>
          </cell>
          <cell r="L314">
            <v>78</v>
          </cell>
          <cell r="M314">
            <v>13</v>
          </cell>
          <cell r="N314">
            <v>0</v>
          </cell>
          <cell r="O314">
            <v>50</v>
          </cell>
          <cell r="P314">
            <v>1.5</v>
          </cell>
          <cell r="Q314">
            <v>19.5</v>
          </cell>
          <cell r="R314">
            <v>0.24821002386634844</v>
          </cell>
          <cell r="S314">
            <v>1</v>
          </cell>
        </row>
        <row r="315">
          <cell r="C315" t="str">
            <v>Alex Collins</v>
          </cell>
          <cell r="D315" t="str">
            <v>SEA</v>
          </cell>
          <cell r="E315">
            <v>22</v>
          </cell>
          <cell r="F315" t="str">
            <v>RB</v>
          </cell>
          <cell r="G315">
            <v>11</v>
          </cell>
          <cell r="H315">
            <v>0</v>
          </cell>
          <cell r="I315">
            <v>11</v>
          </cell>
          <cell r="J315">
            <v>11</v>
          </cell>
          <cell r="K315">
            <v>1</v>
          </cell>
          <cell r="L315">
            <v>84</v>
          </cell>
          <cell r="M315">
            <v>7.6</v>
          </cell>
          <cell r="N315">
            <v>0</v>
          </cell>
          <cell r="O315">
            <v>14</v>
          </cell>
          <cell r="P315">
            <v>1</v>
          </cell>
          <cell r="Q315">
            <v>7.6</v>
          </cell>
          <cell r="R315">
            <v>9.673826571201273E-2</v>
          </cell>
          <cell r="S315">
            <v>2</v>
          </cell>
        </row>
        <row r="316">
          <cell r="C316" t="str">
            <v>Cecil Shorts</v>
          </cell>
          <cell r="D316" t="str">
            <v>TAM</v>
          </cell>
          <cell r="E316">
            <v>29</v>
          </cell>
          <cell r="F316" t="str">
            <v>WR</v>
          </cell>
          <cell r="G316">
            <v>9</v>
          </cell>
          <cell r="H316">
            <v>5</v>
          </cell>
          <cell r="I316">
            <v>27</v>
          </cell>
          <cell r="J316">
            <v>11</v>
          </cell>
          <cell r="K316">
            <v>0.40699999999999997</v>
          </cell>
          <cell r="L316">
            <v>152</v>
          </cell>
          <cell r="M316">
            <v>13.8</v>
          </cell>
          <cell r="N316">
            <v>0</v>
          </cell>
          <cell r="O316">
            <v>22</v>
          </cell>
          <cell r="P316">
            <v>1.2</v>
          </cell>
          <cell r="Q316">
            <v>16.888888888888889</v>
          </cell>
          <cell r="R316">
            <v>0.21497392380447272</v>
          </cell>
          <cell r="S316">
            <v>0</v>
          </cell>
        </row>
        <row r="317">
          <cell r="C317" t="str">
            <v>Patrick DiMarco</v>
          </cell>
          <cell r="D317" t="str">
            <v>ATL</v>
          </cell>
          <cell r="E317">
            <v>27</v>
          </cell>
          <cell r="F317" t="str">
            <v>RB</v>
          </cell>
          <cell r="G317">
            <v>16</v>
          </cell>
          <cell r="H317">
            <v>8</v>
          </cell>
          <cell r="I317">
            <v>10</v>
          </cell>
          <cell r="J317">
            <v>7</v>
          </cell>
          <cell r="K317">
            <v>0.7</v>
          </cell>
          <cell r="L317">
            <v>52</v>
          </cell>
          <cell r="M317">
            <v>7.4</v>
          </cell>
          <cell r="N317">
            <v>1</v>
          </cell>
          <cell r="O317">
            <v>18</v>
          </cell>
          <cell r="P317">
            <v>0.4</v>
          </cell>
          <cell r="Q317">
            <v>3.3</v>
          </cell>
          <cell r="R317">
            <v>4.2004773269689738E-2</v>
          </cell>
          <cell r="S317">
            <v>0</v>
          </cell>
        </row>
        <row r="318">
          <cell r="C318" t="str">
            <v>Jaelen Strong</v>
          </cell>
          <cell r="D318" t="str">
            <v>HOU</v>
          </cell>
          <cell r="E318">
            <v>22</v>
          </cell>
          <cell r="F318" t="str">
            <v>WR</v>
          </cell>
          <cell r="G318">
            <v>8</v>
          </cell>
          <cell r="H318">
            <v>2</v>
          </cell>
          <cell r="I318">
            <v>24</v>
          </cell>
          <cell r="J318">
            <v>14</v>
          </cell>
          <cell r="K318">
            <v>0.58299999999999996</v>
          </cell>
          <cell r="L318">
            <v>131</v>
          </cell>
          <cell r="M318">
            <v>9.4</v>
          </cell>
          <cell r="N318">
            <v>0</v>
          </cell>
          <cell r="O318">
            <v>36</v>
          </cell>
          <cell r="P318">
            <v>1.8</v>
          </cell>
          <cell r="Q318">
            <v>16.375</v>
          </cell>
          <cell r="R318">
            <v>0.20843277645186953</v>
          </cell>
          <cell r="S318">
            <v>0</v>
          </cell>
        </row>
        <row r="319">
          <cell r="C319" t="str">
            <v>Damiere Byrd</v>
          </cell>
          <cell r="D319" t="str">
            <v>CAR</v>
          </cell>
          <cell r="E319">
            <v>23</v>
          </cell>
          <cell r="F319" t="str">
            <v>WR</v>
          </cell>
          <cell r="G319">
            <v>1</v>
          </cell>
          <cell r="H319">
            <v>0</v>
          </cell>
          <cell r="I319">
            <v>1</v>
          </cell>
          <cell r="J319">
            <v>1</v>
          </cell>
          <cell r="K319">
            <v>1</v>
          </cell>
          <cell r="L319">
            <v>16</v>
          </cell>
          <cell r="M319">
            <v>16</v>
          </cell>
          <cell r="N319">
            <v>0</v>
          </cell>
          <cell r="O319">
            <v>16</v>
          </cell>
          <cell r="P319">
            <v>1</v>
          </cell>
          <cell r="Q319">
            <v>16</v>
          </cell>
          <cell r="R319">
            <v>0.20365950676213207</v>
          </cell>
          <cell r="S319">
            <v>0</v>
          </cell>
        </row>
        <row r="320">
          <cell r="C320" t="str">
            <v>Walt Powell</v>
          </cell>
          <cell r="D320" t="str">
            <v>BUF</v>
          </cell>
          <cell r="E320">
            <v>25</v>
          </cell>
          <cell r="F320" t="str">
            <v>WR</v>
          </cell>
          <cell r="G320">
            <v>9</v>
          </cell>
          <cell r="H320">
            <v>2</v>
          </cell>
          <cell r="I320">
            <v>25</v>
          </cell>
          <cell r="J320">
            <v>14</v>
          </cell>
          <cell r="K320">
            <v>0.56000000000000005</v>
          </cell>
          <cell r="L320">
            <v>142</v>
          </cell>
          <cell r="M320">
            <v>10.1</v>
          </cell>
          <cell r="N320">
            <v>0</v>
          </cell>
          <cell r="O320">
            <v>35</v>
          </cell>
          <cell r="P320">
            <v>1.6</v>
          </cell>
          <cell r="Q320">
            <v>15.777777777777779</v>
          </cell>
          <cell r="R320">
            <v>0.20083090250154689</v>
          </cell>
          <cell r="S320">
            <v>0</v>
          </cell>
        </row>
        <row r="321">
          <cell r="C321" t="str">
            <v>Lee Smith</v>
          </cell>
          <cell r="D321" t="str">
            <v>OAK</v>
          </cell>
          <cell r="E321">
            <v>29</v>
          </cell>
          <cell r="F321" t="str">
            <v>TE</v>
          </cell>
          <cell r="G321">
            <v>4</v>
          </cell>
          <cell r="H321">
            <v>4</v>
          </cell>
          <cell r="I321">
            <v>6</v>
          </cell>
          <cell r="J321">
            <v>6</v>
          </cell>
          <cell r="K321">
            <v>1</v>
          </cell>
          <cell r="L321">
            <v>29</v>
          </cell>
          <cell r="M321">
            <v>4.8</v>
          </cell>
          <cell r="N321">
            <v>0</v>
          </cell>
          <cell r="O321">
            <v>12</v>
          </cell>
          <cell r="P321">
            <v>1.5</v>
          </cell>
          <cell r="Q321">
            <v>7.3</v>
          </cell>
          <cell r="R321">
            <v>9.2919649960222755E-2</v>
          </cell>
          <cell r="S321">
            <v>0</v>
          </cell>
        </row>
        <row r="322">
          <cell r="C322" t="str">
            <v>Nick O'Leary</v>
          </cell>
          <cell r="D322" t="str">
            <v>BUF</v>
          </cell>
          <cell r="E322">
            <v>24</v>
          </cell>
          <cell r="F322" t="str">
            <v>TE</v>
          </cell>
          <cell r="G322">
            <v>16</v>
          </cell>
          <cell r="H322">
            <v>7</v>
          </cell>
          <cell r="I322">
            <v>14</v>
          </cell>
          <cell r="J322">
            <v>9</v>
          </cell>
          <cell r="K322">
            <v>0.64300000000000002</v>
          </cell>
          <cell r="L322">
            <v>114</v>
          </cell>
          <cell r="M322">
            <v>12.7</v>
          </cell>
          <cell r="N322">
            <v>0</v>
          </cell>
          <cell r="O322">
            <v>28</v>
          </cell>
          <cell r="P322">
            <v>0.6</v>
          </cell>
          <cell r="Q322">
            <v>7.1</v>
          </cell>
          <cell r="R322">
            <v>9.0373906125696096E-2</v>
          </cell>
          <cell r="S322">
            <v>0</v>
          </cell>
        </row>
        <row r="323">
          <cell r="C323" t="str">
            <v>Mike Gillislee</v>
          </cell>
          <cell r="D323" t="str">
            <v>BUF</v>
          </cell>
          <cell r="E323">
            <v>26</v>
          </cell>
          <cell r="F323" t="str">
            <v>RB</v>
          </cell>
          <cell r="G323">
            <v>15</v>
          </cell>
          <cell r="H323">
            <v>1</v>
          </cell>
          <cell r="I323">
            <v>11</v>
          </cell>
          <cell r="J323">
            <v>9</v>
          </cell>
          <cell r="K323">
            <v>0.81799999999999995</v>
          </cell>
          <cell r="L323">
            <v>50</v>
          </cell>
          <cell r="M323">
            <v>5.6</v>
          </cell>
          <cell r="N323">
            <v>1</v>
          </cell>
          <cell r="O323">
            <v>18</v>
          </cell>
          <cell r="P323">
            <v>0.6</v>
          </cell>
          <cell r="Q323">
            <v>3.3</v>
          </cell>
          <cell r="R323">
            <v>4.2004773269689738E-2</v>
          </cell>
          <cell r="S323">
            <v>1</v>
          </cell>
        </row>
        <row r="324">
          <cell r="C324" t="str">
            <v>DexTEr McClusTEr</v>
          </cell>
          <cell r="D324" t="str">
            <v>SDG</v>
          </cell>
          <cell r="E324">
            <v>27</v>
          </cell>
          <cell r="F324" t="str">
            <v>RB</v>
          </cell>
          <cell r="G324">
            <v>6</v>
          </cell>
          <cell r="H324">
            <v>0</v>
          </cell>
          <cell r="I324">
            <v>11</v>
          </cell>
          <cell r="J324">
            <v>7</v>
          </cell>
          <cell r="K324">
            <v>0.63600000000000001</v>
          </cell>
          <cell r="L324">
            <v>36</v>
          </cell>
          <cell r="M324">
            <v>5.0999999999999996</v>
          </cell>
          <cell r="N324">
            <v>0</v>
          </cell>
          <cell r="O324">
            <v>10</v>
          </cell>
          <cell r="P324">
            <v>1.2</v>
          </cell>
          <cell r="Q324">
            <v>6</v>
          </cell>
          <cell r="R324">
            <v>7.6372315035799526E-2</v>
          </cell>
          <cell r="S324">
            <v>0</v>
          </cell>
        </row>
        <row r="325">
          <cell r="C325" t="str">
            <v>Aaron Ripkowski</v>
          </cell>
          <cell r="D325" t="str">
            <v>GNB</v>
          </cell>
          <cell r="E325">
            <v>24</v>
          </cell>
          <cell r="F325" t="str">
            <v>RB</v>
          </cell>
          <cell r="G325">
            <v>16</v>
          </cell>
          <cell r="H325">
            <v>8</v>
          </cell>
          <cell r="I325">
            <v>10</v>
          </cell>
          <cell r="J325">
            <v>9</v>
          </cell>
          <cell r="K325">
            <v>0.9</v>
          </cell>
          <cell r="L325">
            <v>46</v>
          </cell>
          <cell r="M325">
            <v>5.0999999999999996</v>
          </cell>
          <cell r="N325">
            <v>1</v>
          </cell>
          <cell r="O325">
            <v>9</v>
          </cell>
          <cell r="P325">
            <v>0.6</v>
          </cell>
          <cell r="Q325">
            <v>2.9</v>
          </cell>
          <cell r="R325">
            <v>3.6913285600636433E-2</v>
          </cell>
          <cell r="S325">
            <v>0</v>
          </cell>
        </row>
        <row r="326">
          <cell r="C326" t="str">
            <v>Kenjon Barner</v>
          </cell>
          <cell r="D326" t="str">
            <v>PHI</v>
          </cell>
          <cell r="E326">
            <v>27</v>
          </cell>
          <cell r="F326" t="str">
            <v>RB</v>
          </cell>
          <cell r="G326">
            <v>13</v>
          </cell>
          <cell r="H326">
            <v>0</v>
          </cell>
          <cell r="I326">
            <v>11</v>
          </cell>
          <cell r="J326">
            <v>5</v>
          </cell>
          <cell r="K326">
            <v>0.45500000000000002</v>
          </cell>
          <cell r="L326">
            <v>42</v>
          </cell>
          <cell r="M326">
            <v>8.4</v>
          </cell>
          <cell r="N326">
            <v>0</v>
          </cell>
          <cell r="O326">
            <v>15</v>
          </cell>
          <cell r="P326">
            <v>0.4</v>
          </cell>
          <cell r="Q326">
            <v>3.2</v>
          </cell>
          <cell r="R326">
            <v>4.0731901352426415E-2</v>
          </cell>
          <cell r="S326">
            <v>0</v>
          </cell>
        </row>
        <row r="327">
          <cell r="C327" t="str">
            <v>Tyler Kroft</v>
          </cell>
          <cell r="D327" t="str">
            <v>CIN</v>
          </cell>
          <cell r="E327">
            <v>24</v>
          </cell>
          <cell r="F327" t="str">
            <v>TE</v>
          </cell>
          <cell r="G327">
            <v>14</v>
          </cell>
          <cell r="H327">
            <v>11</v>
          </cell>
          <cell r="I327">
            <v>12</v>
          </cell>
          <cell r="J327">
            <v>10</v>
          </cell>
          <cell r="K327">
            <v>0.83299999999999996</v>
          </cell>
          <cell r="L327">
            <v>92</v>
          </cell>
          <cell r="M327">
            <v>9.1999999999999993</v>
          </cell>
          <cell r="N327">
            <v>0</v>
          </cell>
          <cell r="O327">
            <v>21</v>
          </cell>
          <cell r="P327">
            <v>0.7</v>
          </cell>
          <cell r="Q327">
            <v>6.6</v>
          </cell>
          <cell r="R327">
            <v>8.4009546539379476E-2</v>
          </cell>
          <cell r="S327">
            <v>0</v>
          </cell>
        </row>
        <row r="328">
          <cell r="C328" t="str">
            <v>Chris Harper</v>
          </cell>
          <cell r="D328" t="str">
            <v>SFO</v>
          </cell>
          <cell r="E328">
            <v>23</v>
          </cell>
          <cell r="F328" t="str">
            <v>WR</v>
          </cell>
          <cell r="G328">
            <v>9</v>
          </cell>
          <cell r="H328">
            <v>2</v>
          </cell>
          <cell r="I328">
            <v>21</v>
          </cell>
          <cell r="J328">
            <v>13</v>
          </cell>
          <cell r="K328">
            <v>0.61899999999999999</v>
          </cell>
          <cell r="L328">
            <v>133</v>
          </cell>
          <cell r="M328">
            <v>10.199999999999999</v>
          </cell>
          <cell r="N328">
            <v>0</v>
          </cell>
          <cell r="O328">
            <v>19</v>
          </cell>
          <cell r="P328">
            <v>1.4</v>
          </cell>
          <cell r="Q328">
            <v>14.777777777777779</v>
          </cell>
          <cell r="R328">
            <v>0.18810218332891365</v>
          </cell>
          <cell r="S328">
            <v>0</v>
          </cell>
        </row>
        <row r="329">
          <cell r="C329" t="str">
            <v>Reggie Bush</v>
          </cell>
          <cell r="D329" t="str">
            <v>BUF</v>
          </cell>
          <cell r="E329">
            <v>31</v>
          </cell>
          <cell r="F329" t="str">
            <v>RB</v>
          </cell>
          <cell r="G329">
            <v>13</v>
          </cell>
          <cell r="H329">
            <v>0</v>
          </cell>
          <cell r="I329">
            <v>10</v>
          </cell>
          <cell r="J329">
            <v>7</v>
          </cell>
          <cell r="K329">
            <v>0.7</v>
          </cell>
          <cell r="L329">
            <v>90</v>
          </cell>
          <cell r="M329">
            <v>12.9</v>
          </cell>
          <cell r="N329">
            <v>0</v>
          </cell>
          <cell r="O329">
            <v>25</v>
          </cell>
          <cell r="P329">
            <v>0.5</v>
          </cell>
          <cell r="Q329">
            <v>6.9</v>
          </cell>
          <cell r="R329">
            <v>8.7828162291169451E-2</v>
          </cell>
          <cell r="S329">
            <v>1</v>
          </cell>
        </row>
        <row r="330">
          <cell r="C330" t="str">
            <v>De'Anthony Thomas</v>
          </cell>
          <cell r="D330" t="str">
            <v>KAN</v>
          </cell>
          <cell r="E330">
            <v>23</v>
          </cell>
          <cell r="F330" t="str">
            <v>RB</v>
          </cell>
          <cell r="G330">
            <v>12</v>
          </cell>
          <cell r="H330">
            <v>0</v>
          </cell>
          <cell r="I330">
            <v>9</v>
          </cell>
          <cell r="J330">
            <v>7</v>
          </cell>
          <cell r="K330">
            <v>0.77800000000000002</v>
          </cell>
          <cell r="L330">
            <v>35</v>
          </cell>
          <cell r="M330">
            <v>5</v>
          </cell>
          <cell r="N330">
            <v>0</v>
          </cell>
          <cell r="O330">
            <v>15</v>
          </cell>
          <cell r="P330">
            <v>0.6</v>
          </cell>
          <cell r="Q330">
            <v>2.9</v>
          </cell>
          <cell r="R330">
            <v>3.6913285600636433E-2</v>
          </cell>
          <cell r="S330">
            <v>0</v>
          </cell>
        </row>
        <row r="331">
          <cell r="C331" t="str">
            <v>Charles Johnson</v>
          </cell>
          <cell r="D331" t="str">
            <v>MIN</v>
          </cell>
          <cell r="E331">
            <v>27</v>
          </cell>
          <cell r="F331" t="str">
            <v>WR</v>
          </cell>
          <cell r="G331">
            <v>16</v>
          </cell>
          <cell r="H331">
            <v>7</v>
          </cell>
          <cell r="I331">
            <v>37</v>
          </cell>
          <cell r="J331">
            <v>20</v>
          </cell>
          <cell r="K331">
            <v>0.54100000000000004</v>
          </cell>
          <cell r="L331">
            <v>232</v>
          </cell>
          <cell r="M331">
            <v>11.6</v>
          </cell>
          <cell r="N331">
            <v>0</v>
          </cell>
          <cell r="O331">
            <v>40</v>
          </cell>
          <cell r="P331">
            <v>1.3</v>
          </cell>
          <cell r="Q331">
            <v>14.5</v>
          </cell>
          <cell r="R331">
            <v>0.18456642800318218</v>
          </cell>
          <cell r="S331">
            <v>0</v>
          </cell>
        </row>
        <row r="332">
          <cell r="C332" t="str">
            <v>DeAndre SmelTEr</v>
          </cell>
          <cell r="D332" t="str">
            <v>SFO</v>
          </cell>
          <cell r="E332">
            <v>25</v>
          </cell>
          <cell r="F332" t="str">
            <v>WR</v>
          </cell>
          <cell r="G332">
            <v>2</v>
          </cell>
          <cell r="H332">
            <v>0</v>
          </cell>
          <cell r="I332">
            <v>1</v>
          </cell>
          <cell r="J332">
            <v>1</v>
          </cell>
          <cell r="K332">
            <v>1</v>
          </cell>
          <cell r="L332">
            <v>23</v>
          </cell>
          <cell r="M332">
            <v>23</v>
          </cell>
          <cell r="N332">
            <v>0</v>
          </cell>
          <cell r="O332">
            <v>23</v>
          </cell>
          <cell r="P332">
            <v>0.5</v>
          </cell>
          <cell r="Q332">
            <v>11.5</v>
          </cell>
          <cell r="R332">
            <v>0.14638027048528243</v>
          </cell>
          <cell r="S332">
            <v>0</v>
          </cell>
        </row>
        <row r="333">
          <cell r="C333" t="str">
            <v>Pharoh Cooper</v>
          </cell>
          <cell r="D333" t="str">
            <v>LAR</v>
          </cell>
          <cell r="E333">
            <v>21</v>
          </cell>
          <cell r="F333" t="str">
            <v>WR</v>
          </cell>
          <cell r="G333">
            <v>10</v>
          </cell>
          <cell r="H333">
            <v>3</v>
          </cell>
          <cell r="I333">
            <v>20</v>
          </cell>
          <cell r="J333">
            <v>14</v>
          </cell>
          <cell r="K333">
            <v>0.7</v>
          </cell>
          <cell r="L333">
            <v>106</v>
          </cell>
          <cell r="M333">
            <v>7.6</v>
          </cell>
          <cell r="N333">
            <v>0</v>
          </cell>
          <cell r="O333">
            <v>23</v>
          </cell>
          <cell r="P333">
            <v>1.4</v>
          </cell>
          <cell r="Q333">
            <v>10.6</v>
          </cell>
          <cell r="R333">
            <v>0.13492442322991249</v>
          </cell>
          <cell r="S333">
            <v>0</v>
          </cell>
        </row>
        <row r="334">
          <cell r="C334" t="str">
            <v>Bryce Treggs</v>
          </cell>
          <cell r="D334" t="str">
            <v>PHI</v>
          </cell>
          <cell r="E334">
            <v>22</v>
          </cell>
          <cell r="F334" t="str">
            <v>WR</v>
          </cell>
          <cell r="G334">
            <v>9</v>
          </cell>
          <cell r="H334">
            <v>1</v>
          </cell>
          <cell r="I334">
            <v>12</v>
          </cell>
          <cell r="J334">
            <v>3</v>
          </cell>
          <cell r="K334">
            <v>0.25</v>
          </cell>
          <cell r="L334">
            <v>80</v>
          </cell>
          <cell r="M334">
            <v>26.7</v>
          </cell>
          <cell r="N334">
            <v>0</v>
          </cell>
          <cell r="O334">
            <v>58</v>
          </cell>
          <cell r="P334">
            <v>0.3</v>
          </cell>
          <cell r="Q334">
            <v>8.8888888888888893</v>
          </cell>
          <cell r="R334">
            <v>0.1131441704234067</v>
          </cell>
          <cell r="S334">
            <v>0</v>
          </cell>
        </row>
        <row r="335">
          <cell r="C335" t="str">
            <v>Jerome Felton</v>
          </cell>
          <cell r="D335" t="str">
            <v>BUF</v>
          </cell>
          <cell r="E335">
            <v>30</v>
          </cell>
          <cell r="F335" t="str">
            <v>RB</v>
          </cell>
          <cell r="G335">
            <v>15</v>
          </cell>
          <cell r="H335">
            <v>4</v>
          </cell>
          <cell r="I335">
            <v>9</v>
          </cell>
          <cell r="J335">
            <v>6</v>
          </cell>
          <cell r="K335">
            <v>0.66700000000000004</v>
          </cell>
          <cell r="L335">
            <v>57</v>
          </cell>
          <cell r="M335">
            <v>9.5</v>
          </cell>
          <cell r="N335">
            <v>0</v>
          </cell>
          <cell r="O335">
            <v>22</v>
          </cell>
          <cell r="P335">
            <v>0.4</v>
          </cell>
          <cell r="Q335">
            <v>3.8</v>
          </cell>
          <cell r="R335">
            <v>4.8369132856006365E-2</v>
          </cell>
          <cell r="S335">
            <v>0</v>
          </cell>
        </row>
        <row r="336">
          <cell r="C336" t="str">
            <v>DuJuan Harris</v>
          </cell>
          <cell r="D336" t="str">
            <v>SFO</v>
          </cell>
          <cell r="E336">
            <v>28</v>
          </cell>
          <cell r="F336" t="str">
            <v>RB</v>
          </cell>
          <cell r="G336">
            <v>10</v>
          </cell>
          <cell r="H336">
            <v>1</v>
          </cell>
          <cell r="I336">
            <v>9</v>
          </cell>
          <cell r="J336">
            <v>8</v>
          </cell>
          <cell r="K336">
            <v>0.88900000000000001</v>
          </cell>
          <cell r="L336">
            <v>115</v>
          </cell>
          <cell r="M336">
            <v>14.4</v>
          </cell>
          <cell r="N336">
            <v>1</v>
          </cell>
          <cell r="O336">
            <v>47</v>
          </cell>
          <cell r="P336">
            <v>0.8</v>
          </cell>
          <cell r="Q336">
            <v>11.5</v>
          </cell>
          <cell r="R336">
            <v>0.14638027048528243</v>
          </cell>
          <cell r="S336">
            <v>2</v>
          </cell>
        </row>
        <row r="337">
          <cell r="C337" t="str">
            <v>Tavarres King</v>
          </cell>
          <cell r="D337" t="str">
            <v>NYG</v>
          </cell>
          <cell r="E337">
            <v>26</v>
          </cell>
          <cell r="F337" t="str">
            <v>WR</v>
          </cell>
          <cell r="G337">
            <v>6</v>
          </cell>
          <cell r="H337">
            <v>0</v>
          </cell>
          <cell r="I337">
            <v>4</v>
          </cell>
          <cell r="J337">
            <v>2</v>
          </cell>
          <cell r="K337">
            <v>0.5</v>
          </cell>
          <cell r="L337">
            <v>50</v>
          </cell>
          <cell r="M337">
            <v>25</v>
          </cell>
          <cell r="N337">
            <v>0</v>
          </cell>
          <cell r="O337">
            <v>44</v>
          </cell>
          <cell r="P337">
            <v>0.3</v>
          </cell>
          <cell r="Q337">
            <v>8.3333333333333339</v>
          </cell>
          <cell r="R337">
            <v>0.10607265977194379</v>
          </cell>
          <cell r="S337">
            <v>0</v>
          </cell>
        </row>
        <row r="338">
          <cell r="C338" t="str">
            <v>David Johnson</v>
          </cell>
          <cell r="D338" t="str">
            <v>PIT</v>
          </cell>
          <cell r="E338">
            <v>29</v>
          </cell>
          <cell r="F338" t="str">
            <v>TE</v>
          </cell>
          <cell r="G338">
            <v>16</v>
          </cell>
          <cell r="H338">
            <v>4</v>
          </cell>
          <cell r="I338">
            <v>11</v>
          </cell>
          <cell r="J338">
            <v>7</v>
          </cell>
          <cell r="K338">
            <v>0.63600000000000001</v>
          </cell>
          <cell r="L338">
            <v>80</v>
          </cell>
          <cell r="M338">
            <v>11.4</v>
          </cell>
          <cell r="N338">
            <v>0</v>
          </cell>
          <cell r="O338">
            <v>26</v>
          </cell>
          <cell r="P338">
            <v>0.4</v>
          </cell>
          <cell r="Q338">
            <v>5</v>
          </cell>
          <cell r="R338">
            <v>6.3643595863166272E-2</v>
          </cell>
          <cell r="S338">
            <v>0</v>
          </cell>
        </row>
        <row r="339">
          <cell r="C339" t="str">
            <v>Matt Jones</v>
          </cell>
          <cell r="D339" t="str">
            <v>WAS</v>
          </cell>
          <cell r="E339">
            <v>23</v>
          </cell>
          <cell r="F339" t="str">
            <v>RB</v>
          </cell>
          <cell r="G339">
            <v>7</v>
          </cell>
          <cell r="H339">
            <v>7</v>
          </cell>
          <cell r="I339">
            <v>8</v>
          </cell>
          <cell r="J339">
            <v>8</v>
          </cell>
          <cell r="K339">
            <v>1</v>
          </cell>
          <cell r="L339">
            <v>73</v>
          </cell>
          <cell r="M339">
            <v>9.1</v>
          </cell>
          <cell r="N339">
            <v>0</v>
          </cell>
          <cell r="O339">
            <v>16</v>
          </cell>
          <cell r="P339">
            <v>1.1000000000000001</v>
          </cell>
          <cell r="Q339">
            <v>10.4</v>
          </cell>
          <cell r="R339">
            <v>0.13237867939538583</v>
          </cell>
          <cell r="S339">
            <v>3</v>
          </cell>
        </row>
        <row r="340">
          <cell r="C340" t="str">
            <v>Antone Smith</v>
          </cell>
          <cell r="D340" t="str">
            <v>TAM</v>
          </cell>
          <cell r="E340">
            <v>31</v>
          </cell>
          <cell r="F340" t="str">
            <v>RB</v>
          </cell>
          <cell r="G340">
            <v>3</v>
          </cell>
          <cell r="H340">
            <v>0</v>
          </cell>
          <cell r="I340">
            <v>9</v>
          </cell>
          <cell r="J340">
            <v>6</v>
          </cell>
          <cell r="K340">
            <v>0.66700000000000004</v>
          </cell>
          <cell r="L340">
            <v>77</v>
          </cell>
          <cell r="M340">
            <v>12.8</v>
          </cell>
          <cell r="N340">
            <v>0</v>
          </cell>
          <cell r="O340">
            <v>30</v>
          </cell>
          <cell r="P340">
            <v>2</v>
          </cell>
          <cell r="Q340">
            <v>25.7</v>
          </cell>
          <cell r="R340">
            <v>0.3271280827366746</v>
          </cell>
          <cell r="S340">
            <v>2</v>
          </cell>
        </row>
        <row r="341">
          <cell r="C341" t="str">
            <v>LeGarretTE Blount</v>
          </cell>
          <cell r="D341" t="str">
            <v>NWE</v>
          </cell>
          <cell r="E341">
            <v>30</v>
          </cell>
          <cell r="F341" t="str">
            <v>RB</v>
          </cell>
          <cell r="G341">
            <v>16</v>
          </cell>
          <cell r="H341">
            <v>8</v>
          </cell>
          <cell r="I341">
            <v>8</v>
          </cell>
          <cell r="J341">
            <v>7</v>
          </cell>
          <cell r="K341">
            <v>0.875</v>
          </cell>
          <cell r="L341">
            <v>38</v>
          </cell>
          <cell r="M341">
            <v>5.4</v>
          </cell>
          <cell r="N341">
            <v>0</v>
          </cell>
          <cell r="O341">
            <v>16</v>
          </cell>
          <cell r="P341">
            <v>0.4</v>
          </cell>
          <cell r="Q341">
            <v>2.4</v>
          </cell>
          <cell r="R341">
            <v>3.0548926014319806E-2</v>
          </cell>
          <cell r="S341">
            <v>2</v>
          </cell>
        </row>
        <row r="342">
          <cell r="C342" t="str">
            <v>James WRight</v>
          </cell>
          <cell r="D342" t="str">
            <v>CIN</v>
          </cell>
          <cell r="E342">
            <v>25</v>
          </cell>
          <cell r="F342" t="str">
            <v>WR</v>
          </cell>
          <cell r="G342">
            <v>13</v>
          </cell>
          <cell r="H342">
            <v>2</v>
          </cell>
          <cell r="I342">
            <v>19</v>
          </cell>
          <cell r="J342">
            <v>13</v>
          </cell>
          <cell r="K342">
            <v>0.68400000000000005</v>
          </cell>
          <cell r="L342">
            <v>106</v>
          </cell>
          <cell r="M342">
            <v>8.1999999999999993</v>
          </cell>
          <cell r="N342">
            <v>0</v>
          </cell>
          <cell r="O342">
            <v>15</v>
          </cell>
          <cell r="P342">
            <v>1</v>
          </cell>
          <cell r="Q342">
            <v>8.1538461538461533</v>
          </cell>
          <cell r="R342">
            <v>0.10378801786916345</v>
          </cell>
          <cell r="S342">
            <v>0</v>
          </cell>
        </row>
        <row r="343">
          <cell r="C343" t="str">
            <v>Brandon TaTE</v>
          </cell>
          <cell r="D343" t="str">
            <v>BUF</v>
          </cell>
          <cell r="E343">
            <v>29</v>
          </cell>
          <cell r="F343" t="str">
            <v>WR</v>
          </cell>
          <cell r="G343">
            <v>15</v>
          </cell>
          <cell r="H343">
            <v>1</v>
          </cell>
          <cell r="I343">
            <v>12</v>
          </cell>
          <cell r="J343">
            <v>8</v>
          </cell>
          <cell r="K343">
            <v>0.66700000000000004</v>
          </cell>
          <cell r="L343">
            <v>117</v>
          </cell>
          <cell r="M343">
            <v>14.6</v>
          </cell>
          <cell r="N343">
            <v>0</v>
          </cell>
          <cell r="O343">
            <v>34</v>
          </cell>
          <cell r="P343">
            <v>0.5</v>
          </cell>
          <cell r="Q343">
            <v>7.8</v>
          </cell>
          <cell r="R343">
            <v>9.9284009546539376E-2</v>
          </cell>
          <cell r="S343">
            <v>0</v>
          </cell>
        </row>
        <row r="344">
          <cell r="C344" t="str">
            <v>Malcolm Johnson</v>
          </cell>
          <cell r="D344" t="str">
            <v>CLE</v>
          </cell>
          <cell r="E344">
            <v>24</v>
          </cell>
          <cell r="F344" t="str">
            <v>RB</v>
          </cell>
          <cell r="G344">
            <v>7</v>
          </cell>
          <cell r="H344">
            <v>1</v>
          </cell>
          <cell r="I344">
            <v>7</v>
          </cell>
          <cell r="J344">
            <v>5</v>
          </cell>
          <cell r="K344">
            <v>0.71399999999999997</v>
          </cell>
          <cell r="L344">
            <v>44</v>
          </cell>
          <cell r="M344">
            <v>8.8000000000000007</v>
          </cell>
          <cell r="N344">
            <v>0</v>
          </cell>
          <cell r="O344">
            <v>21</v>
          </cell>
          <cell r="P344">
            <v>0.7</v>
          </cell>
          <cell r="Q344">
            <v>6.3</v>
          </cell>
          <cell r="R344">
            <v>8.0190930787589501E-2</v>
          </cell>
          <cell r="S344">
            <v>1</v>
          </cell>
        </row>
        <row r="345">
          <cell r="C345" t="str">
            <v>Justin Perillo</v>
          </cell>
          <cell r="D345" t="str">
            <v>GNB</v>
          </cell>
          <cell r="E345">
            <v>25</v>
          </cell>
          <cell r="F345" t="str">
            <v>TE</v>
          </cell>
          <cell r="G345">
            <v>8</v>
          </cell>
          <cell r="H345">
            <v>1</v>
          </cell>
          <cell r="I345">
            <v>5</v>
          </cell>
          <cell r="J345">
            <v>4</v>
          </cell>
          <cell r="K345">
            <v>0.8</v>
          </cell>
          <cell r="L345">
            <v>35</v>
          </cell>
          <cell r="M345">
            <v>8.8000000000000007</v>
          </cell>
          <cell r="N345">
            <v>0</v>
          </cell>
          <cell r="O345">
            <v>13</v>
          </cell>
          <cell r="P345">
            <v>0.5</v>
          </cell>
          <cell r="Q345">
            <v>4.4000000000000004</v>
          </cell>
          <cell r="R345">
            <v>5.6006364359586322E-2</v>
          </cell>
          <cell r="S345">
            <v>0</v>
          </cell>
        </row>
        <row r="346">
          <cell r="C346" t="str">
            <v>Ka'Deem Carey</v>
          </cell>
          <cell r="D346" t="str">
            <v>CHI</v>
          </cell>
          <cell r="E346">
            <v>24</v>
          </cell>
          <cell r="F346" t="str">
            <v>RB</v>
          </cell>
          <cell r="G346">
            <v>12</v>
          </cell>
          <cell r="H346">
            <v>0</v>
          </cell>
          <cell r="I346">
            <v>7</v>
          </cell>
          <cell r="J346">
            <v>5</v>
          </cell>
          <cell r="K346">
            <v>0.71399999999999997</v>
          </cell>
          <cell r="L346">
            <v>55</v>
          </cell>
          <cell r="M346">
            <v>11</v>
          </cell>
          <cell r="N346">
            <v>0</v>
          </cell>
          <cell r="O346">
            <v>16</v>
          </cell>
          <cell r="P346">
            <v>0.4</v>
          </cell>
          <cell r="Q346">
            <v>4.5999999999999996</v>
          </cell>
          <cell r="R346">
            <v>5.855210819411296E-2</v>
          </cell>
          <cell r="S346">
            <v>0</v>
          </cell>
        </row>
        <row r="347">
          <cell r="C347" t="str">
            <v>Danny Woodhead</v>
          </cell>
          <cell r="D347" t="str">
            <v>SDG</v>
          </cell>
          <cell r="E347">
            <v>31</v>
          </cell>
          <cell r="F347" t="str">
            <v>RB</v>
          </cell>
          <cell r="G347">
            <v>2</v>
          </cell>
          <cell r="H347">
            <v>1</v>
          </cell>
          <cell r="I347">
            <v>8</v>
          </cell>
          <cell r="J347">
            <v>6</v>
          </cell>
          <cell r="K347">
            <v>0.75</v>
          </cell>
          <cell r="L347">
            <v>35</v>
          </cell>
          <cell r="M347">
            <v>5.8</v>
          </cell>
          <cell r="N347">
            <v>1</v>
          </cell>
          <cell r="O347">
            <v>12</v>
          </cell>
          <cell r="P347">
            <v>3</v>
          </cell>
          <cell r="Q347">
            <v>17.5</v>
          </cell>
          <cell r="R347">
            <v>0.22275258552108193</v>
          </cell>
          <cell r="S347">
            <v>0</v>
          </cell>
        </row>
        <row r="348">
          <cell r="C348" t="str">
            <v>Phillip Supernaw</v>
          </cell>
          <cell r="D348" t="str">
            <v>TEN</v>
          </cell>
          <cell r="E348">
            <v>26</v>
          </cell>
          <cell r="F348" t="str">
            <v>TE</v>
          </cell>
          <cell r="G348">
            <v>15</v>
          </cell>
          <cell r="H348">
            <v>2</v>
          </cell>
          <cell r="I348">
            <v>5</v>
          </cell>
          <cell r="J348">
            <v>4</v>
          </cell>
          <cell r="K348">
            <v>0.8</v>
          </cell>
          <cell r="L348">
            <v>62</v>
          </cell>
          <cell r="M348">
            <v>15.5</v>
          </cell>
          <cell r="N348">
            <v>0</v>
          </cell>
          <cell r="O348">
            <v>30</v>
          </cell>
          <cell r="P348">
            <v>0.3</v>
          </cell>
          <cell r="Q348">
            <v>4.0999999999999996</v>
          </cell>
          <cell r="R348">
            <v>5.2187748607796333E-2</v>
          </cell>
          <cell r="S348">
            <v>0</v>
          </cell>
        </row>
        <row r="349">
          <cell r="C349" t="str">
            <v>Nick Vannett</v>
          </cell>
          <cell r="D349" t="str">
            <v>SEA</v>
          </cell>
          <cell r="E349">
            <v>23</v>
          </cell>
          <cell r="F349" t="str">
            <v>TE</v>
          </cell>
          <cell r="G349">
            <v>8</v>
          </cell>
          <cell r="H349">
            <v>2</v>
          </cell>
          <cell r="I349">
            <v>4</v>
          </cell>
          <cell r="J349">
            <v>3</v>
          </cell>
          <cell r="K349">
            <v>0.75</v>
          </cell>
          <cell r="L349">
            <v>32</v>
          </cell>
          <cell r="M349">
            <v>10.7</v>
          </cell>
          <cell r="N349">
            <v>0</v>
          </cell>
          <cell r="O349">
            <v>21</v>
          </cell>
          <cell r="P349">
            <v>0.4</v>
          </cell>
          <cell r="Q349">
            <v>4</v>
          </cell>
          <cell r="R349">
            <v>5.0914876690533017E-2</v>
          </cell>
          <cell r="S349">
            <v>0</v>
          </cell>
        </row>
        <row r="350">
          <cell r="C350" t="str">
            <v>Bradley Marquez</v>
          </cell>
          <cell r="D350" t="str">
            <v>LAR</v>
          </cell>
          <cell r="E350">
            <v>24</v>
          </cell>
          <cell r="F350" t="str">
            <v>RB</v>
          </cell>
          <cell r="G350">
            <v>14</v>
          </cell>
          <cell r="H350">
            <v>0</v>
          </cell>
          <cell r="I350">
            <v>7</v>
          </cell>
          <cell r="J350">
            <v>3</v>
          </cell>
          <cell r="K350">
            <v>0.42899999999999999</v>
          </cell>
          <cell r="L350">
            <v>37</v>
          </cell>
          <cell r="M350">
            <v>12.3</v>
          </cell>
          <cell r="N350">
            <v>0</v>
          </cell>
          <cell r="O350">
            <v>13</v>
          </cell>
          <cell r="P350">
            <v>0.2</v>
          </cell>
          <cell r="Q350">
            <v>2.6</v>
          </cell>
          <cell r="R350">
            <v>3.3094669848846459E-2</v>
          </cell>
          <cell r="S350">
            <v>0</v>
          </cell>
        </row>
        <row r="351">
          <cell r="C351" t="str">
            <v>Nick Boyle</v>
          </cell>
          <cell r="D351" t="str">
            <v>BAL</v>
          </cell>
          <cell r="E351">
            <v>23</v>
          </cell>
          <cell r="F351" t="str">
            <v>WR</v>
          </cell>
          <cell r="G351">
            <v>6</v>
          </cell>
          <cell r="H351">
            <v>0</v>
          </cell>
          <cell r="I351">
            <v>6</v>
          </cell>
          <cell r="J351">
            <v>6</v>
          </cell>
          <cell r="K351">
            <v>1</v>
          </cell>
          <cell r="L351">
            <v>44</v>
          </cell>
          <cell r="M351">
            <v>7.3</v>
          </cell>
          <cell r="N351">
            <v>0</v>
          </cell>
          <cell r="O351">
            <v>20</v>
          </cell>
          <cell r="P351">
            <v>1</v>
          </cell>
          <cell r="Q351">
            <v>7.333333333333333</v>
          </cell>
          <cell r="R351">
            <v>9.3343940599310518E-2</v>
          </cell>
          <cell r="S351">
            <v>0</v>
          </cell>
        </row>
        <row r="352">
          <cell r="C352" t="str">
            <v>Eddie Lacy</v>
          </cell>
          <cell r="D352" t="str">
            <v>GNB</v>
          </cell>
          <cell r="E352">
            <v>25</v>
          </cell>
          <cell r="F352" t="str">
            <v>RB</v>
          </cell>
          <cell r="G352">
            <v>5</v>
          </cell>
          <cell r="H352">
            <v>5</v>
          </cell>
          <cell r="I352">
            <v>7</v>
          </cell>
          <cell r="J352">
            <v>4</v>
          </cell>
          <cell r="K352">
            <v>0.57099999999999995</v>
          </cell>
          <cell r="L352">
            <v>28</v>
          </cell>
          <cell r="M352">
            <v>7</v>
          </cell>
          <cell r="N352">
            <v>0</v>
          </cell>
          <cell r="O352">
            <v>17</v>
          </cell>
          <cell r="P352">
            <v>0.8</v>
          </cell>
          <cell r="Q352">
            <v>5.6</v>
          </cell>
          <cell r="R352">
            <v>7.1280827366746222E-2</v>
          </cell>
          <cell r="S352">
            <v>0</v>
          </cell>
        </row>
        <row r="353">
          <cell r="C353" t="str">
            <v>Blake Bell</v>
          </cell>
          <cell r="D353" t="str">
            <v>SFO</v>
          </cell>
          <cell r="E353">
            <v>25</v>
          </cell>
          <cell r="F353" t="str">
            <v>WR</v>
          </cell>
          <cell r="G353">
            <v>13</v>
          </cell>
          <cell r="H353">
            <v>0</v>
          </cell>
          <cell r="I353">
            <v>9</v>
          </cell>
          <cell r="J353">
            <v>4</v>
          </cell>
          <cell r="K353">
            <v>0.44400000000000001</v>
          </cell>
          <cell r="L353">
            <v>85</v>
          </cell>
          <cell r="M353">
            <v>21.3</v>
          </cell>
          <cell r="N353">
            <v>0</v>
          </cell>
          <cell r="O353">
            <v>45</v>
          </cell>
          <cell r="P353">
            <v>0.3</v>
          </cell>
          <cell r="Q353">
            <v>6.5384615384615383</v>
          </cell>
          <cell r="R353">
            <v>8.3226240744140506E-2</v>
          </cell>
          <cell r="S353">
            <v>0</v>
          </cell>
        </row>
        <row r="354">
          <cell r="C354" t="str">
            <v>Henry Krieger-Coble</v>
          </cell>
          <cell r="D354" t="str">
            <v>DEN</v>
          </cell>
          <cell r="E354">
            <v>24</v>
          </cell>
          <cell r="F354" t="str">
            <v>WR</v>
          </cell>
          <cell r="G354">
            <v>2</v>
          </cell>
          <cell r="H354">
            <v>0</v>
          </cell>
          <cell r="I354">
            <v>1</v>
          </cell>
          <cell r="J354">
            <v>1</v>
          </cell>
          <cell r="K354">
            <v>1</v>
          </cell>
          <cell r="L354">
            <v>13</v>
          </cell>
          <cell r="M354">
            <v>13</v>
          </cell>
          <cell r="N354">
            <v>0</v>
          </cell>
          <cell r="O354">
            <v>13</v>
          </cell>
          <cell r="P354">
            <v>0.5</v>
          </cell>
          <cell r="Q354">
            <v>6.5</v>
          </cell>
          <cell r="R354">
            <v>8.2736674622116146E-2</v>
          </cell>
          <cell r="S354">
            <v>0</v>
          </cell>
        </row>
        <row r="355">
          <cell r="C355" t="str">
            <v>Knile Davis</v>
          </cell>
          <cell r="D355" t="str">
            <v>PIT</v>
          </cell>
          <cell r="E355">
            <v>25</v>
          </cell>
          <cell r="F355" t="str">
            <v>RB</v>
          </cell>
          <cell r="G355">
            <v>11</v>
          </cell>
          <cell r="H355">
            <v>0</v>
          </cell>
          <cell r="I355">
            <v>7</v>
          </cell>
          <cell r="J355">
            <v>5</v>
          </cell>
          <cell r="K355">
            <v>0.71399999999999997</v>
          </cell>
          <cell r="L355">
            <v>25</v>
          </cell>
          <cell r="M355">
            <v>5</v>
          </cell>
          <cell r="N355">
            <v>0</v>
          </cell>
          <cell r="O355">
            <v>11</v>
          </cell>
          <cell r="P355">
            <v>0.5</v>
          </cell>
          <cell r="Q355">
            <v>2.2999999999999998</v>
          </cell>
          <cell r="R355">
            <v>2.927605409705648E-2</v>
          </cell>
          <cell r="S355">
            <v>0</v>
          </cell>
        </row>
        <row r="356">
          <cell r="C356" t="str">
            <v>Adrian PeTErson</v>
          </cell>
          <cell r="D356" t="str">
            <v>MIN</v>
          </cell>
          <cell r="E356">
            <v>31</v>
          </cell>
          <cell r="F356" t="str">
            <v>RB</v>
          </cell>
          <cell r="G356">
            <v>3</v>
          </cell>
          <cell r="H356">
            <v>3</v>
          </cell>
          <cell r="I356">
            <v>6</v>
          </cell>
          <cell r="J356">
            <v>3</v>
          </cell>
          <cell r="K356">
            <v>0.5</v>
          </cell>
          <cell r="L356">
            <v>8</v>
          </cell>
          <cell r="M356">
            <v>2.7</v>
          </cell>
          <cell r="N356">
            <v>0</v>
          </cell>
          <cell r="O356">
            <v>7</v>
          </cell>
          <cell r="P356">
            <v>1</v>
          </cell>
          <cell r="Q356">
            <v>2.7</v>
          </cell>
          <cell r="R356">
            <v>3.4367541766109788E-2</v>
          </cell>
          <cell r="S356">
            <v>1</v>
          </cell>
        </row>
        <row r="357">
          <cell r="C357" t="str">
            <v>Cody Latimer</v>
          </cell>
          <cell r="D357" t="str">
            <v>DEN</v>
          </cell>
          <cell r="E357">
            <v>24</v>
          </cell>
          <cell r="F357" t="str">
            <v>WR</v>
          </cell>
          <cell r="G357">
            <v>12</v>
          </cell>
          <cell r="H357">
            <v>1</v>
          </cell>
          <cell r="I357">
            <v>15</v>
          </cell>
          <cell r="J357">
            <v>8</v>
          </cell>
          <cell r="K357">
            <v>0.53300000000000003</v>
          </cell>
          <cell r="L357">
            <v>76</v>
          </cell>
          <cell r="M357">
            <v>9.5</v>
          </cell>
          <cell r="N357">
            <v>0</v>
          </cell>
          <cell r="O357">
            <v>16</v>
          </cell>
          <cell r="P357">
            <v>0.7</v>
          </cell>
          <cell r="Q357">
            <v>6.333333333333333</v>
          </cell>
          <cell r="R357">
            <v>8.0615221426677264E-2</v>
          </cell>
          <cell r="S357">
            <v>0</v>
          </cell>
        </row>
        <row r="358">
          <cell r="C358" t="str">
            <v>Brandon Bostick</v>
          </cell>
          <cell r="D358" t="str">
            <v>NYJ</v>
          </cell>
          <cell r="E358">
            <v>27</v>
          </cell>
          <cell r="F358" t="str">
            <v>TE</v>
          </cell>
          <cell r="G358">
            <v>16</v>
          </cell>
          <cell r="H358">
            <v>7</v>
          </cell>
          <cell r="I358">
            <v>11</v>
          </cell>
          <cell r="J358">
            <v>8</v>
          </cell>
          <cell r="K358">
            <v>0.72699999999999998</v>
          </cell>
          <cell r="L358">
            <v>63</v>
          </cell>
          <cell r="M358">
            <v>7.9</v>
          </cell>
          <cell r="N358">
            <v>0</v>
          </cell>
          <cell r="O358">
            <v>14</v>
          </cell>
          <cell r="P358">
            <v>0.5</v>
          </cell>
          <cell r="Q358">
            <v>3.9</v>
          </cell>
          <cell r="R358">
            <v>4.9642004773269688E-2</v>
          </cell>
          <cell r="S358">
            <v>0</v>
          </cell>
        </row>
        <row r="359">
          <cell r="C359" t="str">
            <v>Andy Janovich</v>
          </cell>
          <cell r="D359" t="str">
            <v>DEN</v>
          </cell>
          <cell r="E359">
            <v>23</v>
          </cell>
          <cell r="F359" t="str">
            <v>RB</v>
          </cell>
          <cell r="G359">
            <v>11</v>
          </cell>
          <cell r="H359">
            <v>5</v>
          </cell>
          <cell r="I359">
            <v>7</v>
          </cell>
          <cell r="J359">
            <v>5</v>
          </cell>
          <cell r="K359">
            <v>0.71399999999999997</v>
          </cell>
          <cell r="L359">
            <v>44</v>
          </cell>
          <cell r="M359">
            <v>8.8000000000000007</v>
          </cell>
          <cell r="N359">
            <v>0</v>
          </cell>
          <cell r="O359">
            <v>13</v>
          </cell>
          <cell r="P359">
            <v>0.5</v>
          </cell>
          <cell r="Q359">
            <v>4</v>
          </cell>
          <cell r="R359">
            <v>5.0914876690533017E-2</v>
          </cell>
          <cell r="S359">
            <v>0</v>
          </cell>
        </row>
        <row r="360">
          <cell r="C360" t="str">
            <v>Keith Mumphery</v>
          </cell>
          <cell r="D360" t="str">
            <v>HOU</v>
          </cell>
          <cell r="E360">
            <v>24</v>
          </cell>
          <cell r="F360" t="str">
            <v>WR</v>
          </cell>
          <cell r="G360">
            <v>11</v>
          </cell>
          <cell r="H360">
            <v>3</v>
          </cell>
          <cell r="I360">
            <v>12</v>
          </cell>
          <cell r="J360">
            <v>10</v>
          </cell>
          <cell r="K360">
            <v>0.83299999999999996</v>
          </cell>
          <cell r="L360">
            <v>69</v>
          </cell>
          <cell r="M360">
            <v>6.9</v>
          </cell>
          <cell r="N360">
            <v>0</v>
          </cell>
          <cell r="O360">
            <v>11</v>
          </cell>
          <cell r="P360">
            <v>0.9</v>
          </cell>
          <cell r="Q360">
            <v>6.2727272727272725</v>
          </cell>
          <cell r="R360">
            <v>7.9843783901063128E-2</v>
          </cell>
          <cell r="S360">
            <v>0</v>
          </cell>
        </row>
        <row r="361">
          <cell r="C361" t="str">
            <v>Anthony Sherman</v>
          </cell>
          <cell r="D361" t="str">
            <v>KAN</v>
          </cell>
          <cell r="E361">
            <v>28</v>
          </cell>
          <cell r="F361" t="str">
            <v>RB</v>
          </cell>
          <cell r="G361">
            <v>16</v>
          </cell>
          <cell r="H361">
            <v>3</v>
          </cell>
          <cell r="I361">
            <v>6</v>
          </cell>
          <cell r="J361">
            <v>4</v>
          </cell>
          <cell r="K361">
            <v>0.66700000000000004</v>
          </cell>
          <cell r="L361">
            <v>11</v>
          </cell>
          <cell r="M361">
            <v>2.8</v>
          </cell>
          <cell r="N361">
            <v>0</v>
          </cell>
          <cell r="O361">
            <v>6</v>
          </cell>
          <cell r="P361">
            <v>0.3</v>
          </cell>
          <cell r="Q361">
            <v>0.7</v>
          </cell>
          <cell r="R361">
            <v>8.9101034208432777E-3</v>
          </cell>
          <cell r="S361">
            <v>0</v>
          </cell>
        </row>
        <row r="362">
          <cell r="C362" t="str">
            <v>Rhett Ellison</v>
          </cell>
          <cell r="D362" t="str">
            <v>MIN</v>
          </cell>
          <cell r="E362">
            <v>28</v>
          </cell>
          <cell r="F362" t="str">
            <v>TE</v>
          </cell>
          <cell r="G362">
            <v>15</v>
          </cell>
          <cell r="H362">
            <v>6</v>
          </cell>
          <cell r="I362">
            <v>14</v>
          </cell>
          <cell r="J362">
            <v>9</v>
          </cell>
          <cell r="K362">
            <v>0.64300000000000002</v>
          </cell>
          <cell r="L362">
            <v>57</v>
          </cell>
          <cell r="M362">
            <v>6.3</v>
          </cell>
          <cell r="N362">
            <v>0</v>
          </cell>
          <cell r="O362">
            <v>21</v>
          </cell>
          <cell r="P362">
            <v>0.6</v>
          </cell>
          <cell r="Q362">
            <v>3.8</v>
          </cell>
          <cell r="R362">
            <v>4.8369132856006365E-2</v>
          </cell>
          <cell r="S362">
            <v>0</v>
          </cell>
        </row>
        <row r="363">
          <cell r="C363" t="str">
            <v>Alfred Morris</v>
          </cell>
          <cell r="D363" t="str">
            <v>DAL</v>
          </cell>
          <cell r="E363">
            <v>28</v>
          </cell>
          <cell r="F363" t="str">
            <v>RB</v>
          </cell>
          <cell r="G363">
            <v>14</v>
          </cell>
          <cell r="H363">
            <v>0</v>
          </cell>
          <cell r="I363">
            <v>6</v>
          </cell>
          <cell r="J363">
            <v>3</v>
          </cell>
          <cell r="K363">
            <v>0.5</v>
          </cell>
          <cell r="L363">
            <v>11</v>
          </cell>
          <cell r="M363">
            <v>3.7</v>
          </cell>
          <cell r="N363">
            <v>0</v>
          </cell>
          <cell r="O363">
            <v>6</v>
          </cell>
          <cell r="P363">
            <v>0.2</v>
          </cell>
          <cell r="Q363">
            <v>0.8</v>
          </cell>
          <cell r="R363">
            <v>1.0182975338106604E-2</v>
          </cell>
          <cell r="S363">
            <v>0</v>
          </cell>
        </row>
        <row r="364">
          <cell r="C364" t="str">
            <v>Devin Street</v>
          </cell>
          <cell r="D364" t="str">
            <v>IND</v>
          </cell>
          <cell r="E364">
            <v>25</v>
          </cell>
          <cell r="F364" t="str">
            <v>WR</v>
          </cell>
          <cell r="G364">
            <v>4</v>
          </cell>
          <cell r="H364">
            <v>0</v>
          </cell>
          <cell r="I364">
            <v>6</v>
          </cell>
          <cell r="J364">
            <v>1</v>
          </cell>
          <cell r="K364">
            <v>0.16700000000000001</v>
          </cell>
          <cell r="L364">
            <v>20</v>
          </cell>
          <cell r="M364">
            <v>20</v>
          </cell>
          <cell r="N364">
            <v>0</v>
          </cell>
          <cell r="O364">
            <v>20</v>
          </cell>
          <cell r="P364">
            <v>0.3</v>
          </cell>
          <cell r="Q364">
            <v>5</v>
          </cell>
          <cell r="R364">
            <v>6.3643595863166272E-2</v>
          </cell>
          <cell r="S364">
            <v>0</v>
          </cell>
        </row>
        <row r="365">
          <cell r="C365" t="str">
            <v>Corey Grant</v>
          </cell>
          <cell r="D365" t="str">
            <v>JAX</v>
          </cell>
          <cell r="E365">
            <v>28</v>
          </cell>
          <cell r="F365" t="str">
            <v>RB</v>
          </cell>
          <cell r="G365">
            <v>11</v>
          </cell>
          <cell r="H365">
            <v>1</v>
          </cell>
          <cell r="I365">
            <v>7</v>
          </cell>
          <cell r="J365">
            <v>4</v>
          </cell>
          <cell r="K365">
            <v>0.57099999999999995</v>
          </cell>
          <cell r="L365">
            <v>35</v>
          </cell>
          <cell r="M365">
            <v>8.8000000000000007</v>
          </cell>
          <cell r="N365">
            <v>1</v>
          </cell>
          <cell r="O365">
            <v>15</v>
          </cell>
          <cell r="P365">
            <v>0.4</v>
          </cell>
          <cell r="Q365">
            <v>3.2</v>
          </cell>
          <cell r="R365">
            <v>4.0731901352426415E-2</v>
          </cell>
          <cell r="S365">
            <v>0</v>
          </cell>
        </row>
        <row r="366">
          <cell r="C366" t="str">
            <v>Devin Smith</v>
          </cell>
          <cell r="D366" t="str">
            <v>NYJ</v>
          </cell>
          <cell r="E366">
            <v>24</v>
          </cell>
          <cell r="F366" t="str">
            <v>WR</v>
          </cell>
          <cell r="G366">
            <v>4</v>
          </cell>
          <cell r="H366">
            <v>0</v>
          </cell>
          <cell r="I366">
            <v>3</v>
          </cell>
          <cell r="J366">
            <v>1</v>
          </cell>
          <cell r="K366">
            <v>0.33300000000000002</v>
          </cell>
          <cell r="L366">
            <v>20</v>
          </cell>
          <cell r="M366">
            <v>20</v>
          </cell>
          <cell r="N366">
            <v>0</v>
          </cell>
          <cell r="O366">
            <v>20</v>
          </cell>
          <cell r="P366">
            <v>0.3</v>
          </cell>
          <cell r="Q366">
            <v>5</v>
          </cell>
          <cell r="R366">
            <v>6.3643595863166272E-2</v>
          </cell>
          <cell r="S366">
            <v>0</v>
          </cell>
        </row>
        <row r="367">
          <cell r="C367" t="str">
            <v>James Develin</v>
          </cell>
          <cell r="D367" t="str">
            <v>NWE</v>
          </cell>
          <cell r="E367">
            <v>28</v>
          </cell>
          <cell r="F367" t="str">
            <v>RB</v>
          </cell>
          <cell r="G367">
            <v>16</v>
          </cell>
          <cell r="H367">
            <v>4</v>
          </cell>
          <cell r="I367">
            <v>6</v>
          </cell>
          <cell r="J367">
            <v>3</v>
          </cell>
          <cell r="K367">
            <v>0.5</v>
          </cell>
          <cell r="L367">
            <v>18</v>
          </cell>
          <cell r="M367">
            <v>6</v>
          </cell>
          <cell r="N367">
            <v>0</v>
          </cell>
          <cell r="O367">
            <v>13</v>
          </cell>
          <cell r="P367">
            <v>0.2</v>
          </cell>
          <cell r="Q367">
            <v>1.1000000000000001</v>
          </cell>
          <cell r="R367">
            <v>1.400159108989658E-2</v>
          </cell>
          <cell r="S367">
            <v>0</v>
          </cell>
        </row>
        <row r="368">
          <cell r="C368" t="str">
            <v>Rashard Higgins</v>
          </cell>
          <cell r="D368" t="str">
            <v>CLE</v>
          </cell>
          <cell r="E368">
            <v>22</v>
          </cell>
          <cell r="F368" t="str">
            <v>WR</v>
          </cell>
          <cell r="G368">
            <v>16</v>
          </cell>
          <cell r="H368">
            <v>0</v>
          </cell>
          <cell r="I368">
            <v>12</v>
          </cell>
          <cell r="J368">
            <v>6</v>
          </cell>
          <cell r="K368">
            <v>0.5</v>
          </cell>
          <cell r="L368">
            <v>77</v>
          </cell>
          <cell r="M368">
            <v>12.8</v>
          </cell>
          <cell r="N368">
            <v>0</v>
          </cell>
          <cell r="O368">
            <v>19</v>
          </cell>
          <cell r="P368">
            <v>0.4</v>
          </cell>
          <cell r="Q368">
            <v>4.8125</v>
          </cell>
          <cell r="R368">
            <v>6.1256961018297536E-2</v>
          </cell>
          <cell r="S368">
            <v>0</v>
          </cell>
        </row>
        <row r="369">
          <cell r="C369" t="str">
            <v>Ryan Grant</v>
          </cell>
          <cell r="D369" t="str">
            <v>WAS</v>
          </cell>
          <cell r="E369">
            <v>26</v>
          </cell>
          <cell r="F369" t="str">
            <v>WR</v>
          </cell>
          <cell r="G369">
            <v>16</v>
          </cell>
          <cell r="H369">
            <v>1</v>
          </cell>
          <cell r="I369">
            <v>19</v>
          </cell>
          <cell r="J369">
            <v>9</v>
          </cell>
          <cell r="K369">
            <v>0.47399999999999998</v>
          </cell>
          <cell r="L369">
            <v>76</v>
          </cell>
          <cell r="M369">
            <v>8.4</v>
          </cell>
          <cell r="N369">
            <v>0</v>
          </cell>
          <cell r="O369">
            <v>17</v>
          </cell>
          <cell r="P369">
            <v>0.6</v>
          </cell>
          <cell r="Q369">
            <v>4.75</v>
          </cell>
          <cell r="R369">
            <v>6.0461416070007955E-2</v>
          </cell>
          <cell r="S369">
            <v>0</v>
          </cell>
        </row>
        <row r="370">
          <cell r="C370" t="str">
            <v>Gerald Christian</v>
          </cell>
          <cell r="D370" t="str">
            <v>BUF</v>
          </cell>
          <cell r="E370">
            <v>25</v>
          </cell>
          <cell r="F370" t="str">
            <v>WR</v>
          </cell>
          <cell r="G370">
            <v>3</v>
          </cell>
          <cell r="H370">
            <v>0</v>
          </cell>
          <cell r="I370">
            <v>2</v>
          </cell>
          <cell r="J370">
            <v>1</v>
          </cell>
          <cell r="K370">
            <v>0.5</v>
          </cell>
          <cell r="L370">
            <v>14</v>
          </cell>
          <cell r="M370">
            <v>14</v>
          </cell>
          <cell r="N370">
            <v>0</v>
          </cell>
          <cell r="O370">
            <v>14</v>
          </cell>
          <cell r="P370">
            <v>0.3</v>
          </cell>
          <cell r="Q370">
            <v>4.666666666666667</v>
          </cell>
          <cell r="R370">
            <v>5.940068947228852E-2</v>
          </cell>
          <cell r="S370">
            <v>0</v>
          </cell>
        </row>
        <row r="371">
          <cell r="C371" t="str">
            <v>Niles Paul</v>
          </cell>
          <cell r="D371" t="str">
            <v>WAS</v>
          </cell>
          <cell r="E371">
            <v>27</v>
          </cell>
          <cell r="F371" t="str">
            <v>TE</v>
          </cell>
          <cell r="G371">
            <v>8</v>
          </cell>
          <cell r="H371">
            <v>1</v>
          </cell>
          <cell r="I371">
            <v>2</v>
          </cell>
          <cell r="J371">
            <v>2</v>
          </cell>
          <cell r="K371">
            <v>1</v>
          </cell>
          <cell r="L371">
            <v>27</v>
          </cell>
          <cell r="M371">
            <v>13.5</v>
          </cell>
          <cell r="N371">
            <v>0</v>
          </cell>
          <cell r="O371">
            <v>16</v>
          </cell>
          <cell r="P371">
            <v>0.3</v>
          </cell>
          <cell r="Q371">
            <v>3.4</v>
          </cell>
          <cell r="R371">
            <v>4.3277645186953061E-2</v>
          </cell>
          <cell r="S371">
            <v>0</v>
          </cell>
        </row>
        <row r="372">
          <cell r="C372" t="str">
            <v>MyCole Pruitt</v>
          </cell>
          <cell r="D372" t="str">
            <v>CHI</v>
          </cell>
          <cell r="E372">
            <v>24</v>
          </cell>
          <cell r="F372" t="str">
            <v>TE</v>
          </cell>
          <cell r="G372">
            <v>4</v>
          </cell>
          <cell r="H372">
            <v>0</v>
          </cell>
          <cell r="I372">
            <v>2</v>
          </cell>
          <cell r="J372">
            <v>2</v>
          </cell>
          <cell r="K372">
            <v>1</v>
          </cell>
          <cell r="L372">
            <v>13</v>
          </cell>
          <cell r="M372">
            <v>6.5</v>
          </cell>
          <cell r="N372">
            <v>0</v>
          </cell>
          <cell r="O372">
            <v>7</v>
          </cell>
          <cell r="P372">
            <v>0.5</v>
          </cell>
          <cell r="Q372">
            <v>3.3</v>
          </cell>
          <cell r="R372">
            <v>4.2004773269689738E-2</v>
          </cell>
          <cell r="S372">
            <v>0</v>
          </cell>
        </row>
        <row r="373">
          <cell r="C373" t="str">
            <v>Dan Vitale</v>
          </cell>
          <cell r="D373" t="str">
            <v>CLE</v>
          </cell>
          <cell r="E373">
            <v>23</v>
          </cell>
          <cell r="F373" t="str">
            <v>RB</v>
          </cell>
          <cell r="G373">
            <v>9</v>
          </cell>
          <cell r="H373">
            <v>3</v>
          </cell>
          <cell r="I373">
            <v>5</v>
          </cell>
          <cell r="J373">
            <v>4</v>
          </cell>
          <cell r="K373">
            <v>0.8</v>
          </cell>
          <cell r="L373">
            <v>27</v>
          </cell>
          <cell r="M373">
            <v>6.8</v>
          </cell>
          <cell r="N373">
            <v>0</v>
          </cell>
          <cell r="O373">
            <v>17</v>
          </cell>
          <cell r="P373">
            <v>0.4</v>
          </cell>
          <cell r="Q373">
            <v>3</v>
          </cell>
          <cell r="R373">
            <v>3.8186157517899763E-2</v>
          </cell>
          <cell r="S373">
            <v>0</v>
          </cell>
        </row>
        <row r="374">
          <cell r="C374" t="str">
            <v>Peyton BaRBer</v>
          </cell>
          <cell r="D374" t="str">
            <v>TAM</v>
          </cell>
          <cell r="E374">
            <v>22</v>
          </cell>
          <cell r="F374" t="str">
            <v>RB</v>
          </cell>
          <cell r="G374">
            <v>15</v>
          </cell>
          <cell r="H374">
            <v>1</v>
          </cell>
          <cell r="I374">
            <v>6</v>
          </cell>
          <cell r="J374">
            <v>5</v>
          </cell>
          <cell r="K374">
            <v>0.83299999999999996</v>
          </cell>
          <cell r="L374">
            <v>28</v>
          </cell>
          <cell r="M374">
            <v>5.6</v>
          </cell>
          <cell r="N374">
            <v>0</v>
          </cell>
          <cell r="O374">
            <v>11</v>
          </cell>
          <cell r="P374">
            <v>0.3</v>
          </cell>
          <cell r="Q374">
            <v>1.9</v>
          </cell>
          <cell r="R374">
            <v>2.4184566428003183E-2</v>
          </cell>
          <cell r="S374">
            <v>0</v>
          </cell>
        </row>
        <row r="375">
          <cell r="C375" t="str">
            <v>Ameer Abdullah</v>
          </cell>
          <cell r="D375" t="str">
            <v>DET</v>
          </cell>
          <cell r="E375">
            <v>23</v>
          </cell>
          <cell r="F375" t="str">
            <v>RB</v>
          </cell>
          <cell r="G375">
            <v>2</v>
          </cell>
          <cell r="H375">
            <v>2</v>
          </cell>
          <cell r="I375">
            <v>5</v>
          </cell>
          <cell r="J375">
            <v>5</v>
          </cell>
          <cell r="K375">
            <v>1</v>
          </cell>
          <cell r="L375">
            <v>57</v>
          </cell>
          <cell r="M375">
            <v>11.4</v>
          </cell>
          <cell r="N375">
            <v>1</v>
          </cell>
          <cell r="O375">
            <v>18</v>
          </cell>
          <cell r="P375">
            <v>2.5</v>
          </cell>
          <cell r="Q375">
            <v>28.5</v>
          </cell>
          <cell r="R375">
            <v>0.36276849642004771</v>
          </cell>
          <cell r="S375">
            <v>0</v>
          </cell>
        </row>
        <row r="376">
          <cell r="C376" t="str">
            <v>Darren McFadden</v>
          </cell>
          <cell r="D376" t="str">
            <v>DAL</v>
          </cell>
          <cell r="E376">
            <v>29</v>
          </cell>
          <cell r="F376" t="str">
            <v>RB</v>
          </cell>
          <cell r="G376">
            <v>4</v>
          </cell>
          <cell r="H376">
            <v>2</v>
          </cell>
          <cell r="I376">
            <v>5</v>
          </cell>
          <cell r="J376">
            <v>3</v>
          </cell>
          <cell r="K376">
            <v>0.6</v>
          </cell>
          <cell r="L376">
            <v>17</v>
          </cell>
          <cell r="M376">
            <v>5.7</v>
          </cell>
          <cell r="N376">
            <v>0</v>
          </cell>
          <cell r="O376">
            <v>11</v>
          </cell>
          <cell r="P376">
            <v>0.8</v>
          </cell>
          <cell r="Q376">
            <v>4.3</v>
          </cell>
          <cell r="R376">
            <v>5.4733492442322992E-2</v>
          </cell>
          <cell r="S376">
            <v>0</v>
          </cell>
        </row>
        <row r="377">
          <cell r="C377" t="str">
            <v>Marcel Reece</v>
          </cell>
          <cell r="D377" t="str">
            <v>SEA</v>
          </cell>
          <cell r="E377">
            <v>31</v>
          </cell>
          <cell r="F377" t="str">
            <v>RB</v>
          </cell>
          <cell r="G377">
            <v>4</v>
          </cell>
          <cell r="H377">
            <v>0</v>
          </cell>
          <cell r="I377">
            <v>5</v>
          </cell>
          <cell r="J377">
            <v>5</v>
          </cell>
          <cell r="K377">
            <v>1</v>
          </cell>
          <cell r="L377">
            <v>73</v>
          </cell>
          <cell r="M377">
            <v>14.6</v>
          </cell>
          <cell r="N377">
            <v>0</v>
          </cell>
          <cell r="O377">
            <v>31</v>
          </cell>
          <cell r="P377">
            <v>1.3</v>
          </cell>
          <cell r="Q377">
            <v>18.3</v>
          </cell>
          <cell r="R377">
            <v>0.23293556085918854</v>
          </cell>
          <cell r="S377">
            <v>0</v>
          </cell>
        </row>
        <row r="378">
          <cell r="C378" t="str">
            <v>Ben Braunecker</v>
          </cell>
          <cell r="D378" t="str">
            <v>CHI</v>
          </cell>
          <cell r="E378">
            <v>22</v>
          </cell>
          <cell r="F378" t="str">
            <v>TE</v>
          </cell>
          <cell r="G378">
            <v>13</v>
          </cell>
          <cell r="H378">
            <v>2</v>
          </cell>
          <cell r="I378">
            <v>6</v>
          </cell>
          <cell r="J378">
            <v>4</v>
          </cell>
          <cell r="K378">
            <v>0.66700000000000004</v>
          </cell>
          <cell r="L378">
            <v>41</v>
          </cell>
          <cell r="M378">
            <v>10.3</v>
          </cell>
          <cell r="N378">
            <v>0</v>
          </cell>
          <cell r="O378">
            <v>14</v>
          </cell>
          <cell r="P378">
            <v>0.3</v>
          </cell>
          <cell r="Q378">
            <v>3.2</v>
          </cell>
          <cell r="R378">
            <v>4.0731901352426415E-2</v>
          </cell>
          <cell r="S378">
            <v>0</v>
          </cell>
        </row>
        <row r="379">
          <cell r="C379" t="str">
            <v>Ross Travis</v>
          </cell>
          <cell r="D379" t="str">
            <v>KAN</v>
          </cell>
          <cell r="E379">
            <v>23</v>
          </cell>
          <cell r="F379" t="str">
            <v>TE</v>
          </cell>
          <cell r="G379">
            <v>6</v>
          </cell>
          <cell r="H379">
            <v>3</v>
          </cell>
          <cell r="I379">
            <v>6</v>
          </cell>
          <cell r="J379">
            <v>3</v>
          </cell>
          <cell r="K379">
            <v>0.5</v>
          </cell>
          <cell r="L379">
            <v>15</v>
          </cell>
          <cell r="M379">
            <v>5</v>
          </cell>
          <cell r="N379">
            <v>0</v>
          </cell>
          <cell r="O379">
            <v>6</v>
          </cell>
          <cell r="P379">
            <v>0.5</v>
          </cell>
          <cell r="Q379">
            <v>2.5</v>
          </cell>
          <cell r="R379">
            <v>3.1821797931583136E-2</v>
          </cell>
          <cell r="S379">
            <v>0</v>
          </cell>
        </row>
        <row r="380">
          <cell r="C380" t="str">
            <v>Mike Davis</v>
          </cell>
          <cell r="D380" t="str">
            <v>SFO</v>
          </cell>
          <cell r="E380">
            <v>24</v>
          </cell>
          <cell r="F380" t="str">
            <v>RB</v>
          </cell>
          <cell r="G380">
            <v>8</v>
          </cell>
          <cell r="H380">
            <v>1</v>
          </cell>
          <cell r="I380">
            <v>5</v>
          </cell>
          <cell r="J380">
            <v>3</v>
          </cell>
          <cell r="K380">
            <v>0.6</v>
          </cell>
          <cell r="L380">
            <v>25</v>
          </cell>
          <cell r="M380">
            <v>8.3000000000000007</v>
          </cell>
          <cell r="N380">
            <v>0</v>
          </cell>
          <cell r="O380">
            <v>10</v>
          </cell>
          <cell r="P380">
            <v>0.4</v>
          </cell>
          <cell r="Q380">
            <v>3.1</v>
          </cell>
          <cell r="R380">
            <v>3.9459029435163086E-2</v>
          </cell>
          <cell r="S380">
            <v>1</v>
          </cell>
        </row>
        <row r="381">
          <cell r="C381" t="str">
            <v>Tyler Ervin</v>
          </cell>
          <cell r="D381" t="str">
            <v>HOU</v>
          </cell>
          <cell r="E381">
            <v>23</v>
          </cell>
          <cell r="F381" t="str">
            <v>RB</v>
          </cell>
          <cell r="G381">
            <v>12</v>
          </cell>
          <cell r="H381">
            <v>0</v>
          </cell>
          <cell r="I381">
            <v>5</v>
          </cell>
          <cell r="J381">
            <v>3</v>
          </cell>
          <cell r="K381">
            <v>0.6</v>
          </cell>
          <cell r="L381">
            <v>18</v>
          </cell>
          <cell r="M381">
            <v>6</v>
          </cell>
          <cell r="N381">
            <v>0</v>
          </cell>
          <cell r="O381">
            <v>9</v>
          </cell>
          <cell r="P381">
            <v>0.3</v>
          </cell>
          <cell r="Q381">
            <v>1.5</v>
          </cell>
          <cell r="R381">
            <v>1.9093078758949882E-2</v>
          </cell>
          <cell r="S381">
            <v>3</v>
          </cell>
        </row>
        <row r="382">
          <cell r="C382" t="str">
            <v>Byron Marshall</v>
          </cell>
          <cell r="D382" t="str">
            <v>PHI</v>
          </cell>
          <cell r="E382">
            <v>22</v>
          </cell>
          <cell r="F382" t="str">
            <v>RB</v>
          </cell>
          <cell r="G382">
            <v>3</v>
          </cell>
          <cell r="H382">
            <v>0</v>
          </cell>
          <cell r="I382">
            <v>5</v>
          </cell>
          <cell r="J382">
            <v>3</v>
          </cell>
          <cell r="K382">
            <v>0.6</v>
          </cell>
          <cell r="L382">
            <v>10</v>
          </cell>
          <cell r="M382">
            <v>3.3</v>
          </cell>
          <cell r="N382">
            <v>0</v>
          </cell>
          <cell r="O382">
            <v>7</v>
          </cell>
          <cell r="P382">
            <v>1</v>
          </cell>
          <cell r="Q382">
            <v>3.3</v>
          </cell>
          <cell r="R382">
            <v>4.2004773269689738E-2</v>
          </cell>
          <cell r="S382">
            <v>0</v>
          </cell>
        </row>
        <row r="383">
          <cell r="C383" t="str">
            <v>Denard Robinson</v>
          </cell>
          <cell r="D383" t="str">
            <v>JAX</v>
          </cell>
          <cell r="E383">
            <v>26</v>
          </cell>
          <cell r="F383" t="str">
            <v>RB</v>
          </cell>
          <cell r="G383">
            <v>13</v>
          </cell>
          <cell r="H383">
            <v>1</v>
          </cell>
          <cell r="I383">
            <v>5</v>
          </cell>
          <cell r="J383">
            <v>3</v>
          </cell>
          <cell r="K383">
            <v>0.6</v>
          </cell>
          <cell r="L383">
            <v>22</v>
          </cell>
          <cell r="M383">
            <v>7.3</v>
          </cell>
          <cell r="N383">
            <v>0</v>
          </cell>
          <cell r="O383">
            <v>11</v>
          </cell>
          <cell r="P383">
            <v>0.2</v>
          </cell>
          <cell r="Q383">
            <v>1.7</v>
          </cell>
          <cell r="R383">
            <v>2.163882259347653E-2</v>
          </cell>
          <cell r="S383">
            <v>0</v>
          </cell>
        </row>
        <row r="384">
          <cell r="C384" t="str">
            <v>Keith Smith</v>
          </cell>
          <cell r="D384" t="str">
            <v>DAL</v>
          </cell>
          <cell r="E384">
            <v>24</v>
          </cell>
          <cell r="F384" t="str">
            <v>RB</v>
          </cell>
          <cell r="G384">
            <v>16</v>
          </cell>
          <cell r="H384">
            <v>1</v>
          </cell>
          <cell r="I384">
            <v>4</v>
          </cell>
          <cell r="J384">
            <v>3</v>
          </cell>
          <cell r="K384">
            <v>0.75</v>
          </cell>
          <cell r="L384">
            <v>20</v>
          </cell>
          <cell r="M384">
            <v>6.7</v>
          </cell>
          <cell r="N384">
            <v>0</v>
          </cell>
          <cell r="O384">
            <v>14</v>
          </cell>
          <cell r="P384">
            <v>0.2</v>
          </cell>
          <cell r="Q384">
            <v>1.3</v>
          </cell>
          <cell r="R384">
            <v>1.6547334924423229E-2</v>
          </cell>
          <cell r="S384">
            <v>0</v>
          </cell>
        </row>
        <row r="385">
          <cell r="C385" t="str">
            <v>Luke Stocker</v>
          </cell>
          <cell r="D385" t="str">
            <v>TAM</v>
          </cell>
          <cell r="E385">
            <v>28</v>
          </cell>
          <cell r="F385" t="str">
            <v>TE</v>
          </cell>
          <cell r="G385">
            <v>12</v>
          </cell>
          <cell r="H385">
            <v>10</v>
          </cell>
          <cell r="I385">
            <v>8</v>
          </cell>
          <cell r="J385">
            <v>5</v>
          </cell>
          <cell r="K385">
            <v>0.625</v>
          </cell>
          <cell r="L385">
            <v>23</v>
          </cell>
          <cell r="M385">
            <v>4.5999999999999996</v>
          </cell>
          <cell r="N385">
            <v>0</v>
          </cell>
          <cell r="O385">
            <v>11</v>
          </cell>
          <cell r="P385">
            <v>0.4</v>
          </cell>
          <cell r="Q385">
            <v>1.9</v>
          </cell>
          <cell r="R385">
            <v>2.4184566428003183E-2</v>
          </cell>
          <cell r="S385">
            <v>0</v>
          </cell>
        </row>
        <row r="386">
          <cell r="C386" t="str">
            <v>Brandon Bolden</v>
          </cell>
          <cell r="D386" t="str">
            <v>NWE</v>
          </cell>
          <cell r="E386">
            <v>26</v>
          </cell>
          <cell r="F386" t="str">
            <v>RB</v>
          </cell>
          <cell r="G386">
            <v>14</v>
          </cell>
          <cell r="H386">
            <v>0</v>
          </cell>
          <cell r="I386">
            <v>4</v>
          </cell>
          <cell r="J386">
            <v>2</v>
          </cell>
          <cell r="K386">
            <v>0.5</v>
          </cell>
          <cell r="L386">
            <v>15</v>
          </cell>
          <cell r="M386">
            <v>7.5</v>
          </cell>
          <cell r="N386">
            <v>0</v>
          </cell>
          <cell r="O386">
            <v>13</v>
          </cell>
          <cell r="P386">
            <v>0.1</v>
          </cell>
          <cell r="Q386">
            <v>1.1000000000000001</v>
          </cell>
          <cell r="R386">
            <v>1.400159108989658E-2</v>
          </cell>
          <cell r="S386">
            <v>0</v>
          </cell>
        </row>
        <row r="387">
          <cell r="C387" t="str">
            <v>Daniel Lasco</v>
          </cell>
          <cell r="D387" t="str">
            <v>NOR</v>
          </cell>
          <cell r="E387">
            <v>24</v>
          </cell>
          <cell r="F387" t="str">
            <v>RB</v>
          </cell>
          <cell r="G387">
            <v>7</v>
          </cell>
          <cell r="H387">
            <v>0</v>
          </cell>
          <cell r="I387">
            <v>4</v>
          </cell>
          <cell r="J387">
            <v>2</v>
          </cell>
          <cell r="K387">
            <v>0.5</v>
          </cell>
          <cell r="L387">
            <v>11</v>
          </cell>
          <cell r="M387">
            <v>5.5</v>
          </cell>
          <cell r="N387">
            <v>0</v>
          </cell>
          <cell r="O387">
            <v>7</v>
          </cell>
          <cell r="P387">
            <v>0.3</v>
          </cell>
          <cell r="Q387">
            <v>1.6</v>
          </cell>
          <cell r="R387">
            <v>2.0365950676213208E-2</v>
          </cell>
          <cell r="S387">
            <v>0</v>
          </cell>
        </row>
        <row r="388">
          <cell r="C388" t="str">
            <v>Quan Bray</v>
          </cell>
          <cell r="D388" t="str">
            <v>IND</v>
          </cell>
          <cell r="E388">
            <v>23</v>
          </cell>
          <cell r="F388" t="str">
            <v>RB</v>
          </cell>
          <cell r="G388">
            <v>6</v>
          </cell>
          <cell r="H388">
            <v>0</v>
          </cell>
          <cell r="I388">
            <v>4</v>
          </cell>
          <cell r="J388">
            <v>3</v>
          </cell>
          <cell r="K388">
            <v>0.75</v>
          </cell>
          <cell r="L388">
            <v>36</v>
          </cell>
          <cell r="M388">
            <v>12</v>
          </cell>
          <cell r="N388">
            <v>0</v>
          </cell>
          <cell r="O388">
            <v>22</v>
          </cell>
          <cell r="P388">
            <v>0.5</v>
          </cell>
          <cell r="Q388">
            <v>6</v>
          </cell>
          <cell r="R388">
            <v>7.6372315035799526E-2</v>
          </cell>
          <cell r="S388">
            <v>0</v>
          </cell>
        </row>
        <row r="389">
          <cell r="C389" t="str">
            <v>Percy Harvin</v>
          </cell>
          <cell r="D389" t="str">
            <v>BUF</v>
          </cell>
          <cell r="E389">
            <v>28</v>
          </cell>
          <cell r="F389" t="str">
            <v>WR</v>
          </cell>
          <cell r="G389">
            <v>2</v>
          </cell>
          <cell r="H389">
            <v>1</v>
          </cell>
          <cell r="I389">
            <v>4</v>
          </cell>
          <cell r="J389">
            <v>2</v>
          </cell>
          <cell r="K389">
            <v>0.5</v>
          </cell>
          <cell r="L389">
            <v>6</v>
          </cell>
          <cell r="M389">
            <v>3</v>
          </cell>
          <cell r="N389">
            <v>0</v>
          </cell>
          <cell r="O389">
            <v>5</v>
          </cell>
          <cell r="P389">
            <v>1</v>
          </cell>
          <cell r="Q389">
            <v>3</v>
          </cell>
          <cell r="R389">
            <v>3.8186157517899763E-2</v>
          </cell>
          <cell r="S389">
            <v>0</v>
          </cell>
        </row>
        <row r="390">
          <cell r="C390" t="str">
            <v>Orleans Darkwa</v>
          </cell>
          <cell r="D390" t="str">
            <v>NYG</v>
          </cell>
          <cell r="E390">
            <v>24</v>
          </cell>
          <cell r="F390" t="str">
            <v>RB</v>
          </cell>
          <cell r="G390">
            <v>10</v>
          </cell>
          <cell r="H390">
            <v>2</v>
          </cell>
          <cell r="I390">
            <v>4</v>
          </cell>
          <cell r="J390">
            <v>2</v>
          </cell>
          <cell r="K390">
            <v>0.5</v>
          </cell>
          <cell r="L390">
            <v>12</v>
          </cell>
          <cell r="M390">
            <v>6</v>
          </cell>
          <cell r="N390">
            <v>0</v>
          </cell>
          <cell r="O390">
            <v>9</v>
          </cell>
          <cell r="P390">
            <v>0.2</v>
          </cell>
          <cell r="Q390">
            <v>1.2</v>
          </cell>
          <cell r="R390">
            <v>1.5274463007159903E-2</v>
          </cell>
          <cell r="S390">
            <v>0</v>
          </cell>
        </row>
        <row r="391">
          <cell r="C391" t="str">
            <v>Cole Wick</v>
          </cell>
          <cell r="D391" t="str">
            <v>DET</v>
          </cell>
          <cell r="E391">
            <v>23</v>
          </cell>
          <cell r="F391" t="str">
            <v>WR</v>
          </cell>
          <cell r="G391">
            <v>6</v>
          </cell>
          <cell r="H391">
            <v>0</v>
          </cell>
          <cell r="I391">
            <v>3</v>
          </cell>
          <cell r="J391">
            <v>2</v>
          </cell>
          <cell r="K391">
            <v>0.66700000000000004</v>
          </cell>
          <cell r="L391">
            <v>18</v>
          </cell>
          <cell r="M391">
            <v>9</v>
          </cell>
          <cell r="N391">
            <v>0</v>
          </cell>
          <cell r="O391">
            <v>13</v>
          </cell>
          <cell r="P391">
            <v>0.3</v>
          </cell>
          <cell r="Q391">
            <v>3</v>
          </cell>
          <cell r="R391">
            <v>3.8186157517899763E-2</v>
          </cell>
          <cell r="S391">
            <v>0</v>
          </cell>
        </row>
        <row r="392">
          <cell r="C392" t="str">
            <v>Paul McRoberts</v>
          </cell>
          <cell r="D392" t="str">
            <v>LAR</v>
          </cell>
          <cell r="E392">
            <v>24</v>
          </cell>
          <cell r="F392" t="str">
            <v>WR</v>
          </cell>
          <cell r="G392">
            <v>2</v>
          </cell>
          <cell r="H392">
            <v>0</v>
          </cell>
          <cell r="I392">
            <v>1</v>
          </cell>
          <cell r="J392">
            <v>1</v>
          </cell>
          <cell r="K392">
            <v>1</v>
          </cell>
          <cell r="L392">
            <v>6</v>
          </cell>
          <cell r="M392">
            <v>6</v>
          </cell>
          <cell r="N392">
            <v>0</v>
          </cell>
          <cell r="O392">
            <v>6</v>
          </cell>
          <cell r="P392">
            <v>0.5</v>
          </cell>
          <cell r="Q392">
            <v>3</v>
          </cell>
          <cell r="R392">
            <v>3.8186157517899763E-2</v>
          </cell>
          <cell r="S392">
            <v>0</v>
          </cell>
        </row>
        <row r="393">
          <cell r="C393" t="str">
            <v>Griff Whalen</v>
          </cell>
          <cell r="D393" t="str">
            <v>SDG</v>
          </cell>
          <cell r="E393">
            <v>26</v>
          </cell>
          <cell r="F393" t="str">
            <v>WR</v>
          </cell>
          <cell r="G393">
            <v>8</v>
          </cell>
          <cell r="H393">
            <v>0</v>
          </cell>
          <cell r="I393">
            <v>4</v>
          </cell>
          <cell r="J393">
            <v>2</v>
          </cell>
          <cell r="K393">
            <v>0.5</v>
          </cell>
          <cell r="L393">
            <v>22</v>
          </cell>
          <cell r="M393">
            <v>11</v>
          </cell>
          <cell r="N393">
            <v>0</v>
          </cell>
          <cell r="O393">
            <v>12</v>
          </cell>
          <cell r="P393">
            <v>0.3</v>
          </cell>
          <cell r="Q393">
            <v>2.75</v>
          </cell>
          <cell r="R393">
            <v>3.5003977724741446E-2</v>
          </cell>
          <cell r="S393">
            <v>0</v>
          </cell>
        </row>
        <row r="394">
          <cell r="C394" t="str">
            <v>Javorius Allen</v>
          </cell>
          <cell r="D394" t="str">
            <v>BAL</v>
          </cell>
          <cell r="E394">
            <v>25</v>
          </cell>
          <cell r="F394" t="str">
            <v>RB</v>
          </cell>
          <cell r="G394">
            <v>8</v>
          </cell>
          <cell r="H394">
            <v>0</v>
          </cell>
          <cell r="I394">
            <v>4</v>
          </cell>
          <cell r="J394">
            <v>3</v>
          </cell>
          <cell r="K394">
            <v>0.75</v>
          </cell>
          <cell r="L394">
            <v>15</v>
          </cell>
          <cell r="M394">
            <v>5</v>
          </cell>
          <cell r="N394">
            <v>0</v>
          </cell>
          <cell r="O394">
            <v>8</v>
          </cell>
          <cell r="P394">
            <v>0.4</v>
          </cell>
          <cell r="Q394">
            <v>1.9</v>
          </cell>
          <cell r="R394">
            <v>2.4184566428003183E-2</v>
          </cell>
          <cell r="S394">
            <v>0</v>
          </cell>
        </row>
        <row r="395">
          <cell r="C395" t="str">
            <v>Taiwan Jones</v>
          </cell>
          <cell r="D395" t="str">
            <v>OAK</v>
          </cell>
          <cell r="E395">
            <v>28</v>
          </cell>
          <cell r="F395" t="str">
            <v>RB</v>
          </cell>
          <cell r="G395">
            <v>13</v>
          </cell>
          <cell r="H395">
            <v>0</v>
          </cell>
          <cell r="I395">
            <v>4</v>
          </cell>
          <cell r="J395">
            <v>4</v>
          </cell>
          <cell r="K395">
            <v>1</v>
          </cell>
          <cell r="L395">
            <v>43</v>
          </cell>
          <cell r="M395">
            <v>10.8</v>
          </cell>
          <cell r="N395">
            <v>0</v>
          </cell>
          <cell r="O395">
            <v>16</v>
          </cell>
          <cell r="P395">
            <v>0.3</v>
          </cell>
          <cell r="Q395">
            <v>3.3</v>
          </cell>
          <cell r="R395">
            <v>4.2004773269689738E-2</v>
          </cell>
          <cell r="S395">
            <v>0</v>
          </cell>
        </row>
        <row r="396">
          <cell r="C396" t="str">
            <v>Derek Watt</v>
          </cell>
          <cell r="D396" t="str">
            <v>SDG</v>
          </cell>
          <cell r="E396">
            <v>24</v>
          </cell>
          <cell r="F396" t="str">
            <v>RB</v>
          </cell>
          <cell r="G396">
            <v>16</v>
          </cell>
          <cell r="H396">
            <v>2</v>
          </cell>
          <cell r="I396">
            <v>4</v>
          </cell>
          <cell r="J396">
            <v>4</v>
          </cell>
          <cell r="K396">
            <v>1</v>
          </cell>
          <cell r="L396">
            <v>83</v>
          </cell>
          <cell r="M396">
            <v>20.8</v>
          </cell>
          <cell r="N396">
            <v>0</v>
          </cell>
          <cell r="O396">
            <v>53</v>
          </cell>
          <cell r="P396">
            <v>0.3</v>
          </cell>
          <cell r="Q396">
            <v>5.2</v>
          </cell>
          <cell r="R396">
            <v>6.6189339697692917E-2</v>
          </cell>
          <cell r="S396">
            <v>0</v>
          </cell>
        </row>
        <row r="397">
          <cell r="C397" t="str">
            <v>Jeremy Butler</v>
          </cell>
          <cell r="D397" t="str">
            <v>SDG</v>
          </cell>
          <cell r="E397">
            <v>25</v>
          </cell>
          <cell r="F397" t="str">
            <v>WR</v>
          </cell>
          <cell r="G397">
            <v>4</v>
          </cell>
          <cell r="H397">
            <v>0</v>
          </cell>
          <cell r="I397">
            <v>2</v>
          </cell>
          <cell r="J397">
            <v>2</v>
          </cell>
          <cell r="K397">
            <v>1</v>
          </cell>
          <cell r="L397">
            <v>11</v>
          </cell>
          <cell r="M397">
            <v>5.5</v>
          </cell>
          <cell r="N397">
            <v>0</v>
          </cell>
          <cell r="O397">
            <v>6</v>
          </cell>
          <cell r="P397">
            <v>0.5</v>
          </cell>
          <cell r="Q397">
            <v>2.75</v>
          </cell>
          <cell r="R397">
            <v>3.5003977724741446E-2</v>
          </cell>
          <cell r="S397">
            <v>0</v>
          </cell>
        </row>
        <row r="398">
          <cell r="C398" t="str">
            <v>Kapri Bibbs</v>
          </cell>
          <cell r="D398" t="str">
            <v>DEN</v>
          </cell>
          <cell r="E398">
            <v>23</v>
          </cell>
          <cell r="F398" t="str">
            <v>RB</v>
          </cell>
          <cell r="G398">
            <v>12</v>
          </cell>
          <cell r="H398">
            <v>0</v>
          </cell>
          <cell r="I398">
            <v>4</v>
          </cell>
          <cell r="J398">
            <v>2</v>
          </cell>
          <cell r="K398">
            <v>0.5</v>
          </cell>
          <cell r="L398">
            <v>75</v>
          </cell>
          <cell r="M398">
            <v>37.5</v>
          </cell>
          <cell r="N398">
            <v>1</v>
          </cell>
          <cell r="O398">
            <v>69</v>
          </cell>
          <cell r="P398">
            <v>0.2</v>
          </cell>
          <cell r="Q398">
            <v>6.3</v>
          </cell>
          <cell r="R398">
            <v>8.0190930787589501E-2</v>
          </cell>
          <cell r="S398">
            <v>0</v>
          </cell>
        </row>
        <row r="399">
          <cell r="C399" t="str">
            <v>Akeem Hunt</v>
          </cell>
          <cell r="D399" t="str">
            <v>HOU</v>
          </cell>
          <cell r="E399">
            <v>23</v>
          </cell>
          <cell r="F399" t="str">
            <v>RB</v>
          </cell>
          <cell r="G399">
            <v>8</v>
          </cell>
          <cell r="H399">
            <v>0</v>
          </cell>
          <cell r="I399">
            <v>4</v>
          </cell>
          <cell r="J399">
            <v>3</v>
          </cell>
          <cell r="K399">
            <v>0.75</v>
          </cell>
          <cell r="L399">
            <v>29</v>
          </cell>
          <cell r="M399">
            <v>9.6999999999999993</v>
          </cell>
          <cell r="N399">
            <v>0</v>
          </cell>
          <cell r="O399">
            <v>24</v>
          </cell>
          <cell r="P399">
            <v>0.4</v>
          </cell>
          <cell r="Q399">
            <v>3.6</v>
          </cell>
          <cell r="R399">
            <v>4.5823389021479713E-2</v>
          </cell>
          <cell r="S399">
            <v>2</v>
          </cell>
        </row>
        <row r="400">
          <cell r="C400" t="str">
            <v>Mike James</v>
          </cell>
          <cell r="D400" t="str">
            <v>TAM</v>
          </cell>
          <cell r="E400">
            <v>25</v>
          </cell>
          <cell r="F400" t="str">
            <v>RB</v>
          </cell>
          <cell r="G400">
            <v>4</v>
          </cell>
          <cell r="H400">
            <v>0</v>
          </cell>
          <cell r="I400">
            <v>4</v>
          </cell>
          <cell r="J400">
            <v>4</v>
          </cell>
          <cell r="K400">
            <v>1</v>
          </cell>
          <cell r="L400">
            <v>22</v>
          </cell>
          <cell r="M400">
            <v>5.5</v>
          </cell>
          <cell r="N400">
            <v>0</v>
          </cell>
          <cell r="O400">
            <v>6</v>
          </cell>
          <cell r="P400">
            <v>1</v>
          </cell>
          <cell r="Q400">
            <v>5.5</v>
          </cell>
          <cell r="R400">
            <v>7.0007955449482892E-2</v>
          </cell>
          <cell r="S400">
            <v>0</v>
          </cell>
        </row>
        <row r="401">
          <cell r="C401" t="str">
            <v>Je'Ron Hamm</v>
          </cell>
          <cell r="D401" t="str">
            <v>SFO</v>
          </cell>
          <cell r="E401">
            <v>24</v>
          </cell>
          <cell r="F401" t="str">
            <v>WR</v>
          </cell>
          <cell r="G401">
            <v>5</v>
          </cell>
          <cell r="H401">
            <v>0</v>
          </cell>
          <cell r="I401">
            <v>4</v>
          </cell>
          <cell r="J401">
            <v>2</v>
          </cell>
          <cell r="K401">
            <v>0.5</v>
          </cell>
          <cell r="L401">
            <v>13</v>
          </cell>
          <cell r="M401">
            <v>6.5</v>
          </cell>
          <cell r="N401">
            <v>0</v>
          </cell>
          <cell r="O401">
            <v>7</v>
          </cell>
          <cell r="P401">
            <v>0.4</v>
          </cell>
          <cell r="Q401">
            <v>2.6</v>
          </cell>
          <cell r="R401">
            <v>3.3094669848846459E-2</v>
          </cell>
          <cell r="S401">
            <v>0</v>
          </cell>
        </row>
        <row r="402">
          <cell r="C402" t="str">
            <v>Alex Ellis</v>
          </cell>
          <cell r="D402" t="str">
            <v>JAX</v>
          </cell>
          <cell r="E402">
            <v>23</v>
          </cell>
          <cell r="F402" t="str">
            <v>TE</v>
          </cell>
          <cell r="G402">
            <v>6</v>
          </cell>
          <cell r="H402">
            <v>3</v>
          </cell>
          <cell r="I402">
            <v>4</v>
          </cell>
          <cell r="J402">
            <v>3</v>
          </cell>
          <cell r="K402">
            <v>0.75</v>
          </cell>
          <cell r="L402">
            <v>11</v>
          </cell>
          <cell r="M402">
            <v>3.7</v>
          </cell>
          <cell r="N402">
            <v>0</v>
          </cell>
          <cell r="O402">
            <v>6</v>
          </cell>
          <cell r="P402">
            <v>0.5</v>
          </cell>
          <cell r="Q402">
            <v>1.8</v>
          </cell>
          <cell r="R402">
            <v>2.2911694510739856E-2</v>
          </cell>
          <cell r="S402">
            <v>0</v>
          </cell>
        </row>
        <row r="403">
          <cell r="C403" t="str">
            <v>Sean McGrath</v>
          </cell>
          <cell r="D403" t="str">
            <v>SDG</v>
          </cell>
          <cell r="E403">
            <v>29</v>
          </cell>
          <cell r="F403" t="str">
            <v>TE</v>
          </cell>
          <cell r="G403">
            <v>16</v>
          </cell>
          <cell r="H403">
            <v>5</v>
          </cell>
          <cell r="I403">
            <v>2</v>
          </cell>
          <cell r="J403">
            <v>2</v>
          </cell>
          <cell r="K403">
            <v>1</v>
          </cell>
          <cell r="L403">
            <v>25</v>
          </cell>
          <cell r="M403">
            <v>12.5</v>
          </cell>
          <cell r="N403">
            <v>0</v>
          </cell>
          <cell r="O403">
            <v>13</v>
          </cell>
          <cell r="P403">
            <v>0.1</v>
          </cell>
          <cell r="Q403">
            <v>1.6</v>
          </cell>
          <cell r="R403">
            <v>2.0365950676213208E-2</v>
          </cell>
          <cell r="S403">
            <v>0</v>
          </cell>
        </row>
        <row r="404">
          <cell r="C404" t="str">
            <v>Brenton Bersin</v>
          </cell>
          <cell r="D404" t="str">
            <v>CAR</v>
          </cell>
          <cell r="E404">
            <v>26</v>
          </cell>
          <cell r="F404" t="str">
            <v>WR</v>
          </cell>
          <cell r="G404">
            <v>10</v>
          </cell>
          <cell r="H404">
            <v>0</v>
          </cell>
          <cell r="I404">
            <v>6</v>
          </cell>
          <cell r="J404">
            <v>2</v>
          </cell>
          <cell r="K404">
            <v>0.33300000000000002</v>
          </cell>
          <cell r="L404">
            <v>17</v>
          </cell>
          <cell r="M404">
            <v>8.5</v>
          </cell>
          <cell r="N404">
            <v>0</v>
          </cell>
          <cell r="O404">
            <v>10</v>
          </cell>
          <cell r="P404">
            <v>0.2</v>
          </cell>
          <cell r="Q404">
            <v>1.7</v>
          </cell>
          <cell r="R404">
            <v>2.163882259347653E-2</v>
          </cell>
          <cell r="S404">
            <v>0</v>
          </cell>
        </row>
        <row r="405">
          <cell r="C405" t="str">
            <v>Laquon Treadwell</v>
          </cell>
          <cell r="D405" t="str">
            <v>MIN</v>
          </cell>
          <cell r="E405">
            <v>21</v>
          </cell>
          <cell r="F405" t="str">
            <v>WR</v>
          </cell>
          <cell r="G405">
            <v>9</v>
          </cell>
          <cell r="H405">
            <v>1</v>
          </cell>
          <cell r="I405">
            <v>3</v>
          </cell>
          <cell r="J405">
            <v>1</v>
          </cell>
          <cell r="K405">
            <v>0.33300000000000002</v>
          </cell>
          <cell r="L405">
            <v>15</v>
          </cell>
          <cell r="M405">
            <v>15</v>
          </cell>
          <cell r="N405">
            <v>0</v>
          </cell>
          <cell r="O405">
            <v>15</v>
          </cell>
          <cell r="P405">
            <v>0.1</v>
          </cell>
          <cell r="Q405">
            <v>1.6666666666666667</v>
          </cell>
          <cell r="R405">
            <v>2.1214531954388757E-2</v>
          </cell>
          <cell r="S405">
            <v>0</v>
          </cell>
        </row>
        <row r="406">
          <cell r="C406" t="str">
            <v>Jamaal Charles</v>
          </cell>
          <cell r="D406" t="str">
            <v>KAN</v>
          </cell>
          <cell r="E406">
            <v>30</v>
          </cell>
          <cell r="F406" t="str">
            <v>RB</v>
          </cell>
          <cell r="G406">
            <v>3</v>
          </cell>
          <cell r="H406">
            <v>0</v>
          </cell>
          <cell r="I406">
            <v>3</v>
          </cell>
          <cell r="J406">
            <v>2</v>
          </cell>
          <cell r="K406">
            <v>0.66700000000000004</v>
          </cell>
          <cell r="L406">
            <v>14</v>
          </cell>
          <cell r="M406">
            <v>7</v>
          </cell>
          <cell r="N406">
            <v>0</v>
          </cell>
          <cell r="O406">
            <v>16</v>
          </cell>
          <cell r="P406">
            <v>0.7</v>
          </cell>
          <cell r="Q406">
            <v>4.7</v>
          </cell>
          <cell r="R406">
            <v>5.9824980111376297E-2</v>
          </cell>
          <cell r="S406">
            <v>0</v>
          </cell>
        </row>
        <row r="407">
          <cell r="C407" t="str">
            <v>Chris Manhertz</v>
          </cell>
          <cell r="D407" t="str">
            <v>CAR</v>
          </cell>
          <cell r="E407">
            <v>24</v>
          </cell>
          <cell r="F407" t="str">
            <v>TE</v>
          </cell>
          <cell r="G407">
            <v>7</v>
          </cell>
          <cell r="H407">
            <v>2</v>
          </cell>
          <cell r="I407">
            <v>1</v>
          </cell>
          <cell r="J407">
            <v>1</v>
          </cell>
          <cell r="K407">
            <v>1</v>
          </cell>
          <cell r="L407">
            <v>10</v>
          </cell>
          <cell r="M407">
            <v>10</v>
          </cell>
          <cell r="N407">
            <v>0</v>
          </cell>
          <cell r="O407">
            <v>10</v>
          </cell>
          <cell r="P407">
            <v>0.1</v>
          </cell>
          <cell r="Q407">
            <v>1.4</v>
          </cell>
          <cell r="R407">
            <v>1.7820206841686555E-2</v>
          </cell>
          <cell r="S407">
            <v>0</v>
          </cell>
        </row>
        <row r="408">
          <cell r="C408" t="str">
            <v>Jared Abbrederis</v>
          </cell>
          <cell r="D408" t="str">
            <v>GNB</v>
          </cell>
          <cell r="E408">
            <v>26</v>
          </cell>
          <cell r="F408" t="str">
            <v>WR</v>
          </cell>
          <cell r="G408">
            <v>5</v>
          </cell>
          <cell r="H408">
            <v>0</v>
          </cell>
          <cell r="I408">
            <v>2</v>
          </cell>
          <cell r="J408">
            <v>1</v>
          </cell>
          <cell r="K408">
            <v>0.5</v>
          </cell>
          <cell r="L408">
            <v>8</v>
          </cell>
          <cell r="M408">
            <v>8</v>
          </cell>
          <cell r="N408">
            <v>0</v>
          </cell>
          <cell r="O408">
            <v>8</v>
          </cell>
          <cell r="P408">
            <v>0.2</v>
          </cell>
          <cell r="Q408">
            <v>1.6</v>
          </cell>
          <cell r="R408">
            <v>2.0365950676213208E-2</v>
          </cell>
          <cell r="S408">
            <v>0</v>
          </cell>
        </row>
        <row r="409">
          <cell r="C409" t="str">
            <v>Rashad Ross</v>
          </cell>
          <cell r="D409" t="str">
            <v>WAS</v>
          </cell>
          <cell r="E409">
            <v>26</v>
          </cell>
          <cell r="F409" t="str">
            <v>WR</v>
          </cell>
          <cell r="G409">
            <v>5</v>
          </cell>
          <cell r="H409">
            <v>0</v>
          </cell>
          <cell r="I409">
            <v>1</v>
          </cell>
          <cell r="J409">
            <v>1</v>
          </cell>
          <cell r="K409">
            <v>1</v>
          </cell>
          <cell r="L409">
            <v>8</v>
          </cell>
          <cell r="M409">
            <v>8</v>
          </cell>
          <cell r="N409">
            <v>0</v>
          </cell>
          <cell r="O409">
            <v>8</v>
          </cell>
          <cell r="P409">
            <v>0.2</v>
          </cell>
          <cell r="Q409">
            <v>1.6</v>
          </cell>
          <cell r="R409">
            <v>2.0365950676213208E-2</v>
          </cell>
          <cell r="S409">
            <v>0</v>
          </cell>
        </row>
        <row r="410">
          <cell r="C410" t="str">
            <v>Malcolm Brown</v>
          </cell>
          <cell r="D410" t="str">
            <v>LAR</v>
          </cell>
          <cell r="F410" t="str">
            <v>RB</v>
          </cell>
          <cell r="G410">
            <v>16</v>
          </cell>
          <cell r="H410">
            <v>0</v>
          </cell>
          <cell r="I410">
            <v>3</v>
          </cell>
          <cell r="J410">
            <v>3</v>
          </cell>
          <cell r="K410">
            <v>1</v>
          </cell>
          <cell r="L410">
            <v>46</v>
          </cell>
          <cell r="M410">
            <v>15.3</v>
          </cell>
          <cell r="N410">
            <v>0</v>
          </cell>
          <cell r="O410">
            <v>26</v>
          </cell>
          <cell r="P410">
            <v>0.2</v>
          </cell>
          <cell r="Q410">
            <v>2.9</v>
          </cell>
          <cell r="R410">
            <v>3.6913285600636433E-2</v>
          </cell>
          <cell r="S410">
            <v>1</v>
          </cell>
        </row>
        <row r="411">
          <cell r="C411" t="str">
            <v>Clay HaRBor</v>
          </cell>
          <cell r="D411" t="str">
            <v>PHI</v>
          </cell>
          <cell r="E411">
            <v>29</v>
          </cell>
          <cell r="F411" t="str">
            <v>WR</v>
          </cell>
          <cell r="G411">
            <v>15</v>
          </cell>
          <cell r="H411">
            <v>2</v>
          </cell>
          <cell r="I411">
            <v>3</v>
          </cell>
          <cell r="J411">
            <v>3</v>
          </cell>
          <cell r="K411">
            <v>1</v>
          </cell>
          <cell r="L411">
            <v>19</v>
          </cell>
          <cell r="M411">
            <v>6.3</v>
          </cell>
          <cell r="N411">
            <v>0</v>
          </cell>
          <cell r="O411">
            <v>9</v>
          </cell>
          <cell r="P411">
            <v>0.2</v>
          </cell>
          <cell r="Q411">
            <v>1.2666666666666666</v>
          </cell>
          <cell r="R411">
            <v>1.6123044285335453E-2</v>
          </cell>
          <cell r="S411">
            <v>0</v>
          </cell>
        </row>
        <row r="412">
          <cell r="C412" t="str">
            <v>Brandon Williams</v>
          </cell>
          <cell r="D412" t="str">
            <v>SEA</v>
          </cell>
          <cell r="E412">
            <v>29</v>
          </cell>
          <cell r="F412" t="str">
            <v>RB</v>
          </cell>
          <cell r="G412">
            <v>16</v>
          </cell>
          <cell r="H412">
            <v>1</v>
          </cell>
          <cell r="I412">
            <v>3</v>
          </cell>
          <cell r="J412">
            <v>2</v>
          </cell>
          <cell r="K412">
            <v>0.66700000000000004</v>
          </cell>
          <cell r="L412">
            <v>36</v>
          </cell>
          <cell r="M412">
            <v>18</v>
          </cell>
          <cell r="N412">
            <v>0</v>
          </cell>
          <cell r="O412">
            <v>20</v>
          </cell>
          <cell r="P412">
            <v>0.1</v>
          </cell>
          <cell r="Q412">
            <v>2.2999999999999998</v>
          </cell>
          <cell r="R412">
            <v>2.927605409705648E-2</v>
          </cell>
          <cell r="S412">
            <v>0</v>
          </cell>
        </row>
        <row r="413">
          <cell r="C413" t="str">
            <v>George Farmer</v>
          </cell>
          <cell r="D413" t="str">
            <v>SEA</v>
          </cell>
          <cell r="E413">
            <v>23</v>
          </cell>
          <cell r="F413" t="str">
            <v>RB</v>
          </cell>
          <cell r="G413">
            <v>2</v>
          </cell>
          <cell r="H413">
            <v>0</v>
          </cell>
          <cell r="I413">
            <v>3</v>
          </cell>
          <cell r="J413">
            <v>1</v>
          </cell>
          <cell r="K413">
            <v>0.33300000000000002</v>
          </cell>
          <cell r="L413">
            <v>4</v>
          </cell>
          <cell r="M413">
            <v>4</v>
          </cell>
          <cell r="N413">
            <v>0</v>
          </cell>
          <cell r="O413">
            <v>4</v>
          </cell>
          <cell r="P413">
            <v>0.5</v>
          </cell>
          <cell r="Q413">
            <v>2</v>
          </cell>
          <cell r="R413">
            <v>2.5457438345266509E-2</v>
          </cell>
          <cell r="S413">
            <v>0</v>
          </cell>
        </row>
        <row r="414">
          <cell r="C414" t="str">
            <v>Derek Carrier</v>
          </cell>
          <cell r="D414" t="str">
            <v>WAS</v>
          </cell>
          <cell r="E414">
            <v>26</v>
          </cell>
          <cell r="F414" t="str">
            <v>WR</v>
          </cell>
          <cell r="G414">
            <v>8</v>
          </cell>
          <cell r="H414">
            <v>0</v>
          </cell>
          <cell r="I414">
            <v>2</v>
          </cell>
          <cell r="J414">
            <v>2</v>
          </cell>
          <cell r="K414">
            <v>1</v>
          </cell>
          <cell r="L414">
            <v>10</v>
          </cell>
          <cell r="M414">
            <v>5</v>
          </cell>
          <cell r="N414">
            <v>0</v>
          </cell>
          <cell r="O414">
            <v>6</v>
          </cell>
          <cell r="P414">
            <v>0.3</v>
          </cell>
          <cell r="Q414">
            <v>1.25</v>
          </cell>
          <cell r="R414">
            <v>1.5910898965791568E-2</v>
          </cell>
          <cell r="S414">
            <v>0</v>
          </cell>
        </row>
        <row r="415">
          <cell r="C415" t="str">
            <v>Ryan Hewitt</v>
          </cell>
          <cell r="D415" t="str">
            <v>CIN</v>
          </cell>
          <cell r="E415">
            <v>25</v>
          </cell>
          <cell r="F415" t="str">
            <v>RB</v>
          </cell>
          <cell r="G415">
            <v>16</v>
          </cell>
          <cell r="H415">
            <v>11</v>
          </cell>
          <cell r="I415">
            <v>3</v>
          </cell>
          <cell r="J415">
            <v>2</v>
          </cell>
          <cell r="K415">
            <v>0.66700000000000004</v>
          </cell>
          <cell r="L415">
            <v>13</v>
          </cell>
          <cell r="M415">
            <v>6.5</v>
          </cell>
          <cell r="N415">
            <v>0</v>
          </cell>
          <cell r="O415">
            <v>8</v>
          </cell>
          <cell r="P415">
            <v>0.1</v>
          </cell>
          <cell r="Q415">
            <v>0.8</v>
          </cell>
          <cell r="R415">
            <v>1.0182975338106604E-2</v>
          </cell>
          <cell r="S415">
            <v>0</v>
          </cell>
        </row>
        <row r="416">
          <cell r="C416" t="str">
            <v>Fitzgerald Toussaint</v>
          </cell>
          <cell r="D416" t="str">
            <v>PIT</v>
          </cell>
          <cell r="E416">
            <v>26</v>
          </cell>
          <cell r="F416" t="str">
            <v>RB</v>
          </cell>
          <cell r="G416">
            <v>16</v>
          </cell>
          <cell r="H416">
            <v>0</v>
          </cell>
          <cell r="I416">
            <v>3</v>
          </cell>
          <cell r="J416">
            <v>3</v>
          </cell>
          <cell r="K416">
            <v>1</v>
          </cell>
          <cell r="L416">
            <v>33</v>
          </cell>
          <cell r="M416">
            <v>11</v>
          </cell>
          <cell r="N416">
            <v>0</v>
          </cell>
          <cell r="O416">
            <v>15</v>
          </cell>
          <cell r="P416">
            <v>0.2</v>
          </cell>
          <cell r="Q416">
            <v>2.1</v>
          </cell>
          <cell r="R416">
            <v>2.6730310262529835E-2</v>
          </cell>
          <cell r="S416">
            <v>0</v>
          </cell>
        </row>
        <row r="417">
          <cell r="C417" t="str">
            <v>Lorenzo Taliaferro</v>
          </cell>
          <cell r="D417" t="str">
            <v>BAL</v>
          </cell>
          <cell r="E417">
            <v>25</v>
          </cell>
          <cell r="F417" t="str">
            <v>RB</v>
          </cell>
          <cell r="G417">
            <v>3</v>
          </cell>
          <cell r="H417">
            <v>0</v>
          </cell>
          <cell r="I417">
            <v>3</v>
          </cell>
          <cell r="J417">
            <v>3</v>
          </cell>
          <cell r="K417">
            <v>1</v>
          </cell>
          <cell r="L417">
            <v>10</v>
          </cell>
          <cell r="M417">
            <v>3.3</v>
          </cell>
          <cell r="N417">
            <v>0</v>
          </cell>
          <cell r="O417">
            <v>8</v>
          </cell>
          <cell r="P417">
            <v>1</v>
          </cell>
          <cell r="Q417">
            <v>3.3</v>
          </cell>
          <cell r="R417">
            <v>4.2004773269689738E-2</v>
          </cell>
          <cell r="S417">
            <v>0</v>
          </cell>
        </row>
        <row r="418">
          <cell r="C418" t="str">
            <v>Johnny Holton</v>
          </cell>
          <cell r="D418" t="str">
            <v>OAK</v>
          </cell>
          <cell r="E418">
            <v>25</v>
          </cell>
          <cell r="F418" t="str">
            <v>RB</v>
          </cell>
          <cell r="G418">
            <v>15</v>
          </cell>
          <cell r="H418">
            <v>0</v>
          </cell>
          <cell r="I418">
            <v>3</v>
          </cell>
          <cell r="J418">
            <v>2</v>
          </cell>
          <cell r="K418">
            <v>0.66700000000000004</v>
          </cell>
          <cell r="L418">
            <v>34</v>
          </cell>
          <cell r="M418">
            <v>17</v>
          </cell>
          <cell r="N418">
            <v>0</v>
          </cell>
          <cell r="O418">
            <v>30</v>
          </cell>
          <cell r="P418">
            <v>0.1</v>
          </cell>
          <cell r="Q418">
            <v>2.2999999999999998</v>
          </cell>
          <cell r="R418">
            <v>2.927605409705648E-2</v>
          </cell>
          <cell r="S418">
            <v>1</v>
          </cell>
        </row>
        <row r="419">
          <cell r="C419" t="str">
            <v>Matthew Mulligan</v>
          </cell>
          <cell r="D419" t="str">
            <v>DET</v>
          </cell>
          <cell r="E419">
            <v>31</v>
          </cell>
          <cell r="F419" t="str">
            <v>WR</v>
          </cell>
          <cell r="G419">
            <v>8</v>
          </cell>
          <cell r="H419">
            <v>0</v>
          </cell>
          <cell r="I419">
            <v>1</v>
          </cell>
          <cell r="J419">
            <v>1</v>
          </cell>
          <cell r="K419">
            <v>1</v>
          </cell>
          <cell r="L419">
            <v>8</v>
          </cell>
          <cell r="M419">
            <v>8</v>
          </cell>
          <cell r="N419">
            <v>0</v>
          </cell>
          <cell r="O419">
            <v>8</v>
          </cell>
          <cell r="P419">
            <v>0.1</v>
          </cell>
          <cell r="Q419">
            <v>1</v>
          </cell>
          <cell r="R419">
            <v>1.2728719172633254E-2</v>
          </cell>
          <cell r="S419">
            <v>0</v>
          </cell>
        </row>
        <row r="420">
          <cell r="C420" t="str">
            <v>Marcus Murphy</v>
          </cell>
          <cell r="D420" t="str">
            <v>NOR</v>
          </cell>
          <cell r="E420">
            <v>25</v>
          </cell>
          <cell r="F420" t="str">
            <v>WR</v>
          </cell>
          <cell r="G420">
            <v>3</v>
          </cell>
          <cell r="H420">
            <v>0</v>
          </cell>
          <cell r="I420">
            <v>1</v>
          </cell>
          <cell r="J420">
            <v>1</v>
          </cell>
          <cell r="K420">
            <v>1</v>
          </cell>
          <cell r="L420">
            <v>3</v>
          </cell>
          <cell r="M420">
            <v>3</v>
          </cell>
          <cell r="N420">
            <v>0</v>
          </cell>
          <cell r="O420">
            <v>3</v>
          </cell>
          <cell r="P420">
            <v>0.3</v>
          </cell>
          <cell r="Q420">
            <v>1</v>
          </cell>
          <cell r="R420">
            <v>1.2728719172633254E-2</v>
          </cell>
          <cell r="S420">
            <v>0</v>
          </cell>
        </row>
        <row r="421">
          <cell r="C421" t="str">
            <v>Shane Wynn</v>
          </cell>
          <cell r="D421" t="str">
            <v>JAX</v>
          </cell>
          <cell r="E421">
            <v>24</v>
          </cell>
          <cell r="F421" t="str">
            <v>RB</v>
          </cell>
          <cell r="G421">
            <v>5</v>
          </cell>
          <cell r="H421">
            <v>0</v>
          </cell>
          <cell r="I421">
            <v>3</v>
          </cell>
          <cell r="J421">
            <v>1</v>
          </cell>
          <cell r="K421">
            <v>0.33300000000000002</v>
          </cell>
          <cell r="L421">
            <v>19</v>
          </cell>
          <cell r="M421">
            <v>19</v>
          </cell>
          <cell r="N421">
            <v>0</v>
          </cell>
          <cell r="O421">
            <v>19</v>
          </cell>
          <cell r="P421">
            <v>0.2</v>
          </cell>
          <cell r="Q421">
            <v>3.8</v>
          </cell>
          <cell r="R421">
            <v>4.8369132856006365E-2</v>
          </cell>
          <cell r="S421">
            <v>0</v>
          </cell>
        </row>
        <row r="422">
          <cell r="C422" t="str">
            <v>TErron Ward</v>
          </cell>
          <cell r="D422" t="str">
            <v>ATL</v>
          </cell>
          <cell r="E422">
            <v>24</v>
          </cell>
          <cell r="F422" t="str">
            <v>RB</v>
          </cell>
          <cell r="G422">
            <v>5</v>
          </cell>
          <cell r="H422">
            <v>0</v>
          </cell>
          <cell r="I422">
            <v>2</v>
          </cell>
          <cell r="J422">
            <v>1</v>
          </cell>
          <cell r="K422">
            <v>0.5</v>
          </cell>
          <cell r="L422">
            <v>11</v>
          </cell>
          <cell r="M422">
            <v>11</v>
          </cell>
          <cell r="N422">
            <v>0</v>
          </cell>
          <cell r="O422">
            <v>11</v>
          </cell>
          <cell r="P422">
            <v>0.2</v>
          </cell>
          <cell r="Q422">
            <v>2.2000000000000002</v>
          </cell>
          <cell r="R422">
            <v>2.8003182179793161E-2</v>
          </cell>
          <cell r="S422">
            <v>0</v>
          </cell>
        </row>
        <row r="423">
          <cell r="C423" t="str">
            <v>Logan Paulsen</v>
          </cell>
          <cell r="D423" t="str">
            <v>CHI</v>
          </cell>
          <cell r="E423">
            <v>29</v>
          </cell>
          <cell r="F423" t="str">
            <v>TE</v>
          </cell>
          <cell r="G423">
            <v>16</v>
          </cell>
          <cell r="H423">
            <v>12</v>
          </cell>
          <cell r="I423">
            <v>10</v>
          </cell>
          <cell r="J423">
            <v>3</v>
          </cell>
          <cell r="K423">
            <v>0.3</v>
          </cell>
          <cell r="L423">
            <v>15</v>
          </cell>
          <cell r="M423">
            <v>5</v>
          </cell>
          <cell r="N423">
            <v>0</v>
          </cell>
          <cell r="O423">
            <v>7</v>
          </cell>
          <cell r="P423">
            <v>0.2</v>
          </cell>
          <cell r="Q423">
            <v>0.9</v>
          </cell>
          <cell r="R423">
            <v>1.1455847255369928E-2</v>
          </cell>
          <cell r="S423">
            <v>0</v>
          </cell>
        </row>
        <row r="424">
          <cell r="C424" t="str">
            <v>Jordan Payton</v>
          </cell>
          <cell r="D424" t="str">
            <v>CLE</v>
          </cell>
          <cell r="E424">
            <v>23</v>
          </cell>
          <cell r="F424" t="str">
            <v>WR</v>
          </cell>
          <cell r="G424">
            <v>4</v>
          </cell>
          <cell r="H424">
            <v>0</v>
          </cell>
          <cell r="I424">
            <v>3</v>
          </cell>
          <cell r="J424">
            <v>1</v>
          </cell>
          <cell r="K424">
            <v>0.33300000000000002</v>
          </cell>
          <cell r="L424">
            <v>3</v>
          </cell>
          <cell r="M424">
            <v>3</v>
          </cell>
          <cell r="N424">
            <v>0</v>
          </cell>
          <cell r="O424">
            <v>3</v>
          </cell>
          <cell r="P424">
            <v>0.3</v>
          </cell>
          <cell r="Q424">
            <v>0.75</v>
          </cell>
          <cell r="R424">
            <v>9.5465393794749408E-3</v>
          </cell>
          <cell r="S424">
            <v>0</v>
          </cell>
        </row>
        <row r="425">
          <cell r="C425" t="str">
            <v>Randall TElfer</v>
          </cell>
          <cell r="D425" t="str">
            <v>CLE</v>
          </cell>
          <cell r="E425">
            <v>24</v>
          </cell>
          <cell r="F425" t="str">
            <v>TE</v>
          </cell>
          <cell r="G425">
            <v>14</v>
          </cell>
          <cell r="H425">
            <v>5</v>
          </cell>
          <cell r="I425">
            <v>7</v>
          </cell>
          <cell r="J425">
            <v>2</v>
          </cell>
          <cell r="K425">
            <v>0.28599999999999998</v>
          </cell>
          <cell r="L425">
            <v>4</v>
          </cell>
          <cell r="M425">
            <v>2</v>
          </cell>
          <cell r="N425">
            <v>0</v>
          </cell>
          <cell r="O425">
            <v>7</v>
          </cell>
          <cell r="P425">
            <v>0.1</v>
          </cell>
          <cell r="Q425">
            <v>0.3</v>
          </cell>
          <cell r="R425">
            <v>3.8186157517899758E-3</v>
          </cell>
          <cell r="S425">
            <v>0</v>
          </cell>
        </row>
        <row r="426">
          <cell r="C426" t="str">
            <v>J.D. McKissic</v>
          </cell>
          <cell r="D426" t="str">
            <v>SEA</v>
          </cell>
          <cell r="E426">
            <v>23</v>
          </cell>
          <cell r="F426" t="str">
            <v>RB</v>
          </cell>
          <cell r="G426">
            <v>1</v>
          </cell>
          <cell r="H426">
            <v>0</v>
          </cell>
          <cell r="I426">
            <v>2</v>
          </cell>
          <cell r="J426">
            <v>2</v>
          </cell>
          <cell r="K426">
            <v>1</v>
          </cell>
          <cell r="L426">
            <v>16</v>
          </cell>
          <cell r="M426">
            <v>8</v>
          </cell>
          <cell r="N426">
            <v>0</v>
          </cell>
          <cell r="O426">
            <v>10</v>
          </cell>
          <cell r="P426">
            <v>2</v>
          </cell>
          <cell r="Q426">
            <v>16</v>
          </cell>
          <cell r="R426">
            <v>0.20365950676213207</v>
          </cell>
          <cell r="S426">
            <v>0</v>
          </cell>
        </row>
        <row r="427">
          <cell r="C427" t="str">
            <v>Russell Wilson</v>
          </cell>
          <cell r="D427" t="str">
            <v>SEA</v>
          </cell>
          <cell r="E427">
            <v>28</v>
          </cell>
          <cell r="F427" t="str">
            <v>QB</v>
          </cell>
          <cell r="G427">
            <v>16</v>
          </cell>
          <cell r="H427">
            <v>16</v>
          </cell>
          <cell r="I427">
            <v>2</v>
          </cell>
          <cell r="J427">
            <v>2</v>
          </cell>
          <cell r="K427">
            <v>1</v>
          </cell>
          <cell r="L427">
            <v>14</v>
          </cell>
          <cell r="M427">
            <v>7</v>
          </cell>
          <cell r="N427">
            <v>1</v>
          </cell>
          <cell r="O427">
            <v>15</v>
          </cell>
          <cell r="P427">
            <v>0.1</v>
          </cell>
          <cell r="Q427">
            <v>0.9</v>
          </cell>
          <cell r="R427">
            <v>1.1455847255369928E-2</v>
          </cell>
          <cell r="S427">
            <v>8</v>
          </cell>
        </row>
        <row r="428">
          <cell r="C428" t="str">
            <v>Troymaine Pope</v>
          </cell>
          <cell r="D428" t="str">
            <v>SEA</v>
          </cell>
          <cell r="E428">
            <v>23</v>
          </cell>
          <cell r="F428" t="str">
            <v>RB</v>
          </cell>
          <cell r="G428">
            <v>4</v>
          </cell>
          <cell r="H428">
            <v>0</v>
          </cell>
          <cell r="I428">
            <v>2</v>
          </cell>
          <cell r="J428">
            <v>1</v>
          </cell>
          <cell r="K428">
            <v>0.5</v>
          </cell>
          <cell r="L428">
            <v>5</v>
          </cell>
          <cell r="M428">
            <v>5</v>
          </cell>
          <cell r="N428">
            <v>0</v>
          </cell>
          <cell r="O428">
            <v>5</v>
          </cell>
          <cell r="P428">
            <v>0.3</v>
          </cell>
          <cell r="Q428">
            <v>1.3</v>
          </cell>
          <cell r="R428">
            <v>1.6547334924423229E-2</v>
          </cell>
          <cell r="S428">
            <v>0</v>
          </cell>
        </row>
        <row r="429">
          <cell r="C429" t="str">
            <v>D.J. FosTEr</v>
          </cell>
          <cell r="D429" t="str">
            <v>NWE</v>
          </cell>
          <cell r="E429">
            <v>23</v>
          </cell>
          <cell r="F429" t="str">
            <v>RB</v>
          </cell>
          <cell r="G429">
            <v>3</v>
          </cell>
          <cell r="H429">
            <v>0</v>
          </cell>
          <cell r="I429">
            <v>2</v>
          </cell>
          <cell r="J429">
            <v>1</v>
          </cell>
          <cell r="K429">
            <v>0.5</v>
          </cell>
          <cell r="L429">
            <v>2</v>
          </cell>
          <cell r="M429">
            <v>2</v>
          </cell>
          <cell r="N429">
            <v>0</v>
          </cell>
          <cell r="O429">
            <v>2</v>
          </cell>
          <cell r="P429">
            <v>0.3</v>
          </cell>
          <cell r="Q429">
            <v>0.7</v>
          </cell>
          <cell r="R429">
            <v>8.9101034208432777E-3</v>
          </cell>
          <cell r="S429">
            <v>0</v>
          </cell>
        </row>
        <row r="430">
          <cell r="C430" t="str">
            <v>Rod Smith</v>
          </cell>
          <cell r="D430" t="str">
            <v>DAL</v>
          </cell>
          <cell r="E430">
            <v>22</v>
          </cell>
          <cell r="F430" t="str">
            <v>WR</v>
          </cell>
          <cell r="G430">
            <v>7</v>
          </cell>
          <cell r="H430">
            <v>0</v>
          </cell>
          <cell r="I430">
            <v>1</v>
          </cell>
          <cell r="J430">
            <v>1</v>
          </cell>
          <cell r="K430">
            <v>1</v>
          </cell>
          <cell r="L430">
            <v>4</v>
          </cell>
          <cell r="M430">
            <v>4</v>
          </cell>
          <cell r="N430">
            <v>0</v>
          </cell>
          <cell r="O430">
            <v>4</v>
          </cell>
          <cell r="P430">
            <v>0.1</v>
          </cell>
          <cell r="Q430">
            <v>0.5714285714285714</v>
          </cell>
          <cell r="R430">
            <v>7.2735538129332878E-3</v>
          </cell>
          <cell r="S430">
            <v>0</v>
          </cell>
        </row>
        <row r="431">
          <cell r="C431" t="str">
            <v>Roosevelt Nix</v>
          </cell>
          <cell r="D431" t="str">
            <v>PIT</v>
          </cell>
          <cell r="E431">
            <v>24</v>
          </cell>
          <cell r="F431" t="str">
            <v>RB</v>
          </cell>
          <cell r="G431">
            <v>10</v>
          </cell>
          <cell r="H431">
            <v>3</v>
          </cell>
          <cell r="I431">
            <v>2</v>
          </cell>
          <cell r="J431">
            <v>2</v>
          </cell>
          <cell r="K431">
            <v>1</v>
          </cell>
          <cell r="L431">
            <v>5</v>
          </cell>
          <cell r="M431">
            <v>2.5</v>
          </cell>
          <cell r="N431">
            <v>0</v>
          </cell>
          <cell r="O431">
            <v>3</v>
          </cell>
          <cell r="P431">
            <v>0.2</v>
          </cell>
          <cell r="Q431">
            <v>0.5</v>
          </cell>
          <cell r="R431">
            <v>6.3643595863166272E-3</v>
          </cell>
          <cell r="S431">
            <v>0</v>
          </cell>
        </row>
        <row r="432">
          <cell r="C432" t="str">
            <v>David Morgan</v>
          </cell>
          <cell r="D432" t="str">
            <v>MIN</v>
          </cell>
          <cell r="E432">
            <v>23</v>
          </cell>
          <cell r="F432" t="str">
            <v>WR</v>
          </cell>
          <cell r="G432">
            <v>11</v>
          </cell>
          <cell r="H432">
            <v>0</v>
          </cell>
          <cell r="I432">
            <v>1</v>
          </cell>
          <cell r="J432">
            <v>1</v>
          </cell>
          <cell r="K432">
            <v>1</v>
          </cell>
          <cell r="L432">
            <v>4</v>
          </cell>
          <cell r="M432">
            <v>4</v>
          </cell>
          <cell r="N432">
            <v>0</v>
          </cell>
          <cell r="O432">
            <v>4</v>
          </cell>
          <cell r="P432">
            <v>0.1</v>
          </cell>
          <cell r="Q432">
            <v>0.36363636363636365</v>
          </cell>
          <cell r="R432">
            <v>4.62862515368482E-3</v>
          </cell>
          <cell r="S432">
            <v>0</v>
          </cell>
        </row>
        <row r="433">
          <cell r="C433" t="str">
            <v>Jonathan Williams</v>
          </cell>
          <cell r="D433" t="str">
            <v>BUF</v>
          </cell>
          <cell r="E433">
            <v>22</v>
          </cell>
          <cell r="F433" t="str">
            <v>RB</v>
          </cell>
          <cell r="G433">
            <v>10</v>
          </cell>
          <cell r="H433">
            <v>0</v>
          </cell>
          <cell r="I433">
            <v>2</v>
          </cell>
          <cell r="J433">
            <v>1</v>
          </cell>
          <cell r="K433">
            <v>0.5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0.1</v>
          </cell>
          <cell r="Q433">
            <v>0</v>
          </cell>
          <cell r="R433">
            <v>0</v>
          </cell>
          <cell r="S433">
            <v>2</v>
          </cell>
        </row>
        <row r="434">
          <cell r="C434" t="str">
            <v>Jalston Fowler</v>
          </cell>
          <cell r="D434" t="str">
            <v>TEN</v>
          </cell>
          <cell r="E434">
            <v>26</v>
          </cell>
          <cell r="F434" t="str">
            <v>RB</v>
          </cell>
          <cell r="G434">
            <v>16</v>
          </cell>
          <cell r="H434">
            <v>7</v>
          </cell>
          <cell r="I434">
            <v>2</v>
          </cell>
          <cell r="J434">
            <v>1</v>
          </cell>
          <cell r="K434">
            <v>0.5</v>
          </cell>
          <cell r="L434">
            <v>14</v>
          </cell>
          <cell r="M434">
            <v>14</v>
          </cell>
          <cell r="N434">
            <v>0</v>
          </cell>
          <cell r="O434">
            <v>14</v>
          </cell>
          <cell r="P434">
            <v>0.1</v>
          </cell>
          <cell r="Q434">
            <v>0.9</v>
          </cell>
          <cell r="R434">
            <v>1.1455847255369928E-2</v>
          </cell>
          <cell r="S434">
            <v>0</v>
          </cell>
        </row>
        <row r="435">
          <cell r="C435" t="str">
            <v>Paul Lasike</v>
          </cell>
          <cell r="D435" t="str">
            <v>CHI</v>
          </cell>
          <cell r="E435">
            <v>26</v>
          </cell>
          <cell r="F435" t="str">
            <v>WR</v>
          </cell>
          <cell r="G435">
            <v>10</v>
          </cell>
          <cell r="H435">
            <v>3</v>
          </cell>
          <cell r="I435">
            <v>1</v>
          </cell>
          <cell r="J435">
            <v>1</v>
          </cell>
          <cell r="K435">
            <v>1</v>
          </cell>
          <cell r="L435">
            <v>3</v>
          </cell>
          <cell r="M435">
            <v>3</v>
          </cell>
          <cell r="N435">
            <v>0</v>
          </cell>
          <cell r="O435">
            <v>3</v>
          </cell>
          <cell r="P435">
            <v>0.1</v>
          </cell>
          <cell r="Q435">
            <v>0.3</v>
          </cell>
          <cell r="R435">
            <v>3.8186157517899758E-3</v>
          </cell>
          <cell r="S435">
            <v>0</v>
          </cell>
        </row>
        <row r="436">
          <cell r="C436" t="str">
            <v>Troy Niklas</v>
          </cell>
          <cell r="D436" t="str">
            <v>ARI</v>
          </cell>
          <cell r="E436">
            <v>24</v>
          </cell>
          <cell r="F436" t="str">
            <v>TE</v>
          </cell>
          <cell r="G436">
            <v>3</v>
          </cell>
          <cell r="H436">
            <v>2</v>
          </cell>
          <cell r="I436">
            <v>2</v>
          </cell>
          <cell r="J436">
            <v>1</v>
          </cell>
          <cell r="K436">
            <v>0.5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0.3</v>
          </cell>
          <cell r="Q436">
            <v>0</v>
          </cell>
          <cell r="R436">
            <v>0</v>
          </cell>
          <cell r="S436">
            <v>0</v>
          </cell>
        </row>
        <row r="437">
          <cell r="C437" t="str">
            <v>Brandon Wilds</v>
          </cell>
          <cell r="D437" t="str">
            <v>NYJ</v>
          </cell>
          <cell r="E437">
            <v>23</v>
          </cell>
          <cell r="F437" t="str">
            <v>RB</v>
          </cell>
          <cell r="G437">
            <v>4</v>
          </cell>
          <cell r="H437">
            <v>0</v>
          </cell>
          <cell r="I437">
            <v>2</v>
          </cell>
          <cell r="J437">
            <v>2</v>
          </cell>
          <cell r="K437">
            <v>1</v>
          </cell>
          <cell r="L437">
            <v>20</v>
          </cell>
          <cell r="M437">
            <v>10</v>
          </cell>
          <cell r="N437">
            <v>0</v>
          </cell>
          <cell r="O437">
            <v>12</v>
          </cell>
          <cell r="P437">
            <v>0.5</v>
          </cell>
          <cell r="Q437">
            <v>5</v>
          </cell>
          <cell r="R437">
            <v>6.3643595863166272E-2</v>
          </cell>
          <cell r="S437">
            <v>0</v>
          </cell>
        </row>
        <row r="438">
          <cell r="C438" t="str">
            <v>James O'Shaughnessy</v>
          </cell>
          <cell r="D438" t="str">
            <v>KAN</v>
          </cell>
          <cell r="E438">
            <v>24</v>
          </cell>
          <cell r="F438" t="str">
            <v>TE</v>
          </cell>
          <cell r="G438">
            <v>16</v>
          </cell>
          <cell r="H438">
            <v>3</v>
          </cell>
          <cell r="I438">
            <v>3</v>
          </cell>
          <cell r="J438">
            <v>2</v>
          </cell>
          <cell r="K438">
            <v>0.66700000000000004</v>
          </cell>
          <cell r="L438">
            <v>-1</v>
          </cell>
          <cell r="M438">
            <v>-0.5</v>
          </cell>
          <cell r="N438">
            <v>0</v>
          </cell>
          <cell r="O438">
            <v>0</v>
          </cell>
          <cell r="P438">
            <v>0.1</v>
          </cell>
          <cell r="Q438">
            <v>-0.1</v>
          </cell>
          <cell r="R438">
            <v>-1.2728719172633255E-3</v>
          </cell>
          <cell r="S438">
            <v>0</v>
          </cell>
        </row>
        <row r="439">
          <cell r="C439" t="str">
            <v>Kerwynn Williams</v>
          </cell>
          <cell r="D439" t="str">
            <v>ARI</v>
          </cell>
          <cell r="E439">
            <v>25</v>
          </cell>
          <cell r="F439" t="str">
            <v>RB</v>
          </cell>
          <cell r="G439">
            <v>10</v>
          </cell>
          <cell r="H439">
            <v>0</v>
          </cell>
          <cell r="I439">
            <v>2</v>
          </cell>
          <cell r="J439">
            <v>1</v>
          </cell>
          <cell r="K439">
            <v>0.5</v>
          </cell>
          <cell r="L439">
            <v>6</v>
          </cell>
          <cell r="M439">
            <v>6</v>
          </cell>
          <cell r="N439">
            <v>0</v>
          </cell>
          <cell r="O439">
            <v>6</v>
          </cell>
          <cell r="P439">
            <v>0.1</v>
          </cell>
          <cell r="Q439">
            <v>0.6</v>
          </cell>
          <cell r="R439">
            <v>7.6372315035799516E-3</v>
          </cell>
          <cell r="S439">
            <v>0</v>
          </cell>
        </row>
        <row r="440">
          <cell r="C440" t="str">
            <v>Isaiah Pead</v>
          </cell>
          <cell r="D440" t="str">
            <v>MIA</v>
          </cell>
          <cell r="E440">
            <v>27</v>
          </cell>
          <cell r="F440" t="str">
            <v>RB</v>
          </cell>
          <cell r="G440">
            <v>3</v>
          </cell>
          <cell r="H440">
            <v>0</v>
          </cell>
          <cell r="I440">
            <v>1</v>
          </cell>
          <cell r="J440">
            <v>1</v>
          </cell>
          <cell r="K440">
            <v>1</v>
          </cell>
          <cell r="L440">
            <v>6</v>
          </cell>
          <cell r="M440">
            <v>6</v>
          </cell>
          <cell r="N440">
            <v>0</v>
          </cell>
          <cell r="O440">
            <v>6</v>
          </cell>
          <cell r="P440">
            <v>0.3</v>
          </cell>
          <cell r="Q440">
            <v>2</v>
          </cell>
          <cell r="R440">
            <v>2.5457438345266509E-2</v>
          </cell>
          <cell r="S440">
            <v>0</v>
          </cell>
        </row>
        <row r="441">
          <cell r="C441" t="str">
            <v>Sam Bradford</v>
          </cell>
          <cell r="D441" t="str">
            <v>MIN</v>
          </cell>
          <cell r="E441">
            <v>29</v>
          </cell>
          <cell r="F441" t="str">
            <v>QB</v>
          </cell>
          <cell r="G441">
            <v>15</v>
          </cell>
          <cell r="H441">
            <v>15</v>
          </cell>
          <cell r="I441">
            <v>1</v>
          </cell>
          <cell r="J441">
            <v>1</v>
          </cell>
          <cell r="K441">
            <v>1</v>
          </cell>
          <cell r="L441">
            <v>5</v>
          </cell>
          <cell r="M441">
            <v>5</v>
          </cell>
          <cell r="N441">
            <v>0</v>
          </cell>
          <cell r="O441">
            <v>5</v>
          </cell>
          <cell r="P441">
            <v>0.1</v>
          </cell>
          <cell r="Q441">
            <v>0.3</v>
          </cell>
          <cell r="R441">
            <v>3.8186157517899758E-3</v>
          </cell>
          <cell r="S441">
            <v>10</v>
          </cell>
        </row>
        <row r="442">
          <cell r="C442" t="str">
            <v>Chase Reynolds</v>
          </cell>
          <cell r="D442" t="str">
            <v>LAR</v>
          </cell>
          <cell r="E442">
            <v>29</v>
          </cell>
          <cell r="F442" t="str">
            <v>WR</v>
          </cell>
          <cell r="G442">
            <v>16</v>
          </cell>
          <cell r="H442">
            <v>0</v>
          </cell>
          <cell r="I442">
            <v>1</v>
          </cell>
          <cell r="J442">
            <v>1</v>
          </cell>
          <cell r="K442">
            <v>1</v>
          </cell>
          <cell r="L442">
            <v>4</v>
          </cell>
          <cell r="M442">
            <v>4</v>
          </cell>
          <cell r="N442">
            <v>0</v>
          </cell>
          <cell r="O442">
            <v>4</v>
          </cell>
          <cell r="P442">
            <v>0.1</v>
          </cell>
          <cell r="Q442">
            <v>0.25</v>
          </cell>
          <cell r="R442">
            <v>3.1821797931583136E-3</v>
          </cell>
          <cell r="S442">
            <v>0</v>
          </cell>
        </row>
        <row r="443">
          <cell r="C443" t="str">
            <v>Joe Webb</v>
          </cell>
          <cell r="D443" t="str">
            <v>CAR</v>
          </cell>
          <cell r="E443">
            <v>30</v>
          </cell>
          <cell r="F443" t="str">
            <v>WR</v>
          </cell>
          <cell r="G443">
            <v>14</v>
          </cell>
          <cell r="H443">
            <v>0</v>
          </cell>
          <cell r="I443">
            <v>3</v>
          </cell>
          <cell r="J443">
            <v>1</v>
          </cell>
          <cell r="K443">
            <v>0.33300000000000002</v>
          </cell>
          <cell r="L443">
            <v>3</v>
          </cell>
          <cell r="M443">
            <v>3</v>
          </cell>
          <cell r="N443">
            <v>0</v>
          </cell>
          <cell r="O443">
            <v>3</v>
          </cell>
          <cell r="P443">
            <v>0.1</v>
          </cell>
          <cell r="Q443">
            <v>0.21428571428571427</v>
          </cell>
          <cell r="R443">
            <v>2.7275826798499828E-3</v>
          </cell>
          <cell r="S443">
            <v>0</v>
          </cell>
        </row>
        <row r="444">
          <cell r="C444" t="str">
            <v>Brent Celek</v>
          </cell>
          <cell r="D444" t="str">
            <v>PHI</v>
          </cell>
          <cell r="E444">
            <v>31</v>
          </cell>
          <cell r="F444" t="str">
            <v>TE</v>
          </cell>
          <cell r="G444">
            <v>16</v>
          </cell>
          <cell r="H444">
            <v>8</v>
          </cell>
          <cell r="I444">
            <v>19</v>
          </cell>
          <cell r="J444">
            <v>14</v>
          </cell>
          <cell r="K444">
            <v>0.73699999999999999</v>
          </cell>
          <cell r="L444">
            <v>155</v>
          </cell>
          <cell r="M444">
            <v>11.1</v>
          </cell>
          <cell r="N444">
            <v>0</v>
          </cell>
          <cell r="O444">
            <v>24</v>
          </cell>
          <cell r="P444">
            <v>0.9</v>
          </cell>
          <cell r="Q444">
            <v>9.6999999999999993</v>
          </cell>
          <cell r="R444">
            <v>0.12346857597454255</v>
          </cell>
          <cell r="S444">
            <v>1</v>
          </cell>
        </row>
        <row r="445">
          <cell r="C445" t="str">
            <v>Bralon Addison</v>
          </cell>
          <cell r="D445" t="str">
            <v>CHI</v>
          </cell>
          <cell r="E445">
            <v>23</v>
          </cell>
          <cell r="F445" t="str">
            <v>RB</v>
          </cell>
          <cell r="G445">
            <v>2</v>
          </cell>
          <cell r="H445">
            <v>0</v>
          </cell>
          <cell r="I445">
            <v>1</v>
          </cell>
          <cell r="J445">
            <v>1</v>
          </cell>
          <cell r="K445">
            <v>1</v>
          </cell>
          <cell r="L445">
            <v>11</v>
          </cell>
          <cell r="M445">
            <v>11</v>
          </cell>
          <cell r="N445">
            <v>0</v>
          </cell>
          <cell r="O445">
            <v>11</v>
          </cell>
          <cell r="P445">
            <v>0.5</v>
          </cell>
          <cell r="Q445">
            <v>5.5</v>
          </cell>
          <cell r="R445">
            <v>7.0007955449482892E-2</v>
          </cell>
          <cell r="S445">
            <v>1</v>
          </cell>
        </row>
        <row r="446">
          <cell r="C446" t="str">
            <v>Matt Barkley</v>
          </cell>
          <cell r="D446" t="str">
            <v>CHI</v>
          </cell>
          <cell r="E446">
            <v>26</v>
          </cell>
          <cell r="F446" t="str">
            <v>QB</v>
          </cell>
          <cell r="G446">
            <v>7</v>
          </cell>
          <cell r="H446">
            <v>6</v>
          </cell>
          <cell r="I446">
            <v>1</v>
          </cell>
          <cell r="J446">
            <v>1</v>
          </cell>
          <cell r="K446">
            <v>1</v>
          </cell>
          <cell r="L446">
            <v>2</v>
          </cell>
          <cell r="M446">
            <v>2</v>
          </cell>
          <cell r="N446">
            <v>1</v>
          </cell>
          <cell r="O446">
            <v>2</v>
          </cell>
          <cell r="P446">
            <v>0.1</v>
          </cell>
          <cell r="Q446">
            <v>0.3</v>
          </cell>
          <cell r="R446">
            <v>3.8186157517899758E-3</v>
          </cell>
          <cell r="S446">
            <v>4</v>
          </cell>
        </row>
        <row r="447">
          <cell r="C447" t="str">
            <v>Chris Conley</v>
          </cell>
          <cell r="D447" t="str">
            <v>KAN</v>
          </cell>
          <cell r="E447">
            <v>24</v>
          </cell>
          <cell r="F447" t="str">
            <v>WR</v>
          </cell>
          <cell r="G447">
            <v>16</v>
          </cell>
          <cell r="H447">
            <v>11</v>
          </cell>
          <cell r="I447">
            <v>69</v>
          </cell>
          <cell r="J447">
            <v>44</v>
          </cell>
          <cell r="K447">
            <v>0.63800000000000001</v>
          </cell>
          <cell r="L447">
            <v>530</v>
          </cell>
          <cell r="M447">
            <v>12</v>
          </cell>
          <cell r="N447">
            <v>0</v>
          </cell>
          <cell r="O447">
            <v>39</v>
          </cell>
          <cell r="P447">
            <v>2.8</v>
          </cell>
          <cell r="Q447">
            <v>33.125</v>
          </cell>
          <cell r="R447">
            <v>0.42163882259347651</v>
          </cell>
          <cell r="S447">
            <v>1</v>
          </cell>
        </row>
        <row r="448">
          <cell r="C448" t="str">
            <v>Alex Smith</v>
          </cell>
          <cell r="D448" t="str">
            <v>KAN</v>
          </cell>
          <cell r="E448">
            <v>32</v>
          </cell>
          <cell r="F448" t="str">
            <v>QB</v>
          </cell>
          <cell r="G448">
            <v>15</v>
          </cell>
          <cell r="H448">
            <v>15</v>
          </cell>
          <cell r="I448">
            <v>1</v>
          </cell>
          <cell r="J448">
            <v>1</v>
          </cell>
          <cell r="K448">
            <v>1</v>
          </cell>
          <cell r="L448">
            <v>3</v>
          </cell>
          <cell r="M448">
            <v>3</v>
          </cell>
          <cell r="N448">
            <v>0</v>
          </cell>
          <cell r="O448">
            <v>3</v>
          </cell>
          <cell r="P448">
            <v>0.1</v>
          </cell>
          <cell r="Q448">
            <v>0.2</v>
          </cell>
          <cell r="R448">
            <v>2.545743834526651E-3</v>
          </cell>
          <cell r="S448">
            <v>7</v>
          </cell>
        </row>
        <row r="449">
          <cell r="C449" t="str">
            <v>Joique Bell</v>
          </cell>
          <cell r="D449" t="str">
            <v>DET</v>
          </cell>
          <cell r="E449">
            <v>30</v>
          </cell>
          <cell r="F449" t="str">
            <v>RB</v>
          </cell>
          <cell r="G449">
            <v>7</v>
          </cell>
          <cell r="H449">
            <v>0</v>
          </cell>
          <cell r="I449">
            <v>1</v>
          </cell>
          <cell r="J449">
            <v>1</v>
          </cell>
          <cell r="K449">
            <v>1</v>
          </cell>
          <cell r="L449">
            <v>-2</v>
          </cell>
          <cell r="M449">
            <v>-2</v>
          </cell>
          <cell r="N449">
            <v>0</v>
          </cell>
          <cell r="O449">
            <v>0</v>
          </cell>
          <cell r="P449">
            <v>0.1</v>
          </cell>
          <cell r="Q449">
            <v>-0.3</v>
          </cell>
          <cell r="R449">
            <v>-3.8186157517899758E-3</v>
          </cell>
          <cell r="S449">
            <v>0</v>
          </cell>
        </row>
        <row r="450">
          <cell r="C450" t="str">
            <v>Ricardo Louis</v>
          </cell>
          <cell r="D450" t="str">
            <v>CLE</v>
          </cell>
          <cell r="E450">
            <v>22</v>
          </cell>
          <cell r="F450" t="str">
            <v>WR</v>
          </cell>
          <cell r="G450">
            <v>16</v>
          </cell>
          <cell r="H450">
            <v>3</v>
          </cell>
          <cell r="I450">
            <v>35</v>
          </cell>
          <cell r="J450">
            <v>18</v>
          </cell>
          <cell r="K450">
            <v>0.51400000000000001</v>
          </cell>
          <cell r="L450">
            <v>205</v>
          </cell>
          <cell r="M450">
            <v>11.4</v>
          </cell>
          <cell r="N450">
            <v>0</v>
          </cell>
          <cell r="O450">
            <v>42</v>
          </cell>
          <cell r="P450">
            <v>1.1000000000000001</v>
          </cell>
          <cell r="Q450">
            <v>12.8125</v>
          </cell>
          <cell r="R450">
            <v>0.16308671439936356</v>
          </cell>
          <cell r="S450">
            <v>1</v>
          </cell>
        </row>
        <row r="451">
          <cell r="C451" t="str">
            <v>Aaron BuRBridge</v>
          </cell>
          <cell r="D451" t="str">
            <v>SFO</v>
          </cell>
          <cell r="E451">
            <v>23</v>
          </cell>
          <cell r="F451" t="str">
            <v>WR</v>
          </cell>
          <cell r="G451">
            <v>16</v>
          </cell>
          <cell r="H451">
            <v>3</v>
          </cell>
          <cell r="I451">
            <v>16</v>
          </cell>
          <cell r="J451">
            <v>7</v>
          </cell>
          <cell r="K451">
            <v>0.438</v>
          </cell>
          <cell r="L451">
            <v>88</v>
          </cell>
          <cell r="M451">
            <v>12.6</v>
          </cell>
          <cell r="N451">
            <v>0</v>
          </cell>
          <cell r="O451">
            <v>24</v>
          </cell>
          <cell r="P451">
            <v>0.4</v>
          </cell>
          <cell r="Q451">
            <v>5.5</v>
          </cell>
          <cell r="R451">
            <v>7.0007955449482892E-2</v>
          </cell>
          <cell r="S451">
            <v>1</v>
          </cell>
        </row>
        <row r="452">
          <cell r="C452" t="str">
            <v>Mack Brown</v>
          </cell>
          <cell r="D452" t="str">
            <v>WAS</v>
          </cell>
          <cell r="E452">
            <v>25</v>
          </cell>
          <cell r="F452" t="str">
            <v>RB</v>
          </cell>
          <cell r="G452">
            <v>9</v>
          </cell>
          <cell r="H452">
            <v>0</v>
          </cell>
          <cell r="I452">
            <v>1</v>
          </cell>
          <cell r="J452">
            <v>1</v>
          </cell>
          <cell r="K452">
            <v>1</v>
          </cell>
          <cell r="L452">
            <v>-2</v>
          </cell>
          <cell r="M452">
            <v>-2</v>
          </cell>
          <cell r="N452">
            <v>0</v>
          </cell>
          <cell r="O452">
            <v>-2</v>
          </cell>
          <cell r="P452">
            <v>0.1</v>
          </cell>
          <cell r="Q452">
            <v>-0.2</v>
          </cell>
          <cell r="R452">
            <v>-2.545743834526651E-3</v>
          </cell>
          <cell r="S452">
            <v>0</v>
          </cell>
        </row>
        <row r="453">
          <cell r="C453" t="str">
            <v>Mike Thomas</v>
          </cell>
          <cell r="D453" t="str">
            <v>LAR</v>
          </cell>
          <cell r="E453">
            <v>22</v>
          </cell>
          <cell r="F453" t="str">
            <v>WR</v>
          </cell>
          <cell r="G453">
            <v>15</v>
          </cell>
          <cell r="H453">
            <v>0</v>
          </cell>
          <cell r="I453">
            <v>9</v>
          </cell>
          <cell r="J453">
            <v>3</v>
          </cell>
          <cell r="K453">
            <v>0.33300000000000002</v>
          </cell>
          <cell r="L453">
            <v>37</v>
          </cell>
          <cell r="M453">
            <v>12.3</v>
          </cell>
          <cell r="N453">
            <v>0</v>
          </cell>
          <cell r="O453">
            <v>16</v>
          </cell>
          <cell r="P453">
            <v>0.2</v>
          </cell>
          <cell r="Q453">
            <v>2.4666666666666668</v>
          </cell>
          <cell r="R453">
            <v>3.1397507292495359E-2</v>
          </cell>
          <cell r="S453">
            <v>1</v>
          </cell>
        </row>
        <row r="454">
          <cell r="C454" t="str">
            <v>Quinton Patton</v>
          </cell>
          <cell r="D454" t="str">
            <v>SFO</v>
          </cell>
          <cell r="E454">
            <v>26</v>
          </cell>
          <cell r="F454" t="str">
            <v>WR</v>
          </cell>
          <cell r="G454">
            <v>14</v>
          </cell>
          <cell r="H454">
            <v>14</v>
          </cell>
          <cell r="I454">
            <v>63</v>
          </cell>
          <cell r="J454">
            <v>37</v>
          </cell>
          <cell r="K454">
            <v>0.58699999999999997</v>
          </cell>
          <cell r="L454">
            <v>408</v>
          </cell>
          <cell r="M454">
            <v>11</v>
          </cell>
          <cell r="N454">
            <v>0</v>
          </cell>
          <cell r="O454">
            <v>45</v>
          </cell>
          <cell r="P454">
            <v>2.6</v>
          </cell>
          <cell r="Q454">
            <v>29.142857142857142</v>
          </cell>
          <cell r="R454">
            <v>0.37095124445959765</v>
          </cell>
          <cell r="S454">
            <v>1</v>
          </cell>
        </row>
        <row r="455">
          <cell r="C455" t="str">
            <v>Quinton Dunbar</v>
          </cell>
          <cell r="D455" t="str">
            <v>WAS</v>
          </cell>
          <cell r="E455">
            <v>24</v>
          </cell>
          <cell r="F455" t="str">
            <v>WR</v>
          </cell>
          <cell r="G455">
            <v>14</v>
          </cell>
          <cell r="H455">
            <v>2</v>
          </cell>
          <cell r="I455">
            <v>1</v>
          </cell>
          <cell r="J455">
            <v>1</v>
          </cell>
          <cell r="K455">
            <v>1</v>
          </cell>
          <cell r="L455">
            <v>31</v>
          </cell>
          <cell r="M455">
            <v>31</v>
          </cell>
          <cell r="N455">
            <v>0</v>
          </cell>
          <cell r="O455">
            <v>31</v>
          </cell>
          <cell r="P455">
            <v>0.1</v>
          </cell>
          <cell r="Q455">
            <v>2.2142857142857144</v>
          </cell>
          <cell r="R455">
            <v>2.8185021025116493E-2</v>
          </cell>
          <cell r="S455">
            <v>1</v>
          </cell>
        </row>
        <row r="456">
          <cell r="C456" t="str">
            <v>Maurice Harris</v>
          </cell>
          <cell r="D456" t="str">
            <v>WAS</v>
          </cell>
          <cell r="E456">
            <v>24</v>
          </cell>
          <cell r="F456" t="str">
            <v>WR</v>
          </cell>
          <cell r="G456">
            <v>10</v>
          </cell>
          <cell r="H456">
            <v>0</v>
          </cell>
          <cell r="I456">
            <v>12</v>
          </cell>
          <cell r="J456">
            <v>8</v>
          </cell>
          <cell r="K456">
            <v>0.66700000000000004</v>
          </cell>
          <cell r="L456">
            <v>66</v>
          </cell>
          <cell r="M456">
            <v>8.3000000000000007</v>
          </cell>
          <cell r="N456">
            <v>0</v>
          </cell>
          <cell r="O456">
            <v>15</v>
          </cell>
          <cell r="P456">
            <v>0.8</v>
          </cell>
          <cell r="Q456">
            <v>6.6</v>
          </cell>
          <cell r="R456">
            <v>8.4009546539379476E-2</v>
          </cell>
          <cell r="S456">
            <v>1</v>
          </cell>
        </row>
        <row r="457">
          <cell r="C457" t="str">
            <v>Cameron Artis-Payne</v>
          </cell>
          <cell r="D457" t="str">
            <v>CAR</v>
          </cell>
          <cell r="E457">
            <v>24</v>
          </cell>
          <cell r="F457" t="str">
            <v>RB</v>
          </cell>
          <cell r="G457">
            <v>3</v>
          </cell>
          <cell r="H457">
            <v>3</v>
          </cell>
          <cell r="I457">
            <v>1</v>
          </cell>
          <cell r="J457">
            <v>1</v>
          </cell>
          <cell r="K457">
            <v>1</v>
          </cell>
          <cell r="L457">
            <v>11</v>
          </cell>
          <cell r="M457">
            <v>11</v>
          </cell>
          <cell r="N457">
            <v>0</v>
          </cell>
          <cell r="O457">
            <v>11</v>
          </cell>
          <cell r="P457">
            <v>0.3</v>
          </cell>
          <cell r="Q457">
            <v>3.7</v>
          </cell>
          <cell r="R457">
            <v>4.7096260938743043E-2</v>
          </cell>
          <cell r="S457">
            <v>0</v>
          </cell>
        </row>
        <row r="458">
          <cell r="C458" t="str">
            <v>ChesTEr Rogers</v>
          </cell>
          <cell r="D458" t="str">
            <v>IND</v>
          </cell>
          <cell r="E458">
            <v>22</v>
          </cell>
          <cell r="F458" t="str">
            <v>WR</v>
          </cell>
          <cell r="G458">
            <v>14</v>
          </cell>
          <cell r="H458">
            <v>2</v>
          </cell>
          <cell r="I458">
            <v>34</v>
          </cell>
          <cell r="J458">
            <v>19</v>
          </cell>
          <cell r="K458">
            <v>0.55900000000000005</v>
          </cell>
          <cell r="L458">
            <v>273</v>
          </cell>
          <cell r="M458">
            <v>14.4</v>
          </cell>
          <cell r="N458">
            <v>0</v>
          </cell>
          <cell r="O458">
            <v>36</v>
          </cell>
          <cell r="P458">
            <v>1.4</v>
          </cell>
          <cell r="Q458">
            <v>19.5</v>
          </cell>
          <cell r="R458">
            <v>0.24821002386634844</v>
          </cell>
          <cell r="S458">
            <v>2</v>
          </cell>
        </row>
        <row r="459">
          <cell r="C459" t="str">
            <v>A.J. DeRBy</v>
          </cell>
          <cell r="D459" t="str">
            <v>DEN</v>
          </cell>
          <cell r="E459">
            <v>25</v>
          </cell>
          <cell r="F459" t="str">
            <v>TE</v>
          </cell>
          <cell r="G459">
            <v>10</v>
          </cell>
          <cell r="H459">
            <v>3</v>
          </cell>
          <cell r="I459">
            <v>20</v>
          </cell>
          <cell r="J459">
            <v>16</v>
          </cell>
          <cell r="K459">
            <v>0.8</v>
          </cell>
          <cell r="L459">
            <v>160</v>
          </cell>
          <cell r="M459">
            <v>10</v>
          </cell>
          <cell r="N459">
            <v>0</v>
          </cell>
          <cell r="O459">
            <v>17</v>
          </cell>
          <cell r="P459">
            <v>1.6</v>
          </cell>
          <cell r="Q459">
            <v>16</v>
          </cell>
          <cell r="R459">
            <v>0.20365950676213207</v>
          </cell>
          <cell r="S459">
            <v>1</v>
          </cell>
        </row>
        <row r="460">
          <cell r="C460" t="str">
            <v>Jimmy Garoppolo</v>
          </cell>
          <cell r="D460" t="str">
            <v>NWE</v>
          </cell>
          <cell r="E460">
            <v>25</v>
          </cell>
          <cell r="F460" t="str">
            <v>QB</v>
          </cell>
          <cell r="G460">
            <v>6</v>
          </cell>
          <cell r="H460">
            <v>2</v>
          </cell>
          <cell r="I460">
            <v>1</v>
          </cell>
          <cell r="J460">
            <v>1</v>
          </cell>
          <cell r="K460">
            <v>1</v>
          </cell>
          <cell r="L460">
            <v>3</v>
          </cell>
          <cell r="M460">
            <v>3</v>
          </cell>
          <cell r="N460">
            <v>0</v>
          </cell>
          <cell r="O460">
            <v>3</v>
          </cell>
          <cell r="P460">
            <v>0.2</v>
          </cell>
          <cell r="Q460">
            <v>0.5</v>
          </cell>
          <cell r="R460">
            <v>6.3643595863166272E-3</v>
          </cell>
          <cell r="S460">
            <v>2</v>
          </cell>
        </row>
        <row r="461">
          <cell r="C461" t="str">
            <v>Tommylee Lewis</v>
          </cell>
          <cell r="D461" t="str">
            <v>NOR</v>
          </cell>
          <cell r="E461">
            <v>24</v>
          </cell>
          <cell r="F461" t="str">
            <v>WR</v>
          </cell>
          <cell r="G461">
            <v>12</v>
          </cell>
          <cell r="H461">
            <v>1</v>
          </cell>
          <cell r="I461">
            <v>11</v>
          </cell>
          <cell r="J461">
            <v>7</v>
          </cell>
          <cell r="K461">
            <v>0.63600000000000001</v>
          </cell>
          <cell r="L461">
            <v>76</v>
          </cell>
          <cell r="M461">
            <v>10.9</v>
          </cell>
          <cell r="N461">
            <v>0</v>
          </cell>
          <cell r="O461">
            <v>26</v>
          </cell>
          <cell r="P461">
            <v>0.6</v>
          </cell>
          <cell r="Q461">
            <v>6.333333333333333</v>
          </cell>
          <cell r="R461">
            <v>8.0615221426677264E-2</v>
          </cell>
          <cell r="S461">
            <v>2</v>
          </cell>
        </row>
        <row r="462">
          <cell r="C462" t="str">
            <v>Jake Fisher</v>
          </cell>
          <cell r="D462" t="str">
            <v>CIN</v>
          </cell>
          <cell r="E462">
            <v>23</v>
          </cell>
          <cell r="F462" t="str">
            <v>RB</v>
          </cell>
          <cell r="G462">
            <v>15</v>
          </cell>
          <cell r="H462">
            <v>3</v>
          </cell>
          <cell r="I462">
            <v>1</v>
          </cell>
          <cell r="J462">
            <v>1</v>
          </cell>
          <cell r="K462">
            <v>1</v>
          </cell>
          <cell r="L462">
            <v>12</v>
          </cell>
          <cell r="M462">
            <v>12</v>
          </cell>
          <cell r="N462">
            <v>0</v>
          </cell>
          <cell r="O462">
            <v>12</v>
          </cell>
          <cell r="P462">
            <v>0.1</v>
          </cell>
          <cell r="Q462">
            <v>0.8</v>
          </cell>
          <cell r="R462">
            <v>1.0182975338106604E-2</v>
          </cell>
          <cell r="S462">
            <v>1</v>
          </cell>
        </row>
        <row r="463">
          <cell r="C463" t="str">
            <v>Alex Erickson</v>
          </cell>
          <cell r="D463" t="str">
            <v>CIN</v>
          </cell>
          <cell r="E463">
            <v>24</v>
          </cell>
          <cell r="F463" t="str">
            <v>WR</v>
          </cell>
          <cell r="G463">
            <v>16</v>
          </cell>
          <cell r="H463">
            <v>0</v>
          </cell>
          <cell r="I463">
            <v>8</v>
          </cell>
          <cell r="J463">
            <v>6</v>
          </cell>
          <cell r="K463">
            <v>0.75</v>
          </cell>
          <cell r="L463">
            <v>71</v>
          </cell>
          <cell r="M463">
            <v>11.8</v>
          </cell>
          <cell r="N463">
            <v>0</v>
          </cell>
          <cell r="O463">
            <v>20</v>
          </cell>
          <cell r="P463">
            <v>0.4</v>
          </cell>
          <cell r="Q463">
            <v>4.4375</v>
          </cell>
          <cell r="R463">
            <v>5.6483691328560064E-2</v>
          </cell>
          <cell r="S463">
            <v>3</v>
          </cell>
        </row>
        <row r="464">
          <cell r="C464" t="str">
            <v>Blaine Gabbert</v>
          </cell>
          <cell r="D464" t="str">
            <v>SFO</v>
          </cell>
          <cell r="E464">
            <v>27</v>
          </cell>
          <cell r="F464" t="str">
            <v>QB</v>
          </cell>
          <cell r="G464">
            <v>6</v>
          </cell>
          <cell r="H464">
            <v>5</v>
          </cell>
          <cell r="I464">
            <v>1</v>
          </cell>
          <cell r="J464">
            <v>1</v>
          </cell>
          <cell r="K464">
            <v>1</v>
          </cell>
          <cell r="L464">
            <v>-16</v>
          </cell>
          <cell r="M464">
            <v>-16</v>
          </cell>
          <cell r="N464">
            <v>0</v>
          </cell>
          <cell r="O464">
            <v>-16</v>
          </cell>
          <cell r="P464">
            <v>0.2</v>
          </cell>
          <cell r="Q464">
            <v>-2.7</v>
          </cell>
          <cell r="R464">
            <v>-3.4367541766109788E-2</v>
          </cell>
          <cell r="S464">
            <v>0</v>
          </cell>
        </row>
        <row r="465">
          <cell r="C465" t="str">
            <v>Lucky WhiTEhead</v>
          </cell>
          <cell r="D465" t="str">
            <v>DAL</v>
          </cell>
          <cell r="E465">
            <v>24</v>
          </cell>
          <cell r="F465" t="str">
            <v>WR</v>
          </cell>
          <cell r="G465">
            <v>15</v>
          </cell>
          <cell r="H465">
            <v>1</v>
          </cell>
          <cell r="I465">
            <v>3</v>
          </cell>
          <cell r="J465">
            <v>3</v>
          </cell>
          <cell r="K465">
            <v>1</v>
          </cell>
          <cell r="L465">
            <v>48</v>
          </cell>
          <cell r="M465">
            <v>16</v>
          </cell>
          <cell r="N465">
            <v>0</v>
          </cell>
          <cell r="O465">
            <v>35</v>
          </cell>
          <cell r="P465">
            <v>0.2</v>
          </cell>
          <cell r="Q465">
            <v>3.2</v>
          </cell>
          <cell r="R465">
            <v>4.0731901352426415E-2</v>
          </cell>
          <cell r="S465">
            <v>3</v>
          </cell>
        </row>
        <row r="466">
          <cell r="C466" t="str">
            <v>Rashad Greene</v>
          </cell>
          <cell r="D466" t="str">
            <v>JAX</v>
          </cell>
          <cell r="E466">
            <v>24</v>
          </cell>
          <cell r="F466" t="str">
            <v>WR</v>
          </cell>
          <cell r="G466">
            <v>8</v>
          </cell>
          <cell r="H466">
            <v>0</v>
          </cell>
          <cell r="I466">
            <v>8</v>
          </cell>
          <cell r="J466">
            <v>5</v>
          </cell>
          <cell r="K466">
            <v>0.625</v>
          </cell>
          <cell r="L466">
            <v>32</v>
          </cell>
          <cell r="M466">
            <v>6.4</v>
          </cell>
          <cell r="N466">
            <v>0</v>
          </cell>
          <cell r="O466">
            <v>9</v>
          </cell>
          <cell r="P466">
            <v>0.6</v>
          </cell>
          <cell r="Q466">
            <v>4</v>
          </cell>
          <cell r="R466">
            <v>5.0914876690533017E-2</v>
          </cell>
          <cell r="S466">
            <v>4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5" displayName="Table15" ref="B5:P39" totalsRowShown="0">
  <autoFilter ref="B5:P39"/>
  <sortState ref="B6:P38">
    <sortCondition descending="1" ref="P5:P38"/>
  </sortState>
  <tableColumns count="15">
    <tableColumn id="1" name="                    " dataDxfId="63"/>
    <tableColumn id="2" name="    " dataDxfId="62"/>
    <tableColumn id="3" name="   " dataDxfId="61"/>
    <tableColumn id="4" name=" " dataDxfId="60" dataCellStyle="Percent"/>
    <tableColumn id="5" name="  " dataDxfId="59"/>
    <tableColumn id="6" name="     " dataDxfId="58" dataCellStyle="Percent"/>
    <tableColumn id="7" name="      " dataDxfId="57"/>
    <tableColumn id="8" name="        " dataDxfId="56" dataCellStyle="Percent"/>
    <tableColumn id="9" name="          " dataDxfId="55"/>
    <tableColumn id="10" name="       " dataDxfId="54" dataCellStyle="Percent"/>
    <tableColumn id="11" name="           " dataDxfId="53"/>
    <tableColumn id="12" name="         " dataDxfId="52"/>
    <tableColumn id="13" name="            " dataDxfId="51"/>
    <tableColumn id="14" name="             " dataDxfId="2">
      <calculatedColumnFormula>SUM(E6+G6+I6+K6+Table15[[#This Row],[         ]])</calculatedColumnFormula>
    </tableColumn>
    <tableColumn id="15" name="              " dataDxfId="50">
      <calculatedColumnFormula>Table15[[#This Row],[             ]]/$O$40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5:P134" totalsRowShown="0">
  <autoFilter ref="B5:P134"/>
  <tableColumns count="15">
    <tableColumn id="1" name="                    " dataDxfId="49"/>
    <tableColumn id="2" name=" " dataDxfId="48"/>
    <tableColumn id="3" name="  " dataDxfId="47"/>
    <tableColumn id="4" name="   " dataDxfId="46" dataCellStyle="Percent"/>
    <tableColumn id="5" name="    " dataDxfId="45"/>
    <tableColumn id="6" name="     " dataDxfId="44" dataCellStyle="Percent"/>
    <tableColumn id="7" name="      " dataDxfId="43"/>
    <tableColumn id="8" name="       " dataDxfId="42" dataCellStyle="Percent"/>
    <tableColumn id="9" name="        " dataDxfId="41"/>
    <tableColumn id="10" name="         " dataDxfId="40" dataCellStyle="Percent"/>
    <tableColumn id="11" name="          " dataDxfId="39"/>
    <tableColumn id="12" name="           " dataDxfId="38" dataCellStyle="Percent"/>
    <tableColumn id="13" name="             " dataDxfId="37"/>
    <tableColumn id="14" name="                " dataDxfId="36">
      <calculatedColumnFormula>SUM(E6,G6,I6,K6,M6)</calculatedColumnFormula>
    </tableColumn>
    <tableColumn id="15" name="                 " dataDxfId="35">
      <calculatedColumnFormula>RB_D!$O6/$O$135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210" displayName="Table1210" ref="B5:P210" totalsRowShown="0" dataDxfId="34" dataCellStyle="Percent">
  <autoFilter ref="B5:P210"/>
  <sortState ref="B6:P210">
    <sortCondition ref="D5:D210"/>
  </sortState>
  <tableColumns count="15">
    <tableColumn id="1" name="                " dataDxfId="33"/>
    <tableColumn id="2" name=" " dataDxfId="32">
      <calculatedColumnFormula>VLOOKUP(B6,'[1]Rec - 2016'!$C$5:$S$466,2,FALSE)</calculatedColumnFormula>
    </tableColumn>
    <tableColumn id="3" name="  " dataDxfId="31"/>
    <tableColumn id="4" name="   " dataDxfId="30" dataCellStyle="Percent"/>
    <tableColumn id="5" name="    " dataDxfId="29" dataCellStyle="Percent"/>
    <tableColumn id="6" name="     " dataDxfId="28" dataCellStyle="Percent"/>
    <tableColumn id="7" name="      " dataDxfId="27" dataCellStyle="Percent"/>
    <tableColumn id="8" name="       " dataDxfId="26" dataCellStyle="Percent"/>
    <tableColumn id="9" name="        " dataDxfId="25" dataCellStyle="Percent"/>
    <tableColumn id="10" name="         " dataDxfId="24" dataCellStyle="Percent"/>
    <tableColumn id="11" name="          " dataDxfId="23" dataCellStyle="Percent"/>
    <tableColumn id="12" name="           " dataDxfId="22" dataCellStyle="Percent"/>
    <tableColumn id="13" name="            " dataDxfId="21" dataCellStyle="Percent"/>
    <tableColumn id="14" name="             " dataDxfId="20" dataCellStyle="Percent">
      <calculatedColumnFormula>SUM(E6,G6,I6,K6,M6)</calculatedColumnFormula>
    </tableColumn>
    <tableColumn id="15" name="               " dataDxfId="19" dataCellStyle="Percent">
      <calculatedColumnFormula>O6/$O$210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14" displayName="Table14" ref="B5:P102" totalsRowShown="0" dataDxfId="18" dataCellStyle="Percent">
  <autoFilter ref="B5:P102"/>
  <tableColumns count="15">
    <tableColumn id="1" name="                   " dataDxfId="17"/>
    <tableColumn id="2" name=" " dataDxfId="16"/>
    <tableColumn id="3" name="  " dataDxfId="15"/>
    <tableColumn id="4" name="   " dataDxfId="14" dataCellStyle="Percent"/>
    <tableColumn id="5" name="    " dataDxfId="13" dataCellStyle="Percent"/>
    <tableColumn id="6" name="     " dataDxfId="12" dataCellStyle="Percent"/>
    <tableColumn id="7" name="      " dataDxfId="11" dataCellStyle="Percent"/>
    <tableColumn id="8" name="       " dataDxfId="10" dataCellStyle="Percent"/>
    <tableColumn id="9" name="        " dataDxfId="9" dataCellStyle="Percent"/>
    <tableColumn id="10" name="         " dataDxfId="8" dataCellStyle="Percent"/>
    <tableColumn id="11" name="          " dataDxfId="7" dataCellStyle="Percent"/>
    <tableColumn id="12" name="           " dataDxfId="6" dataCellStyle="Percent"/>
    <tableColumn id="13" name="            " dataDxfId="5" dataCellStyle="Percent"/>
    <tableColumn id="14" name="             " dataDxfId="4" dataCellStyle="Percent">
      <calculatedColumnFormula>SUM(TE_D!$E6,TE_D!$G6,TE_D!$I6,TE_D!$K6,TE_D!$M6)</calculatedColumnFormula>
    </tableColumn>
    <tableColumn id="15" name="               " dataDxfId="3" dataCellStyle="Percent">
      <calculatedColumnFormula>TE_D!$O6/TE_D!$O$102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W478"/>
  <sheetViews>
    <sheetView zoomScale="70" zoomScaleNormal="70" zoomScalePageLayoutView="70" workbookViewId="0">
      <selection activeCell="G1" sqref="G1:G1048576"/>
    </sheetView>
  </sheetViews>
  <sheetFormatPr baseColWidth="10" defaultColWidth="8.83203125" defaultRowHeight="14" x14ac:dyDescent="0"/>
  <cols>
    <col min="2" max="2" width="8.83203125" style="1"/>
    <col min="3" max="3" width="8.83203125" style="127"/>
    <col min="4" max="4" width="10.6640625" customWidth="1"/>
    <col min="5" max="5" width="20.6640625" style="1" customWidth="1"/>
    <col min="6" max="10" width="20.6640625" customWidth="1"/>
    <col min="11" max="11" width="20.6640625" style="85" customWidth="1"/>
    <col min="12" max="12" width="20.6640625" customWidth="1"/>
    <col min="13" max="13" width="7.6640625" customWidth="1"/>
    <col min="14" max="14" width="16.6640625" style="79" customWidth="1"/>
    <col min="16" max="22" width="12.6640625" customWidth="1"/>
  </cols>
  <sheetData>
    <row r="1" spans="3:23">
      <c r="C1" s="1"/>
    </row>
    <row r="2" spans="3:23" ht="15" thickBot="1">
      <c r="C2" s="1"/>
      <c r="D2" s="7"/>
      <c r="E2" s="95" t="s">
        <v>411</v>
      </c>
      <c r="I2" s="85"/>
    </row>
    <row r="3" spans="3:23" ht="15" thickBot="1">
      <c r="C3" s="1"/>
      <c r="D3" s="7"/>
      <c r="E3" s="20" t="s">
        <v>405</v>
      </c>
      <c r="F3" s="19" t="s">
        <v>406</v>
      </c>
      <c r="G3" s="19" t="s">
        <v>407</v>
      </c>
      <c r="H3" s="19" t="s">
        <v>408</v>
      </c>
      <c r="I3" s="19" t="s">
        <v>409</v>
      </c>
      <c r="J3" s="96" t="s">
        <v>410</v>
      </c>
      <c r="V3" s="7"/>
      <c r="W3" s="7"/>
    </row>
    <row r="4" spans="3:23">
      <c r="C4" s="1"/>
      <c r="D4" s="97" t="s">
        <v>401</v>
      </c>
      <c r="E4" s="118">
        <v>3126.6000000000004</v>
      </c>
      <c r="F4" s="119">
        <v>4453.8</v>
      </c>
      <c r="G4" s="119">
        <v>5733.9000000000005</v>
      </c>
      <c r="H4" s="119">
        <v>6951.0000000000009</v>
      </c>
      <c r="I4" s="119">
        <v>8075.9000000000005</v>
      </c>
      <c r="J4" s="120">
        <f>AVERAGE(E4:I4)</f>
        <v>5668.2400000000007</v>
      </c>
      <c r="V4" s="7"/>
      <c r="W4" s="7"/>
    </row>
    <row r="5" spans="3:23">
      <c r="C5" s="1"/>
      <c r="D5" s="97" t="s">
        <v>402</v>
      </c>
      <c r="E5" s="121">
        <v>8653.5</v>
      </c>
      <c r="F5" s="122">
        <v>11318.600000000002</v>
      </c>
      <c r="G5" s="122">
        <v>12746.400000000003</v>
      </c>
      <c r="H5" s="122">
        <v>15328.7</v>
      </c>
      <c r="I5" s="122">
        <v>22209.699999999993</v>
      </c>
      <c r="J5" s="123">
        <f>AVERAGE(E5:I5)</f>
        <v>14051.380000000001</v>
      </c>
      <c r="V5" s="7"/>
      <c r="W5" s="7"/>
    </row>
    <row r="6" spans="3:23">
      <c r="C6" s="1"/>
      <c r="D6" s="97" t="s">
        <v>403</v>
      </c>
      <c r="E6" s="121">
        <v>4684.2000000000007</v>
      </c>
      <c r="F6" s="122">
        <v>7753.0000000000009</v>
      </c>
      <c r="G6" s="122">
        <v>8973.6</v>
      </c>
      <c r="H6" s="122">
        <v>10298.9</v>
      </c>
      <c r="I6" s="122">
        <v>11575.1</v>
      </c>
      <c r="J6" s="123">
        <f>AVERAGE(E6:I6)</f>
        <v>8656.9600000000009</v>
      </c>
      <c r="V6" s="7"/>
      <c r="W6" s="7"/>
    </row>
    <row r="7" spans="3:23" ht="15" thickBot="1">
      <c r="C7" s="1"/>
      <c r="D7" s="97" t="s">
        <v>412</v>
      </c>
      <c r="E7" s="124">
        <v>7370.7</v>
      </c>
      <c r="F7" s="125">
        <v>9736.9999999999964</v>
      </c>
      <c r="G7" s="125">
        <v>11990.499999999998</v>
      </c>
      <c r="H7" s="125">
        <v>14382.199999999997</v>
      </c>
      <c r="I7" s="125">
        <v>15571.4</v>
      </c>
      <c r="J7" s="126">
        <f>AVERAGE(E7:I7)</f>
        <v>11810.359999999999</v>
      </c>
      <c r="V7" s="7"/>
      <c r="W7" s="7"/>
    </row>
    <row r="8" spans="3:23">
      <c r="C8" s="1"/>
      <c r="D8" s="98"/>
      <c r="E8"/>
      <c r="V8" s="7"/>
      <c r="W8" s="7"/>
    </row>
    <row r="9" spans="3:23" ht="15" thickBot="1">
      <c r="C9" s="1"/>
      <c r="D9" s="98"/>
      <c r="E9" s="17" t="s">
        <v>413</v>
      </c>
      <c r="F9" s="18"/>
      <c r="G9" s="18"/>
      <c r="H9" s="18"/>
      <c r="I9" s="18"/>
      <c r="J9" s="18"/>
    </row>
    <row r="10" spans="3:23" ht="15" thickBot="1">
      <c r="C10" s="1"/>
      <c r="D10" s="99"/>
      <c r="E10" s="20" t="s">
        <v>405</v>
      </c>
      <c r="F10" s="19" t="s">
        <v>406</v>
      </c>
      <c r="G10" s="19" t="s">
        <v>407</v>
      </c>
      <c r="H10" s="19" t="s">
        <v>408</v>
      </c>
      <c r="I10" s="19" t="s">
        <v>409</v>
      </c>
      <c r="J10" s="21" t="s">
        <v>410</v>
      </c>
      <c r="L10" s="104" t="s">
        <v>1316</v>
      </c>
    </row>
    <row r="11" spans="3:23">
      <c r="C11" s="1"/>
      <c r="D11" s="97" t="s">
        <v>401</v>
      </c>
      <c r="E11" s="115">
        <v>33.091758230863284</v>
      </c>
      <c r="F11" s="109">
        <v>34.712119078752842</v>
      </c>
      <c r="G11" s="109">
        <v>37.235873913773617</v>
      </c>
      <c r="H11" s="109">
        <v>36.142181628941351</v>
      </c>
      <c r="I11" s="109">
        <v>38.765391089293992</v>
      </c>
      <c r="J11" s="110">
        <f>AVERAGE(E11:I11)</f>
        <v>35.989464788325016</v>
      </c>
      <c r="L11" s="105">
        <v>1.2777000000000001</v>
      </c>
    </row>
    <row r="12" spans="3:23">
      <c r="C12" s="1"/>
      <c r="D12" s="97" t="s">
        <v>402</v>
      </c>
      <c r="E12" s="116">
        <v>35.447911800542663</v>
      </c>
      <c r="F12" s="111">
        <v>42.425087106568995</v>
      </c>
      <c r="G12" s="111">
        <v>46.346902089927184</v>
      </c>
      <c r="H12" s="111">
        <v>52.244694382385106</v>
      </c>
      <c r="I12" s="111">
        <v>53.522133797414995</v>
      </c>
      <c r="J12" s="112">
        <f>AVERAGE(E12:I12)</f>
        <v>45.997345835367788</v>
      </c>
      <c r="L12" s="106">
        <v>4.5968</v>
      </c>
    </row>
    <row r="13" spans="3:23">
      <c r="C13" s="1"/>
      <c r="D13" s="97" t="s">
        <v>403</v>
      </c>
      <c r="E13" s="116">
        <v>16.334010467707667</v>
      </c>
      <c r="F13" s="111">
        <v>21.215209317444206</v>
      </c>
      <c r="G13" s="111">
        <v>22.043948449978384</v>
      </c>
      <c r="H13" s="111">
        <v>22.833921361033166</v>
      </c>
      <c r="I13" s="111">
        <v>23.404264328207052</v>
      </c>
      <c r="J13" s="112">
        <f>AVERAGE(E13:I13)</f>
        <v>21.166270784874094</v>
      </c>
      <c r="L13" s="107">
        <v>1.5794999999999999</v>
      </c>
    </row>
    <row r="14" spans="3:23" ht="15" thickBot="1">
      <c r="C14" s="1"/>
      <c r="D14" s="97" t="s">
        <v>412</v>
      </c>
      <c r="E14" s="117">
        <v>11.939324729648975</v>
      </c>
      <c r="F14" s="113">
        <v>14.747501458290724</v>
      </c>
      <c r="G14" s="113">
        <v>16.940210152179397</v>
      </c>
      <c r="H14" s="113">
        <v>20.85685864149697</v>
      </c>
      <c r="I14" s="113">
        <v>22.114527966293306</v>
      </c>
      <c r="J14" s="114">
        <f>AVERAGE(E14:I14)</f>
        <v>17.319684589581875</v>
      </c>
      <c r="L14" s="108">
        <v>2.6459999999999999</v>
      </c>
    </row>
    <row r="15" spans="3:23">
      <c r="C15" s="1"/>
      <c r="F15" s="80"/>
      <c r="G15" s="16"/>
      <c r="H15" s="86"/>
      <c r="I15" s="87"/>
      <c r="J15" s="87"/>
      <c r="K15" s="87"/>
    </row>
    <row r="16" spans="3:23">
      <c r="C16" s="1"/>
      <c r="F16" s="80"/>
      <c r="G16" s="16"/>
      <c r="H16" s="22"/>
      <c r="I16" s="22"/>
      <c r="J16" s="101" t="s">
        <v>1314</v>
      </c>
      <c r="K16" s="22"/>
    </row>
    <row r="17" spans="2:16" s="22" customFormat="1" ht="28">
      <c r="B17" s="102"/>
      <c r="C17" s="89" t="s">
        <v>1805</v>
      </c>
      <c r="D17" s="88" t="s">
        <v>1313</v>
      </c>
      <c r="E17" s="89" t="s">
        <v>761</v>
      </c>
      <c r="F17" s="90" t="s">
        <v>759</v>
      </c>
      <c r="G17" s="91" t="s">
        <v>760</v>
      </c>
      <c r="H17" s="88" t="s">
        <v>400</v>
      </c>
      <c r="I17" s="90" t="s">
        <v>1</v>
      </c>
      <c r="J17" s="92" t="s">
        <v>1315</v>
      </c>
      <c r="K17" s="93" t="s">
        <v>1291</v>
      </c>
      <c r="L17" s="94"/>
    </row>
    <row r="18" spans="2:16">
      <c r="B18" s="103">
        <v>1</v>
      </c>
      <c r="C18" s="127">
        <v>2</v>
      </c>
      <c r="D18" s="2">
        <v>9</v>
      </c>
      <c r="E18" s="5" t="s">
        <v>13</v>
      </c>
      <c r="F18" s="76">
        <v>24</v>
      </c>
      <c r="G18" s="3" t="s">
        <v>68</v>
      </c>
      <c r="H18" s="4" t="s">
        <v>402</v>
      </c>
      <c r="I18" s="4">
        <v>1</v>
      </c>
      <c r="J18" s="85">
        <v>1</v>
      </c>
      <c r="K18" s="100">
        <v>1</v>
      </c>
      <c r="L18" s="75">
        <f>IFERROR(K18-J18,"")</f>
        <v>0</v>
      </c>
      <c r="P18" s="86"/>
    </row>
    <row r="19" spans="2:16" ht="15" customHeight="1">
      <c r="B19" s="103">
        <v>2</v>
      </c>
      <c r="C19" s="127">
        <v>7</v>
      </c>
      <c r="D19" s="2">
        <v>11</v>
      </c>
      <c r="E19" s="2" t="str">
        <f>VLOOKUP(G19,'[1]Rec - 2016'!$C$5:$S$466,2,FALSE)</f>
        <v>TAM</v>
      </c>
      <c r="F19" s="76">
        <v>23</v>
      </c>
      <c r="G19" s="6" t="s">
        <v>196</v>
      </c>
      <c r="H19" s="4" t="s">
        <v>403</v>
      </c>
      <c r="I19" s="4">
        <v>0.99591654061788826</v>
      </c>
      <c r="J19" s="85">
        <v>2</v>
      </c>
      <c r="K19" s="100">
        <v>3</v>
      </c>
      <c r="L19" s="75">
        <f>IFERROR(K19-J19,"")</f>
        <v>1</v>
      </c>
    </row>
    <row r="20" spans="2:16">
      <c r="B20" s="103">
        <v>3</v>
      </c>
      <c r="C20" s="127">
        <v>1</v>
      </c>
      <c r="D20" s="2">
        <v>8</v>
      </c>
      <c r="E20" s="5" t="s">
        <v>19</v>
      </c>
      <c r="F20" s="76">
        <v>25</v>
      </c>
      <c r="G20" s="3" t="s">
        <v>69</v>
      </c>
      <c r="H20" s="4" t="s">
        <v>402</v>
      </c>
      <c r="I20" s="4">
        <v>0.99468611744333413</v>
      </c>
      <c r="J20" s="85">
        <v>2</v>
      </c>
      <c r="K20" s="100">
        <v>2</v>
      </c>
      <c r="L20" s="75">
        <f>IFERROR(K20-J20,"")</f>
        <v>0</v>
      </c>
    </row>
    <row r="21" spans="2:16">
      <c r="B21" s="103">
        <v>4</v>
      </c>
      <c r="C21" s="127">
        <v>5.5</v>
      </c>
      <c r="D21" s="2">
        <v>8</v>
      </c>
      <c r="E21" s="2" t="str">
        <f>VLOOKUP(G21,'[1]Rec - 2016'!$C$5:$S$466,2,FALSE)</f>
        <v>NYG</v>
      </c>
      <c r="F21" s="76">
        <v>24</v>
      </c>
      <c r="G21" s="6" t="s">
        <v>199</v>
      </c>
      <c r="H21" s="4" t="s">
        <v>403</v>
      </c>
      <c r="I21" s="4">
        <v>0.98470762554315971</v>
      </c>
      <c r="J21" s="85">
        <v>4</v>
      </c>
      <c r="K21" s="100">
        <v>2</v>
      </c>
      <c r="L21" s="75">
        <f>IFERROR(K21-J21,"")</f>
        <v>-2</v>
      </c>
    </row>
    <row r="22" spans="2:16">
      <c r="B22" s="103">
        <v>5</v>
      </c>
      <c r="C22" s="127">
        <v>3</v>
      </c>
      <c r="D22" s="2">
        <v>6</v>
      </c>
      <c r="E22" s="5" t="s">
        <v>45</v>
      </c>
      <c r="F22" s="76">
        <v>21</v>
      </c>
      <c r="G22" s="3" t="s">
        <v>70</v>
      </c>
      <c r="H22" s="4" t="s">
        <v>402</v>
      </c>
      <c r="I22" s="4">
        <v>0.96524990078333306</v>
      </c>
      <c r="J22" s="85">
        <v>3</v>
      </c>
      <c r="K22" s="100">
        <v>3</v>
      </c>
      <c r="L22" s="75">
        <f>IFERROR(K22-J22,"")</f>
        <v>0</v>
      </c>
    </row>
    <row r="23" spans="2:16">
      <c r="B23" s="103">
        <v>6</v>
      </c>
      <c r="C23" s="127">
        <v>40</v>
      </c>
      <c r="D23" s="2">
        <v>5</v>
      </c>
      <c r="E23" s="2" t="s">
        <v>23</v>
      </c>
      <c r="F23" s="76">
        <v>26</v>
      </c>
      <c r="G23" s="74" t="s">
        <v>564</v>
      </c>
      <c r="H23" s="4" t="s">
        <v>412</v>
      </c>
      <c r="I23" s="4">
        <v>0.95157386744323502</v>
      </c>
      <c r="J23" s="85">
        <v>5</v>
      </c>
      <c r="K23" s="100">
        <v>2</v>
      </c>
      <c r="L23" s="75">
        <f>IFERROR(K23-J23,"")</f>
        <v>-3</v>
      </c>
    </row>
    <row r="24" spans="2:16">
      <c r="B24" s="103">
        <v>7</v>
      </c>
      <c r="C24" s="127">
        <v>9</v>
      </c>
      <c r="D24" s="2">
        <v>9</v>
      </c>
      <c r="E24" s="5" t="s">
        <v>11</v>
      </c>
      <c r="F24" s="76">
        <v>23</v>
      </c>
      <c r="G24" s="3" t="s">
        <v>71</v>
      </c>
      <c r="H24" s="4" t="s">
        <v>402</v>
      </c>
      <c r="I24" s="4">
        <v>0.92633553866880203</v>
      </c>
      <c r="J24" s="85">
        <v>4</v>
      </c>
      <c r="K24" s="100">
        <v>5</v>
      </c>
      <c r="L24" s="75">
        <f>IFERROR(K24-J24,"")</f>
        <v>1</v>
      </c>
    </row>
    <row r="25" spans="2:16">
      <c r="B25" s="103">
        <v>8</v>
      </c>
      <c r="C25" s="127">
        <v>107</v>
      </c>
      <c r="D25" s="2">
        <v>10</v>
      </c>
      <c r="E25" s="2" t="s">
        <v>53</v>
      </c>
      <c r="F25" s="76">
        <v>26</v>
      </c>
      <c r="G25" s="74" t="s">
        <v>561</v>
      </c>
      <c r="H25" s="4" t="s">
        <v>412</v>
      </c>
      <c r="I25" s="4">
        <v>0.90342684752396107</v>
      </c>
      <c r="J25" s="85">
        <v>7</v>
      </c>
      <c r="K25" s="100">
        <v>10</v>
      </c>
      <c r="L25" s="75">
        <f>IFERROR(K25-J25,"")</f>
        <v>3</v>
      </c>
      <c r="P25" s="86"/>
    </row>
    <row r="26" spans="2:16">
      <c r="B26" s="103">
        <v>9</v>
      </c>
      <c r="C26" s="127">
        <v>66.5</v>
      </c>
      <c r="D26" s="2">
        <v>6</v>
      </c>
      <c r="E26" s="2" t="s">
        <v>33</v>
      </c>
      <c r="F26" s="76">
        <v>26</v>
      </c>
      <c r="G26" s="74" t="s">
        <v>594</v>
      </c>
      <c r="H26" s="4" t="s">
        <v>412</v>
      </c>
      <c r="I26" s="4">
        <v>0.89469501459980416</v>
      </c>
      <c r="J26" s="85">
        <v>8</v>
      </c>
      <c r="K26" s="100">
        <v>8</v>
      </c>
      <c r="L26" s="75">
        <f>IFERROR(K26-J26,"")</f>
        <v>0</v>
      </c>
    </row>
    <row r="27" spans="2:16">
      <c r="B27" s="103">
        <v>10</v>
      </c>
      <c r="C27" s="127">
        <v>36</v>
      </c>
      <c r="D27" s="2">
        <v>8</v>
      </c>
      <c r="E27" s="2" t="str">
        <f>VLOOKUP(G27,'[1]Rec - 2016'!$C$5:$S$466,2,FALSE)</f>
        <v>GNB</v>
      </c>
      <c r="F27" s="76">
        <v>24</v>
      </c>
      <c r="G27" s="6" t="s">
        <v>200</v>
      </c>
      <c r="H27" s="4" t="s">
        <v>403</v>
      </c>
      <c r="I27" s="4">
        <v>0.88695155378095514</v>
      </c>
      <c r="J27" s="85">
        <v>7</v>
      </c>
      <c r="K27" s="100">
        <v>17</v>
      </c>
      <c r="L27" s="75">
        <f>IFERROR(K27-J27,"")</f>
        <v>10</v>
      </c>
    </row>
    <row r="28" spans="2:16">
      <c r="B28" s="103">
        <v>11</v>
      </c>
      <c r="C28" s="127">
        <v>162</v>
      </c>
      <c r="D28" s="2">
        <v>11</v>
      </c>
      <c r="E28" s="2" t="s">
        <v>43</v>
      </c>
      <c r="F28" s="76">
        <v>25</v>
      </c>
      <c r="G28" s="74" t="s">
        <v>554</v>
      </c>
      <c r="H28" s="4" t="s">
        <v>412</v>
      </c>
      <c r="I28" s="4">
        <v>0.88548812879752925</v>
      </c>
      <c r="J28" s="85">
        <v>10</v>
      </c>
      <c r="K28" s="100">
        <v>15</v>
      </c>
      <c r="L28" s="75">
        <f>IFERROR(K28-J28,"")</f>
        <v>5</v>
      </c>
    </row>
    <row r="29" spans="2:16">
      <c r="B29" s="103">
        <v>12</v>
      </c>
      <c r="C29" s="127">
        <v>13</v>
      </c>
      <c r="D29" s="2">
        <v>5</v>
      </c>
      <c r="E29" s="2" t="str">
        <f>VLOOKUP(G29,'[1]Rec - 2016'!$C$5:$S$466,2,FALSE)</f>
        <v>NOR</v>
      </c>
      <c r="F29" s="76">
        <v>23</v>
      </c>
      <c r="G29" s="6" t="s">
        <v>289</v>
      </c>
      <c r="H29" s="4" t="s">
        <v>403</v>
      </c>
      <c r="I29" s="4">
        <v>0.8646635266724686</v>
      </c>
      <c r="J29" s="85">
        <v>9</v>
      </c>
      <c r="K29" s="100">
        <v>7</v>
      </c>
      <c r="L29" s="75">
        <f>IFERROR(K29-J29,"")</f>
        <v>-2</v>
      </c>
    </row>
    <row r="30" spans="2:16">
      <c r="B30" s="103">
        <v>13</v>
      </c>
      <c r="C30" s="127">
        <v>84</v>
      </c>
      <c r="D30" s="2">
        <v>10</v>
      </c>
      <c r="E30" s="2" t="s">
        <v>15</v>
      </c>
      <c r="F30" s="76">
        <v>25</v>
      </c>
      <c r="G30" s="3" t="s">
        <v>16</v>
      </c>
      <c r="H30" s="4" t="s">
        <v>401</v>
      </c>
      <c r="I30" s="4">
        <v>0.85836653373442273</v>
      </c>
      <c r="J30" s="85">
        <v>7</v>
      </c>
      <c r="K30" s="100">
        <v>8</v>
      </c>
      <c r="L30" s="75">
        <f>IFERROR(K30-J30,"")</f>
        <v>1</v>
      </c>
      <c r="P30" s="86"/>
    </row>
    <row r="31" spans="2:16">
      <c r="B31" s="103">
        <v>14</v>
      </c>
      <c r="C31" s="127">
        <v>35</v>
      </c>
      <c r="D31" s="2">
        <v>11</v>
      </c>
      <c r="E31" s="2" t="str">
        <f>VLOOKUP(G31,'[1]Rec - 2016'!$C$5:$S$466,2,FALSE)</f>
        <v>MIA</v>
      </c>
      <c r="F31" s="76">
        <v>24</v>
      </c>
      <c r="G31" s="6" t="s">
        <v>207</v>
      </c>
      <c r="H31" s="4" t="s">
        <v>403</v>
      </c>
      <c r="I31" s="4">
        <v>0.8495126272048994</v>
      </c>
      <c r="J31" s="85">
        <v>12</v>
      </c>
      <c r="K31" s="100">
        <v>21</v>
      </c>
      <c r="L31" s="75">
        <f>IFERROR(K31-J31,"")</f>
        <v>9</v>
      </c>
    </row>
    <row r="32" spans="2:16">
      <c r="B32" s="103">
        <v>15</v>
      </c>
      <c r="C32" s="127">
        <v>24.5</v>
      </c>
      <c r="D32" s="2">
        <v>5</v>
      </c>
      <c r="E32" s="2" t="str">
        <f>VLOOKUP(G32,'[1]Rec - 2016'!$C$5:$S$466,2,FALSE)</f>
        <v>NOR</v>
      </c>
      <c r="F32" s="76">
        <v>23</v>
      </c>
      <c r="G32" s="6" t="s">
        <v>218</v>
      </c>
      <c r="H32" s="4" t="s">
        <v>403</v>
      </c>
      <c r="I32" s="4">
        <v>0.84435758316047094</v>
      </c>
      <c r="J32" s="85">
        <v>14</v>
      </c>
      <c r="K32" s="100">
        <v>20</v>
      </c>
      <c r="L32" s="75">
        <f>IFERROR(K32-J32,"")</f>
        <v>6</v>
      </c>
    </row>
    <row r="33" spans="2:16">
      <c r="B33" s="103">
        <v>16</v>
      </c>
      <c r="C33" s="127">
        <v>18</v>
      </c>
      <c r="D33" s="2">
        <v>10</v>
      </c>
      <c r="E33" s="2" t="str">
        <f>VLOOKUP(G33,'[1]Rec - 2016'!$C$5:$S$466,2,FALSE)</f>
        <v>OAK</v>
      </c>
      <c r="F33" s="76">
        <v>22</v>
      </c>
      <c r="G33" s="6" t="s">
        <v>217</v>
      </c>
      <c r="H33" s="4" t="s">
        <v>403</v>
      </c>
      <c r="I33" s="4">
        <v>0.83226066183757141</v>
      </c>
      <c r="J33" s="85">
        <v>18</v>
      </c>
      <c r="K33" s="100">
        <v>10</v>
      </c>
      <c r="L33" s="75">
        <f>IFERROR(K33-J33,"")</f>
        <v>-8</v>
      </c>
    </row>
    <row r="34" spans="2:16">
      <c r="B34" s="103">
        <v>17</v>
      </c>
      <c r="C34" s="127">
        <v>27.5</v>
      </c>
      <c r="D34" s="2">
        <v>8</v>
      </c>
      <c r="E34" s="2" t="str">
        <f>VLOOKUP(G34,'[1]Rec - 2016'!$C$5:$S$466,2,FALSE)</f>
        <v>JAX</v>
      </c>
      <c r="F34" s="76">
        <v>23</v>
      </c>
      <c r="G34" s="6" t="s">
        <v>204</v>
      </c>
      <c r="H34" s="4" t="s">
        <v>403</v>
      </c>
      <c r="I34" s="4">
        <v>0.83194153344585997</v>
      </c>
      <c r="J34" s="85">
        <v>19</v>
      </c>
      <c r="K34" s="100">
        <v>22</v>
      </c>
      <c r="L34" s="75">
        <f>IFERROR(K34-J34,"")</f>
        <v>3</v>
      </c>
      <c r="P34" s="86"/>
    </row>
    <row r="35" spans="2:16">
      <c r="B35" s="103">
        <v>18</v>
      </c>
      <c r="C35" s="127">
        <v>11</v>
      </c>
      <c r="D35" s="2">
        <v>5</v>
      </c>
      <c r="E35" s="5" t="s">
        <v>5</v>
      </c>
      <c r="F35" s="76">
        <v>24</v>
      </c>
      <c r="G35" s="3" t="s">
        <v>75</v>
      </c>
      <c r="H35" s="4" t="s">
        <v>402</v>
      </c>
      <c r="I35" s="4">
        <v>0.83188551109856601</v>
      </c>
      <c r="J35" s="85">
        <v>8</v>
      </c>
      <c r="K35" s="100">
        <v>7</v>
      </c>
      <c r="L35" s="75">
        <f>IFERROR(K35-J35,"")</f>
        <v>-1</v>
      </c>
    </row>
    <row r="36" spans="2:16">
      <c r="B36" s="103">
        <v>19</v>
      </c>
      <c r="C36" s="127">
        <v>146</v>
      </c>
      <c r="D36" s="2">
        <v>9</v>
      </c>
      <c r="E36" s="2" t="str">
        <f>VLOOKUP(G36,'[1]Rec - 2016'!$C$5:$S$466,2,FALSE)</f>
        <v>SDG</v>
      </c>
      <c r="F36" s="76">
        <v>24</v>
      </c>
      <c r="G36" s="6" t="s">
        <v>213</v>
      </c>
      <c r="H36" s="4" t="s">
        <v>403</v>
      </c>
      <c r="I36" s="4">
        <v>0.83095252307949863</v>
      </c>
      <c r="J36" s="85">
        <v>20</v>
      </c>
      <c r="K36" s="100">
        <v>46</v>
      </c>
      <c r="L36" s="75">
        <f>IFERROR(K36-J36,"")</f>
        <v>26</v>
      </c>
    </row>
    <row r="37" spans="2:16">
      <c r="B37" s="103">
        <v>20</v>
      </c>
      <c r="C37" s="127">
        <v>17</v>
      </c>
      <c r="D37" s="2">
        <v>11</v>
      </c>
      <c r="E37" s="5" t="s">
        <v>41</v>
      </c>
      <c r="F37" s="76">
        <v>23</v>
      </c>
      <c r="G37" s="3" t="s">
        <v>76</v>
      </c>
      <c r="H37" s="4" t="s">
        <v>402</v>
      </c>
      <c r="I37" s="4">
        <v>0.81907490663993565</v>
      </c>
      <c r="J37" s="85">
        <v>9</v>
      </c>
      <c r="K37" s="100">
        <v>9</v>
      </c>
      <c r="L37" s="75">
        <f>IFERROR(K37-J37,"")</f>
        <v>0</v>
      </c>
    </row>
    <row r="38" spans="2:16">
      <c r="B38" s="103">
        <v>21</v>
      </c>
      <c r="C38" s="127">
        <v>21.5</v>
      </c>
      <c r="D38" s="2">
        <v>7</v>
      </c>
      <c r="E38" s="2" t="str">
        <f>VLOOKUP(G38,'[1]Rec - 2016'!$C$5:$S$466,2,FALSE)</f>
        <v>HOU</v>
      </c>
      <c r="F38" s="76">
        <v>24</v>
      </c>
      <c r="G38" s="6" t="s">
        <v>209</v>
      </c>
      <c r="H38" s="4" t="s">
        <v>403</v>
      </c>
      <c r="I38" s="4">
        <v>0.81739572868955668</v>
      </c>
      <c r="J38" s="85">
        <v>23</v>
      </c>
      <c r="K38" s="100">
        <v>23</v>
      </c>
      <c r="L38" s="75">
        <f>IFERROR(K38-J38,"")</f>
        <v>0</v>
      </c>
    </row>
    <row r="39" spans="2:16">
      <c r="B39" s="103">
        <v>22</v>
      </c>
      <c r="C39" s="127">
        <v>134.5</v>
      </c>
      <c r="D39" s="2">
        <v>7</v>
      </c>
      <c r="E39" s="2" t="s">
        <v>17</v>
      </c>
      <c r="F39" s="76">
        <v>23</v>
      </c>
      <c r="G39" s="74" t="s">
        <v>581</v>
      </c>
      <c r="H39" s="4" t="s">
        <v>412</v>
      </c>
      <c r="I39" s="4">
        <v>0.81454421297473945</v>
      </c>
      <c r="J39" s="85">
        <v>17</v>
      </c>
      <c r="K39" s="100">
        <v>20</v>
      </c>
      <c r="L39" s="75">
        <f>IFERROR(K39-J39,"")</f>
        <v>3</v>
      </c>
    </row>
    <row r="40" spans="2:16">
      <c r="B40" s="103">
        <v>23</v>
      </c>
      <c r="C40" s="127">
        <v>95</v>
      </c>
      <c r="D40" s="2">
        <v>9</v>
      </c>
      <c r="E40" s="2" t="s">
        <v>11</v>
      </c>
      <c r="F40" s="76">
        <v>22</v>
      </c>
      <c r="G40" s="74" t="s">
        <v>568</v>
      </c>
      <c r="H40" s="4" t="s">
        <v>412</v>
      </c>
      <c r="I40" s="4">
        <v>0.81442304438288438</v>
      </c>
      <c r="J40" s="85">
        <v>18</v>
      </c>
      <c r="K40" s="100">
        <v>11</v>
      </c>
      <c r="L40" s="75">
        <f>IFERROR(K40-J40,"")</f>
        <v>-7</v>
      </c>
    </row>
    <row r="41" spans="2:16">
      <c r="B41" s="103">
        <v>24</v>
      </c>
      <c r="C41" s="127">
        <v>88.5</v>
      </c>
      <c r="D41" s="2">
        <v>10</v>
      </c>
      <c r="E41" s="5" t="s">
        <v>15</v>
      </c>
      <c r="F41" s="76">
        <v>26</v>
      </c>
      <c r="G41" s="3" t="s">
        <v>77</v>
      </c>
      <c r="H41" s="4" t="s">
        <v>402</v>
      </c>
      <c r="I41" s="4">
        <v>0.81432814815711729</v>
      </c>
      <c r="J41" s="85">
        <v>10</v>
      </c>
      <c r="K41" s="100">
        <v>42</v>
      </c>
      <c r="L41" s="75">
        <f>IFERROR(K41-J41,"")</f>
        <v>32</v>
      </c>
    </row>
    <row r="42" spans="2:16">
      <c r="B42" s="103">
        <v>25</v>
      </c>
      <c r="C42" s="127">
        <v>65</v>
      </c>
      <c r="D42" s="2">
        <v>11</v>
      </c>
      <c r="E42" s="2" t="str">
        <f>VLOOKUP(G42,'[1]Rec - 2016'!$C$5:$S$466,2,FALSE)</f>
        <v>CAR</v>
      </c>
      <c r="F42" s="76">
        <v>25</v>
      </c>
      <c r="G42" s="6" t="s">
        <v>214</v>
      </c>
      <c r="H42" s="4" t="s">
        <v>403</v>
      </c>
      <c r="I42" s="4">
        <v>0.8130655868392509</v>
      </c>
      <c r="J42" s="85">
        <v>25</v>
      </c>
      <c r="K42" s="100">
        <v>41</v>
      </c>
      <c r="L42" s="75">
        <f>IFERROR(K42-J42,"")</f>
        <v>16</v>
      </c>
    </row>
    <row r="43" spans="2:16">
      <c r="B43" s="103">
        <v>26</v>
      </c>
      <c r="C43" s="127">
        <v>14</v>
      </c>
      <c r="D43" s="2">
        <v>9</v>
      </c>
      <c r="E43" s="5" t="s">
        <v>57</v>
      </c>
      <c r="F43" s="76">
        <v>22</v>
      </c>
      <c r="G43" s="3" t="s">
        <v>78</v>
      </c>
      <c r="H43" s="4" t="s">
        <v>402</v>
      </c>
      <c r="I43" s="4">
        <v>0.8026399707150903</v>
      </c>
      <c r="J43" s="85">
        <v>11</v>
      </c>
      <c r="K43" s="100">
        <v>6</v>
      </c>
      <c r="L43" s="75">
        <f>IFERROR(K43-J43,"")</f>
        <v>-5</v>
      </c>
      <c r="P43" s="86"/>
    </row>
    <row r="44" spans="2:16">
      <c r="B44" s="103">
        <v>27</v>
      </c>
      <c r="C44" s="127">
        <v>197.5</v>
      </c>
      <c r="D44" s="2">
        <v>7</v>
      </c>
      <c r="E44" s="2" t="s">
        <v>59</v>
      </c>
      <c r="F44" s="76">
        <v>25</v>
      </c>
      <c r="G44" s="74" t="s">
        <v>585</v>
      </c>
      <c r="H44" s="4" t="s">
        <v>412</v>
      </c>
      <c r="I44" s="4">
        <v>0.80158797526711778</v>
      </c>
      <c r="J44" s="85">
        <v>19</v>
      </c>
      <c r="K44" s="100">
        <v>14</v>
      </c>
      <c r="L44" s="75">
        <f>IFERROR(K44-J44,"")</f>
        <v>-5</v>
      </c>
      <c r="P44" s="86"/>
    </row>
    <row r="45" spans="2:16">
      <c r="B45" s="103">
        <v>28</v>
      </c>
      <c r="C45" s="127">
        <v>48.5</v>
      </c>
      <c r="D45" s="2">
        <v>5</v>
      </c>
      <c r="E45" s="5" t="s">
        <v>47</v>
      </c>
      <c r="F45" s="76">
        <v>25</v>
      </c>
      <c r="G45" s="3" t="s">
        <v>79</v>
      </c>
      <c r="H45" s="4" t="s">
        <v>402</v>
      </c>
      <c r="I45" s="4">
        <v>0.8008729146553667</v>
      </c>
      <c r="J45" s="85">
        <v>12</v>
      </c>
      <c r="K45" s="100">
        <v>19</v>
      </c>
      <c r="L45" s="75">
        <f>IFERROR(K45-J45,"")</f>
        <v>7</v>
      </c>
    </row>
    <row r="46" spans="2:16">
      <c r="B46" s="103">
        <v>29</v>
      </c>
      <c r="C46" s="127">
        <v>24</v>
      </c>
      <c r="D46" s="2">
        <v>7</v>
      </c>
      <c r="E46" s="5" t="s">
        <v>59</v>
      </c>
      <c r="F46" s="76">
        <v>25</v>
      </c>
      <c r="G46" s="3" t="s">
        <v>80</v>
      </c>
      <c r="H46" s="4" t="s">
        <v>402</v>
      </c>
      <c r="I46" s="4">
        <v>0.79643707563421495</v>
      </c>
      <c r="J46" s="85">
        <v>13</v>
      </c>
      <c r="K46" s="100">
        <v>10</v>
      </c>
      <c r="L46" s="75">
        <f>IFERROR(K46-J46,"")</f>
        <v>-3</v>
      </c>
    </row>
    <row r="47" spans="2:16">
      <c r="B47" s="103">
        <v>30</v>
      </c>
      <c r="C47" s="127">
        <v>20</v>
      </c>
      <c r="D47" s="2">
        <v>8</v>
      </c>
      <c r="E47" s="5" t="s">
        <v>66</v>
      </c>
      <c r="F47" s="76">
        <v>22</v>
      </c>
      <c r="G47" s="3" t="s">
        <v>82</v>
      </c>
      <c r="H47" s="4" t="s">
        <v>402</v>
      </c>
      <c r="I47" s="4">
        <v>0.79025386607072456</v>
      </c>
      <c r="J47" s="85">
        <v>15</v>
      </c>
      <c r="K47" s="100">
        <v>13</v>
      </c>
      <c r="L47" s="75">
        <f>IFERROR(K47-J47,"")</f>
        <v>-2</v>
      </c>
    </row>
    <row r="48" spans="2:16">
      <c r="B48" s="103">
        <v>31</v>
      </c>
      <c r="C48" s="127">
        <v>140.5</v>
      </c>
      <c r="D48" s="2">
        <v>11</v>
      </c>
      <c r="E48" s="2" t="s">
        <v>21</v>
      </c>
      <c r="F48" s="76">
        <v>26</v>
      </c>
      <c r="G48" s="74" t="s">
        <v>576</v>
      </c>
      <c r="H48" s="4" t="s">
        <v>412</v>
      </c>
      <c r="I48" s="4">
        <v>0.78719146240350801</v>
      </c>
      <c r="J48" s="85">
        <v>20</v>
      </c>
      <c r="K48" s="100">
        <v>9</v>
      </c>
      <c r="L48" s="75">
        <f>IFERROR(K48-J48,"")</f>
        <v>-11</v>
      </c>
    </row>
    <row r="49" spans="2:16">
      <c r="B49" s="103">
        <v>32</v>
      </c>
      <c r="C49" s="127">
        <v>60.5</v>
      </c>
      <c r="D49" s="2">
        <v>9</v>
      </c>
      <c r="E49" s="2" t="str">
        <f>VLOOKUP(G49,'[1]Rec - 2016'!$C$5:$S$466,2,FALSE)</f>
        <v>MIN</v>
      </c>
      <c r="F49" s="76">
        <v>23</v>
      </c>
      <c r="G49" s="6" t="s">
        <v>229</v>
      </c>
      <c r="H49" s="4" t="s">
        <v>403</v>
      </c>
      <c r="I49" s="4">
        <v>0.78578640967814029</v>
      </c>
      <c r="J49" s="85">
        <v>28</v>
      </c>
      <c r="K49" s="100">
        <v>35</v>
      </c>
      <c r="L49" s="75">
        <f>IFERROR(K49-J49,"")</f>
        <v>7</v>
      </c>
    </row>
    <row r="50" spans="2:16">
      <c r="B50" s="103">
        <v>33</v>
      </c>
      <c r="C50" s="127">
        <v>34.5</v>
      </c>
      <c r="D50" s="2">
        <v>11</v>
      </c>
      <c r="E50" s="5" t="s">
        <v>55</v>
      </c>
      <c r="F50" s="76">
        <v>26</v>
      </c>
      <c r="G50" s="3" t="s">
        <v>84</v>
      </c>
      <c r="H50" s="4" t="s">
        <v>402</v>
      </c>
      <c r="I50" s="4">
        <v>0.78134473753353983</v>
      </c>
      <c r="J50" s="85">
        <v>17</v>
      </c>
      <c r="K50" s="100">
        <v>18</v>
      </c>
      <c r="L50" s="75">
        <f>IFERROR(K50-J50,"")</f>
        <v>1</v>
      </c>
    </row>
    <row r="51" spans="2:16">
      <c r="B51" s="103">
        <v>34</v>
      </c>
      <c r="C51" s="127">
        <v>177</v>
      </c>
      <c r="D51" s="2">
        <v>11</v>
      </c>
      <c r="E51" s="2" t="str">
        <f>VLOOKUP(G51,'[1]Rec - 2016'!$C$5:$S$466,2,FALSE)</f>
        <v>MIA</v>
      </c>
      <c r="F51" s="76">
        <v>24</v>
      </c>
      <c r="G51" s="6" t="s">
        <v>221</v>
      </c>
      <c r="H51" s="4" t="s">
        <v>403</v>
      </c>
      <c r="I51" s="4">
        <v>0.78074237306250294</v>
      </c>
      <c r="J51" s="85">
        <v>29</v>
      </c>
      <c r="K51" s="100">
        <v>58</v>
      </c>
      <c r="L51" s="75">
        <f>IFERROR(K51-J51,"")</f>
        <v>29</v>
      </c>
      <c r="P51" s="86"/>
    </row>
    <row r="52" spans="2:16">
      <c r="B52" s="103">
        <v>35</v>
      </c>
      <c r="C52" s="127">
        <v>129</v>
      </c>
      <c r="D52" s="2">
        <v>8</v>
      </c>
      <c r="E52" s="2" t="str">
        <f>VLOOKUP(G52,'[1]Rec - 2016'!$C$5:$S$466,2,FALSE)</f>
        <v>NYG</v>
      </c>
      <c r="F52" s="76">
        <v>22</v>
      </c>
      <c r="G52" s="6" t="s">
        <v>219</v>
      </c>
      <c r="H52" s="4" t="s">
        <v>403</v>
      </c>
      <c r="I52" s="4">
        <v>0.77977278338532907</v>
      </c>
      <c r="J52" s="85">
        <v>30</v>
      </c>
      <c r="K52" s="100">
        <v>60</v>
      </c>
      <c r="L52" s="75">
        <f>IFERROR(K52-J52,"")</f>
        <v>30</v>
      </c>
    </row>
    <row r="53" spans="2:16">
      <c r="B53" s="103">
        <v>36</v>
      </c>
      <c r="C53" s="127">
        <v>66.5</v>
      </c>
      <c r="D53" s="2">
        <v>5</v>
      </c>
      <c r="E53" s="2" t="str">
        <f>VLOOKUP(G53,'[1]Rec - 2016'!$C$5:$S$466,2,FALSE)</f>
        <v>WAS</v>
      </c>
      <c r="F53" s="76">
        <v>23</v>
      </c>
      <c r="G53" s="6" t="s">
        <v>228</v>
      </c>
      <c r="H53" s="4" t="s">
        <v>403</v>
      </c>
      <c r="I53" s="4">
        <v>0.77032440775882971</v>
      </c>
      <c r="J53" s="85">
        <v>32</v>
      </c>
      <c r="K53" s="100">
        <v>30</v>
      </c>
      <c r="L53" s="75">
        <f>IFERROR(K53-J53,"")</f>
        <v>-2</v>
      </c>
    </row>
    <row r="54" spans="2:16">
      <c r="B54" s="103">
        <v>37</v>
      </c>
      <c r="C54" s="127">
        <v>191.5</v>
      </c>
      <c r="D54" s="2">
        <v>11</v>
      </c>
      <c r="E54" s="2" t="s">
        <v>21</v>
      </c>
      <c r="F54" s="76">
        <v>26</v>
      </c>
      <c r="G54" s="74" t="s">
        <v>588</v>
      </c>
      <c r="H54" s="4" t="s">
        <v>412</v>
      </c>
      <c r="I54" s="4">
        <v>0.76688307145228307</v>
      </c>
      <c r="J54" s="85">
        <v>24</v>
      </c>
      <c r="K54" s="100">
        <v>22</v>
      </c>
      <c r="L54" s="75">
        <f>IFERROR(K54-J54,"")</f>
        <v>-2</v>
      </c>
    </row>
    <row r="55" spans="2:16">
      <c r="B55" s="103">
        <v>38</v>
      </c>
      <c r="C55" s="127">
        <v>38.5</v>
      </c>
      <c r="D55" s="2">
        <v>10</v>
      </c>
      <c r="E55" s="5" t="s">
        <v>37</v>
      </c>
      <c r="F55" s="76">
        <v>25</v>
      </c>
      <c r="G55" s="3" t="s">
        <v>87</v>
      </c>
      <c r="H55" s="4" t="s">
        <v>402</v>
      </c>
      <c r="I55" s="4">
        <v>0.76534999367293954</v>
      </c>
      <c r="J55" s="85">
        <v>20</v>
      </c>
      <c r="K55" s="100">
        <v>17</v>
      </c>
      <c r="L55" s="75">
        <f>IFERROR(K55-J55,"")</f>
        <v>-3</v>
      </c>
    </row>
    <row r="56" spans="2:16">
      <c r="B56" s="103">
        <v>39</v>
      </c>
      <c r="C56" s="127">
        <v>117.5</v>
      </c>
      <c r="D56" s="2">
        <v>7</v>
      </c>
      <c r="E56" s="2" t="str">
        <f>VLOOKUP(G56,'[1]Rec - 2016'!$C$5:$S$466,2,FALSE)</f>
        <v>DET</v>
      </c>
      <c r="F56" s="76">
        <v>26</v>
      </c>
      <c r="G56" s="6" t="s">
        <v>233</v>
      </c>
      <c r="H56" s="4" t="s">
        <v>403</v>
      </c>
      <c r="I56" s="4">
        <v>0.76502412845570522</v>
      </c>
      <c r="J56" s="85">
        <v>37</v>
      </c>
      <c r="K56" s="100" t="s">
        <v>1311</v>
      </c>
      <c r="L56" s="75" t="str">
        <f>IFERROR(K56-J56,"")</f>
        <v/>
      </c>
    </row>
    <row r="57" spans="2:16">
      <c r="B57" s="103">
        <v>40</v>
      </c>
      <c r="C57" s="127">
        <v>76</v>
      </c>
      <c r="D57" s="2">
        <v>7</v>
      </c>
      <c r="E57" s="5" t="s">
        <v>17</v>
      </c>
      <c r="F57" s="76">
        <v>25</v>
      </c>
      <c r="G57" s="3" t="s">
        <v>88</v>
      </c>
      <c r="H57" s="4" t="s">
        <v>402</v>
      </c>
      <c r="I57" s="4">
        <v>0.76442082366426578</v>
      </c>
      <c r="J57" s="85">
        <v>21</v>
      </c>
      <c r="K57" s="100">
        <v>33</v>
      </c>
      <c r="L57" s="75">
        <f>IFERROR(K57-J57,"")</f>
        <v>12</v>
      </c>
    </row>
    <row r="58" spans="2:16">
      <c r="B58" s="103">
        <v>41</v>
      </c>
      <c r="C58" s="127">
        <v>105.5</v>
      </c>
      <c r="D58" s="2">
        <v>8</v>
      </c>
      <c r="E58" s="2" t="s">
        <v>35</v>
      </c>
      <c r="F58" s="76">
        <v>23</v>
      </c>
      <c r="G58" s="3" t="s">
        <v>36</v>
      </c>
      <c r="H58" s="4" t="s">
        <v>401</v>
      </c>
      <c r="I58" s="4">
        <v>0.76389822201501933</v>
      </c>
      <c r="J58" s="85">
        <v>17</v>
      </c>
      <c r="K58" s="100">
        <v>15</v>
      </c>
      <c r="L58" s="75">
        <f>IFERROR(K58-J58,"")</f>
        <v>-2</v>
      </c>
    </row>
    <row r="59" spans="2:16">
      <c r="B59" s="103">
        <v>42</v>
      </c>
      <c r="C59" s="127">
        <v>41</v>
      </c>
      <c r="D59" s="2">
        <v>9</v>
      </c>
      <c r="E59" s="5" t="s">
        <v>61</v>
      </c>
      <c r="F59" s="76">
        <v>23</v>
      </c>
      <c r="G59" s="3" t="s">
        <v>89</v>
      </c>
      <c r="H59" s="4" t="s">
        <v>402</v>
      </c>
      <c r="I59" s="4">
        <v>0.75626191697741152</v>
      </c>
      <c r="J59" s="85">
        <v>22</v>
      </c>
      <c r="K59" s="100">
        <v>14</v>
      </c>
      <c r="L59" s="75">
        <f>IFERROR(K59-J59,"")</f>
        <v>-8</v>
      </c>
    </row>
    <row r="60" spans="2:16">
      <c r="B60" s="103">
        <v>43</v>
      </c>
      <c r="C60" s="127">
        <v>127.5</v>
      </c>
      <c r="D60" s="2">
        <v>6</v>
      </c>
      <c r="E60" s="5" t="s">
        <v>33</v>
      </c>
      <c r="F60" s="76">
        <v>24</v>
      </c>
      <c r="G60" s="3" t="s">
        <v>90</v>
      </c>
      <c r="H60" s="4" t="s">
        <v>402</v>
      </c>
      <c r="I60" s="4">
        <v>0.75561899480623185</v>
      </c>
      <c r="J60" s="85">
        <v>23</v>
      </c>
      <c r="K60" s="100">
        <v>51</v>
      </c>
      <c r="L60" s="75">
        <f>IFERROR(K60-J60,"")</f>
        <v>28</v>
      </c>
    </row>
    <row r="61" spans="2:16">
      <c r="B61" s="103">
        <v>44</v>
      </c>
      <c r="C61" s="127">
        <v>158.5</v>
      </c>
      <c r="D61" s="2">
        <v>8</v>
      </c>
      <c r="E61" s="2" t="s">
        <v>39</v>
      </c>
      <c r="F61" s="76">
        <v>25</v>
      </c>
      <c r="G61" s="3" t="s">
        <v>40</v>
      </c>
      <c r="H61" s="4" t="s">
        <v>401</v>
      </c>
      <c r="I61" s="4">
        <v>0.7554345464935831</v>
      </c>
      <c r="J61" s="85">
        <v>19</v>
      </c>
      <c r="K61" s="100">
        <v>23</v>
      </c>
      <c r="L61" s="75">
        <f>IFERROR(K61-J61,"")</f>
        <v>4</v>
      </c>
    </row>
    <row r="62" spans="2:16">
      <c r="B62" s="103">
        <v>45</v>
      </c>
      <c r="C62" s="127">
        <v>61.5</v>
      </c>
      <c r="D62" s="2">
        <v>11</v>
      </c>
      <c r="E62" s="2" t="str">
        <f>VLOOKUP(G62,'[1]Rec - 2016'!$C$5:$S$466,2,FALSE)</f>
        <v>IND</v>
      </c>
      <c r="F62" s="76">
        <v>23</v>
      </c>
      <c r="G62" s="6" t="s">
        <v>225</v>
      </c>
      <c r="H62" s="4" t="s">
        <v>403</v>
      </c>
      <c r="I62" s="4">
        <v>0.75095721044160058</v>
      </c>
      <c r="J62" s="85">
        <v>40</v>
      </c>
      <c r="K62" s="100">
        <v>38</v>
      </c>
      <c r="L62" s="75">
        <f>IFERROR(K62-J62,"")</f>
        <v>-2</v>
      </c>
    </row>
    <row r="63" spans="2:16">
      <c r="B63" s="103">
        <v>46</v>
      </c>
      <c r="C63" s="127">
        <v>48</v>
      </c>
      <c r="D63" s="2">
        <v>5</v>
      </c>
      <c r="E63" s="5" t="s">
        <v>5</v>
      </c>
      <c r="F63" s="76">
        <v>23</v>
      </c>
      <c r="G63" s="3" t="s">
        <v>92</v>
      </c>
      <c r="H63" s="4" t="s">
        <v>402</v>
      </c>
      <c r="I63" s="4">
        <v>0.74884277385612175</v>
      </c>
      <c r="J63" s="85">
        <v>25</v>
      </c>
      <c r="K63" s="100">
        <v>27</v>
      </c>
      <c r="L63" s="75">
        <f>IFERROR(K63-J63,"")</f>
        <v>2</v>
      </c>
    </row>
    <row r="64" spans="2:16">
      <c r="B64" s="103">
        <v>47</v>
      </c>
      <c r="C64" s="127">
        <v>97.5</v>
      </c>
      <c r="D64" s="2">
        <v>11</v>
      </c>
      <c r="E64" s="2" t="s">
        <v>43</v>
      </c>
      <c r="F64" s="76">
        <v>22</v>
      </c>
      <c r="G64" s="3" t="s">
        <v>44</v>
      </c>
      <c r="H64" s="4" t="s">
        <v>401</v>
      </c>
      <c r="I64" s="4">
        <v>0.74847901660421501</v>
      </c>
      <c r="J64" s="85">
        <v>21</v>
      </c>
      <c r="K64" s="100">
        <v>12</v>
      </c>
      <c r="L64" s="75">
        <f>IFERROR(K64-J64,"")</f>
        <v>-9</v>
      </c>
    </row>
    <row r="65" spans="2:16">
      <c r="B65" s="103">
        <v>48</v>
      </c>
      <c r="C65" s="127">
        <v>90</v>
      </c>
      <c r="D65" s="2">
        <v>11</v>
      </c>
      <c r="E65" s="2" t="str">
        <f>VLOOKUP(G65,'[1]Rec - 2016'!$C$5:$S$466,2,FALSE)</f>
        <v>MIA</v>
      </c>
      <c r="F65" s="76">
        <v>23</v>
      </c>
      <c r="G65" s="6" t="s">
        <v>230</v>
      </c>
      <c r="H65" s="4" t="s">
        <v>403</v>
      </c>
      <c r="I65" s="4">
        <v>0.74233868529254976</v>
      </c>
      <c r="J65" s="85">
        <v>41</v>
      </c>
      <c r="K65" s="100">
        <v>54</v>
      </c>
      <c r="L65" s="75">
        <f>IFERROR(K65-J65,"")</f>
        <v>13</v>
      </c>
    </row>
    <row r="66" spans="2:16">
      <c r="B66" s="103">
        <v>49</v>
      </c>
      <c r="C66" s="127">
        <v>95</v>
      </c>
      <c r="D66" s="2">
        <v>9</v>
      </c>
      <c r="E66" s="2" t="str">
        <f>VLOOKUP(G66,'[1]Rec - 2016'!$C$5:$S$466,2,FALSE)</f>
        <v>CHI</v>
      </c>
      <c r="F66" s="76">
        <v>24</v>
      </c>
      <c r="G66" s="6" t="s">
        <v>246</v>
      </c>
      <c r="H66" s="4" t="s">
        <v>403</v>
      </c>
      <c r="I66" s="4">
        <v>0.74206108489650169</v>
      </c>
      <c r="J66" s="85">
        <v>42</v>
      </c>
      <c r="K66" s="100">
        <v>43</v>
      </c>
      <c r="L66" s="75">
        <f>IFERROR(K66-J66,"")</f>
        <v>1</v>
      </c>
    </row>
    <row r="67" spans="2:16">
      <c r="B67" s="103">
        <v>50</v>
      </c>
      <c r="C67" s="127">
        <v>100.5</v>
      </c>
      <c r="D67" s="2">
        <v>10</v>
      </c>
      <c r="E67" s="2" t="str">
        <f>VLOOKUP(G67,'[1]Rec - 2016'!$C$5:$S$466,2,FALSE)</f>
        <v>PHI</v>
      </c>
      <c r="F67" s="76">
        <v>24</v>
      </c>
      <c r="G67" s="6" t="s">
        <v>237</v>
      </c>
      <c r="H67" s="4" t="s">
        <v>403</v>
      </c>
      <c r="I67" s="4">
        <v>0.74168322530629749</v>
      </c>
      <c r="J67" s="85">
        <v>43</v>
      </c>
      <c r="K67" s="100">
        <v>36</v>
      </c>
      <c r="L67" s="75">
        <f>IFERROR(K67-J67,"")</f>
        <v>-7</v>
      </c>
    </row>
    <row r="68" spans="2:16">
      <c r="B68" s="103">
        <v>51</v>
      </c>
      <c r="C68" s="127">
        <v>121</v>
      </c>
      <c r="D68" s="2">
        <v>9</v>
      </c>
      <c r="E68" s="2" t="str">
        <f>VLOOKUP(G68,'[1]Rec - 2016'!$C$5:$S$466,2,FALSE)</f>
        <v>MIN</v>
      </c>
      <c r="F68" s="76">
        <v>26</v>
      </c>
      <c r="G68" s="6" t="s">
        <v>245</v>
      </c>
      <c r="H68" s="4" t="s">
        <v>403</v>
      </c>
      <c r="I68" s="4">
        <v>0.74101602550089329</v>
      </c>
      <c r="J68" s="85">
        <v>45</v>
      </c>
      <c r="K68" s="100">
        <v>44</v>
      </c>
      <c r="L68" s="75">
        <f>IFERROR(K68-J68,"")</f>
        <v>-1</v>
      </c>
      <c r="P68" s="86"/>
    </row>
    <row r="69" spans="2:16">
      <c r="B69" s="103">
        <v>52</v>
      </c>
      <c r="C69" s="127">
        <v>247</v>
      </c>
      <c r="D69" s="2">
        <v>11</v>
      </c>
      <c r="E69" s="2" t="s">
        <v>55</v>
      </c>
      <c r="F69" s="76">
        <v>26</v>
      </c>
      <c r="G69" s="74" t="s">
        <v>596</v>
      </c>
      <c r="H69" s="4" t="s">
        <v>412</v>
      </c>
      <c r="I69" s="4">
        <v>0.74077039226883323</v>
      </c>
      <c r="J69" s="85">
        <v>26</v>
      </c>
      <c r="K69" s="100">
        <v>28</v>
      </c>
      <c r="L69" s="75">
        <f>IFERROR(K69-J69,"")</f>
        <v>2</v>
      </c>
    </row>
    <row r="70" spans="2:16">
      <c r="B70" s="103">
        <v>53</v>
      </c>
      <c r="C70" s="127">
        <v>72.5</v>
      </c>
      <c r="D70" s="2">
        <v>5</v>
      </c>
      <c r="E70" s="2" t="str">
        <f>VLOOKUP(G70,'[1]Rec - 2016'!$C$5:$S$466,2,FALSE)</f>
        <v>NOR</v>
      </c>
      <c r="F70" s="76">
        <v>24</v>
      </c>
      <c r="G70" s="6" t="s">
        <v>244</v>
      </c>
      <c r="H70" s="4" t="s">
        <v>403</v>
      </c>
      <c r="I70" s="4">
        <v>0.74043672330793642</v>
      </c>
      <c r="J70" s="85">
        <v>46</v>
      </c>
      <c r="K70" s="100">
        <v>40</v>
      </c>
      <c r="L70" s="75">
        <f>IFERROR(K70-J70,"")</f>
        <v>-6</v>
      </c>
    </row>
    <row r="71" spans="2:16">
      <c r="B71" s="103">
        <v>54</v>
      </c>
      <c r="C71" s="127">
        <v>31.5</v>
      </c>
      <c r="D71" s="2">
        <v>9</v>
      </c>
      <c r="E71" s="2" t="str">
        <f>VLOOKUP(G71,'[1]Rec - 2016'!$C$5:$S$466,2,FALSE)</f>
        <v>CHI</v>
      </c>
      <c r="F71" s="76">
        <v>26</v>
      </c>
      <c r="G71" s="6" t="s">
        <v>250</v>
      </c>
      <c r="H71" s="4" t="s">
        <v>403</v>
      </c>
      <c r="I71" s="4">
        <v>0.73641751090587337</v>
      </c>
      <c r="J71" s="85">
        <v>47</v>
      </c>
      <c r="K71" s="100">
        <v>11</v>
      </c>
      <c r="L71" s="75">
        <f>IFERROR(K71-J71,"")</f>
        <v>-36</v>
      </c>
    </row>
    <row r="72" spans="2:16">
      <c r="B72" s="103">
        <v>55</v>
      </c>
      <c r="C72" s="127" t="s">
        <v>1311</v>
      </c>
      <c r="D72" s="2">
        <v>5</v>
      </c>
      <c r="E72" s="5" t="s">
        <v>23</v>
      </c>
      <c r="F72" s="76">
        <v>23</v>
      </c>
      <c r="G72" s="3" t="s">
        <v>94</v>
      </c>
      <c r="H72" s="4" t="s">
        <v>402</v>
      </c>
      <c r="I72" s="4">
        <v>0.73401314528805039</v>
      </c>
      <c r="J72" s="85">
        <v>27</v>
      </c>
      <c r="K72" s="100" t="s">
        <v>1311</v>
      </c>
      <c r="L72" s="75" t="str">
        <f>IFERROR(K72-J72,"")</f>
        <v/>
      </c>
    </row>
    <row r="73" spans="2:16">
      <c r="B73" s="103">
        <v>56</v>
      </c>
      <c r="C73" s="127" t="s">
        <v>1311</v>
      </c>
      <c r="D73" s="2">
        <v>8</v>
      </c>
      <c r="E73" s="5" t="s">
        <v>27</v>
      </c>
      <c r="F73" s="76">
        <v>24</v>
      </c>
      <c r="G73" s="3" t="s">
        <v>95</v>
      </c>
      <c r="H73" s="4" t="s">
        <v>402</v>
      </c>
      <c r="I73" s="4">
        <v>0.73184830352282793</v>
      </c>
      <c r="J73" s="85">
        <v>28</v>
      </c>
      <c r="K73" s="100" t="s">
        <v>1311</v>
      </c>
      <c r="L73" s="75" t="str">
        <f>IFERROR(K73-J73,"")</f>
        <v/>
      </c>
    </row>
    <row r="74" spans="2:16">
      <c r="B74" s="103">
        <v>57</v>
      </c>
      <c r="C74" s="127">
        <v>67</v>
      </c>
      <c r="D74" s="2">
        <v>7</v>
      </c>
      <c r="E74" s="5" t="s">
        <v>17</v>
      </c>
      <c r="F74" s="76">
        <v>23</v>
      </c>
      <c r="G74" s="3" t="s">
        <v>96</v>
      </c>
      <c r="H74" s="4" t="s">
        <v>402</v>
      </c>
      <c r="I74" s="4">
        <v>0.73134633585223996</v>
      </c>
      <c r="J74" s="85">
        <v>29</v>
      </c>
      <c r="K74" s="100">
        <v>30</v>
      </c>
      <c r="L74" s="75">
        <f>IFERROR(K74-J74,"")</f>
        <v>1</v>
      </c>
    </row>
    <row r="75" spans="2:16">
      <c r="B75" s="103">
        <v>58</v>
      </c>
      <c r="C75" s="127">
        <v>101.5</v>
      </c>
      <c r="D75" s="2">
        <v>6</v>
      </c>
      <c r="E75" s="2" t="s">
        <v>45</v>
      </c>
      <c r="F75" s="76">
        <v>23</v>
      </c>
      <c r="G75" s="3" t="s">
        <v>46</v>
      </c>
      <c r="H75" s="4" t="s">
        <v>401</v>
      </c>
      <c r="I75" s="4">
        <v>0.72974754337416858</v>
      </c>
      <c r="J75" s="85">
        <v>22</v>
      </c>
      <c r="K75" s="100">
        <v>9</v>
      </c>
      <c r="L75" s="75">
        <f>IFERROR(K75-J75,"")</f>
        <v>-13</v>
      </c>
    </row>
    <row r="76" spans="2:16">
      <c r="B76" s="103">
        <v>59</v>
      </c>
      <c r="C76" s="127">
        <v>174</v>
      </c>
      <c r="D76" s="2">
        <v>11</v>
      </c>
      <c r="E76" s="2" t="str">
        <f>VLOOKUP(G76,'[1]Rec - 2016'!$C$5:$S$466,2,FALSE)</f>
        <v>NYJ</v>
      </c>
      <c r="F76" s="76">
        <v>24</v>
      </c>
      <c r="G76" s="6" t="s">
        <v>240</v>
      </c>
      <c r="H76" s="4" t="s">
        <v>403</v>
      </c>
      <c r="I76" s="4">
        <v>0.72534433172966106</v>
      </c>
      <c r="J76" s="85">
        <v>48</v>
      </c>
      <c r="K76" s="100" t="s">
        <v>1311</v>
      </c>
      <c r="L76" s="75" t="str">
        <f>IFERROR(K76-J76,"")</f>
        <v/>
      </c>
      <c r="P76" s="86"/>
    </row>
    <row r="77" spans="2:16">
      <c r="B77" s="103">
        <v>60</v>
      </c>
      <c r="C77" s="127">
        <v>172.5</v>
      </c>
      <c r="D77" s="2">
        <v>9</v>
      </c>
      <c r="E77" s="2" t="s">
        <v>13</v>
      </c>
      <c r="F77" s="76">
        <v>26</v>
      </c>
      <c r="G77" s="74" t="s">
        <v>623</v>
      </c>
      <c r="H77" s="4" t="s">
        <v>412</v>
      </c>
      <c r="I77" s="4">
        <v>0.72416942587465627</v>
      </c>
      <c r="J77" s="85">
        <v>27</v>
      </c>
      <c r="K77" s="100" t="s">
        <v>1311</v>
      </c>
      <c r="L77" s="75" t="str">
        <f>IFERROR(K77-J77,"")</f>
        <v/>
      </c>
    </row>
    <row r="78" spans="2:16">
      <c r="B78" s="103">
        <v>61</v>
      </c>
      <c r="C78" s="127">
        <v>83</v>
      </c>
      <c r="D78" s="2">
        <v>8</v>
      </c>
      <c r="E78" s="2" t="str">
        <f>VLOOKUP(G78,'[1]Rec - 2016'!$C$5:$S$466,2,FALSE)</f>
        <v>GNB</v>
      </c>
      <c r="F78" s="76">
        <v>26</v>
      </c>
      <c r="G78" s="6" t="s">
        <v>243</v>
      </c>
      <c r="H78" s="4" t="s">
        <v>403</v>
      </c>
      <c r="I78" s="4">
        <v>0.72032031836623978</v>
      </c>
      <c r="J78" s="85">
        <v>50</v>
      </c>
      <c r="K78" s="100">
        <v>56</v>
      </c>
      <c r="L78" s="75">
        <f>IFERROR(K78-J78,"")</f>
        <v>6</v>
      </c>
    </row>
    <row r="79" spans="2:16">
      <c r="B79" s="103">
        <v>62</v>
      </c>
      <c r="C79" s="127">
        <v>195.5</v>
      </c>
      <c r="D79" s="2">
        <v>8</v>
      </c>
      <c r="E79" s="2" t="str">
        <f>VLOOKUP(G79,'[1]Rec - 2016'!$C$5:$S$466,2,FALSE)</f>
        <v>JAX</v>
      </c>
      <c r="F79" s="76">
        <v>25</v>
      </c>
      <c r="G79" s="6" t="s">
        <v>247</v>
      </c>
      <c r="H79" s="4" t="s">
        <v>403</v>
      </c>
      <c r="I79" s="4">
        <v>0.71423194213749241</v>
      </c>
      <c r="J79" s="85">
        <v>52</v>
      </c>
      <c r="K79" s="100">
        <v>57</v>
      </c>
      <c r="L79" s="75">
        <f>IFERROR(K79-J79,"")</f>
        <v>5</v>
      </c>
    </row>
    <row r="80" spans="2:16">
      <c r="B80" s="103">
        <v>63</v>
      </c>
      <c r="C80" s="127">
        <v>252</v>
      </c>
      <c r="D80" s="2">
        <v>5</v>
      </c>
      <c r="E80" s="2" t="s">
        <v>47</v>
      </c>
      <c r="F80" s="76">
        <v>25</v>
      </c>
      <c r="G80" s="3" t="s">
        <v>48</v>
      </c>
      <c r="H80" s="4" t="s">
        <v>401</v>
      </c>
      <c r="I80" s="4">
        <v>0.71168738062703663</v>
      </c>
      <c r="J80" s="85">
        <v>23</v>
      </c>
      <c r="K80" s="100" t="s">
        <v>1311</v>
      </c>
      <c r="L80" s="75" t="str">
        <f>IFERROR(K80-J80,"")</f>
        <v/>
      </c>
      <c r="P80" s="86"/>
    </row>
    <row r="81" spans="2:16">
      <c r="B81" s="103">
        <v>64</v>
      </c>
      <c r="C81" s="127">
        <v>49</v>
      </c>
      <c r="D81" s="2">
        <v>10</v>
      </c>
      <c r="E81" s="2" t="str">
        <f>VLOOKUP(G81,'[1]Rec - 2016'!$C$5:$S$466,2,FALSE)</f>
        <v>KAN</v>
      </c>
      <c r="F81" s="76">
        <v>22</v>
      </c>
      <c r="G81" s="6" t="s">
        <v>238</v>
      </c>
      <c r="H81" s="4" t="s">
        <v>403</v>
      </c>
      <c r="I81" s="4">
        <v>0.70830674850316488</v>
      </c>
      <c r="J81" s="85">
        <v>54</v>
      </c>
      <c r="K81" s="100">
        <v>33</v>
      </c>
      <c r="L81" s="75">
        <f>IFERROR(K81-J81,"")</f>
        <v>-21</v>
      </c>
    </row>
    <row r="82" spans="2:16">
      <c r="B82" s="103">
        <v>65</v>
      </c>
      <c r="C82" s="127" t="s">
        <v>1311</v>
      </c>
      <c r="D82" s="2">
        <v>11</v>
      </c>
      <c r="E82" s="5" t="s">
        <v>49</v>
      </c>
      <c r="F82" s="76">
        <v>24</v>
      </c>
      <c r="G82" s="3" t="s">
        <v>100</v>
      </c>
      <c r="H82" s="4" t="s">
        <v>402</v>
      </c>
      <c r="I82" s="4">
        <v>0.70791036707610278</v>
      </c>
      <c r="J82" s="85">
        <v>33</v>
      </c>
      <c r="K82" s="100" t="s">
        <v>1311</v>
      </c>
      <c r="L82" s="75" t="str">
        <f>IFERROR(K82-J82,"")</f>
        <v/>
      </c>
    </row>
    <row r="83" spans="2:16">
      <c r="B83" s="103">
        <v>66</v>
      </c>
      <c r="C83" s="127">
        <v>144</v>
      </c>
      <c r="D83" s="2">
        <v>10</v>
      </c>
      <c r="E83" s="5" t="s">
        <v>31</v>
      </c>
      <c r="F83" s="76">
        <v>25</v>
      </c>
      <c r="G83" s="3" t="s">
        <v>101</v>
      </c>
      <c r="H83" s="4" t="s">
        <v>402</v>
      </c>
      <c r="I83" s="4">
        <v>0.70715085689279222</v>
      </c>
      <c r="J83" s="85">
        <v>34</v>
      </c>
      <c r="K83" s="100">
        <v>63</v>
      </c>
      <c r="L83" s="75">
        <f>IFERROR(K83-J83,"")</f>
        <v>29</v>
      </c>
    </row>
    <row r="84" spans="2:16">
      <c r="B84" s="103">
        <v>67</v>
      </c>
      <c r="C84" s="127">
        <v>209</v>
      </c>
      <c r="D84" s="2">
        <v>8</v>
      </c>
      <c r="E84" s="2" t="str">
        <f>VLOOKUP(G84,'[1]Rec - 2016'!$C$5:$S$466,2,FALSE)</f>
        <v>LAR</v>
      </c>
      <c r="F84" s="76">
        <v>25</v>
      </c>
      <c r="G84" s="6" t="s">
        <v>235</v>
      </c>
      <c r="H84" s="4" t="s">
        <v>403</v>
      </c>
      <c r="I84" s="4">
        <v>0.69801486080013941</v>
      </c>
      <c r="J84" s="85">
        <v>55</v>
      </c>
      <c r="K84" s="100" t="s">
        <v>1311</v>
      </c>
      <c r="L84" s="75" t="str">
        <f>IFERROR(K84-J84,"")</f>
        <v/>
      </c>
    </row>
    <row r="85" spans="2:16">
      <c r="B85" s="103">
        <v>68</v>
      </c>
      <c r="C85" s="127">
        <v>84</v>
      </c>
      <c r="D85" s="2">
        <v>9</v>
      </c>
      <c r="E85" s="2" t="str">
        <f>VLOOKUP(G85,'[1]Rec - 2016'!$C$5:$S$466,2,FALSE)</f>
        <v>CLE</v>
      </c>
      <c r="F85" s="76">
        <v>22</v>
      </c>
      <c r="G85" s="6" t="s">
        <v>248</v>
      </c>
      <c r="H85" s="4" t="s">
        <v>403</v>
      </c>
      <c r="I85" s="4">
        <v>0.69249994351987842</v>
      </c>
      <c r="J85" s="85">
        <v>57</v>
      </c>
      <c r="K85" s="100">
        <v>39</v>
      </c>
      <c r="L85" s="75">
        <f>IFERROR(K85-J85,"")</f>
        <v>-18</v>
      </c>
      <c r="P85" s="86"/>
    </row>
    <row r="86" spans="2:16">
      <c r="B86" s="103">
        <v>69</v>
      </c>
      <c r="C86" s="127" t="s">
        <v>1311</v>
      </c>
      <c r="D86" s="2">
        <v>7</v>
      </c>
      <c r="E86" s="2" t="s">
        <v>59</v>
      </c>
      <c r="F86" s="76">
        <v>26</v>
      </c>
      <c r="G86" s="74" t="s">
        <v>601</v>
      </c>
      <c r="H86" s="4" t="s">
        <v>412</v>
      </c>
      <c r="I86" s="4">
        <v>0.69233683681382807</v>
      </c>
      <c r="J86" s="85">
        <v>31</v>
      </c>
      <c r="K86" s="100" t="s">
        <v>1311</v>
      </c>
      <c r="L86" s="75" t="str">
        <f>IFERROR(K86-J86,"")</f>
        <v/>
      </c>
    </row>
    <row r="87" spans="2:16">
      <c r="B87" s="103">
        <v>70</v>
      </c>
      <c r="C87" s="127">
        <v>60.5</v>
      </c>
      <c r="D87" s="2">
        <v>8</v>
      </c>
      <c r="E87" s="5" t="s">
        <v>7</v>
      </c>
      <c r="F87" s="76">
        <v>25</v>
      </c>
      <c r="G87" s="3" t="s">
        <v>102</v>
      </c>
      <c r="H87" s="4" t="s">
        <v>402</v>
      </c>
      <c r="I87" s="4">
        <v>0.68874745490487532</v>
      </c>
      <c r="J87" s="85">
        <v>35</v>
      </c>
      <c r="K87" s="100">
        <v>26</v>
      </c>
      <c r="L87" s="75">
        <f>IFERROR(K87-J87,"")</f>
        <v>-9</v>
      </c>
      <c r="P87" s="86"/>
    </row>
    <row r="88" spans="2:16">
      <c r="B88" s="103">
        <v>71</v>
      </c>
      <c r="C88" s="127" t="s">
        <v>1311</v>
      </c>
      <c r="D88" s="2">
        <v>6</v>
      </c>
      <c r="E88" s="5" t="s">
        <v>29</v>
      </c>
      <c r="F88" s="76">
        <v>26</v>
      </c>
      <c r="G88" s="3" t="s">
        <v>103</v>
      </c>
      <c r="H88" s="4" t="s">
        <v>402</v>
      </c>
      <c r="I88" s="4">
        <v>0.68706245660781795</v>
      </c>
      <c r="J88" s="85">
        <v>36</v>
      </c>
      <c r="K88" s="100" t="s">
        <v>1311</v>
      </c>
      <c r="L88" s="75" t="str">
        <f>IFERROR(K88-J88,"")</f>
        <v/>
      </c>
    </row>
    <row r="89" spans="2:16">
      <c r="B89" s="103">
        <v>72</v>
      </c>
      <c r="C89" s="127">
        <v>125.5</v>
      </c>
      <c r="D89" s="2">
        <v>6</v>
      </c>
      <c r="E89" s="5" t="s">
        <v>33</v>
      </c>
      <c r="F89" s="76">
        <v>25</v>
      </c>
      <c r="G89" s="3" t="s">
        <v>104</v>
      </c>
      <c r="H89" s="4" t="s">
        <v>402</v>
      </c>
      <c r="I89" s="4">
        <v>0.6849164092946094</v>
      </c>
      <c r="J89" s="85">
        <v>37</v>
      </c>
      <c r="K89" s="100">
        <v>39</v>
      </c>
      <c r="L89" s="75">
        <f>IFERROR(K89-J89,"")</f>
        <v>2</v>
      </c>
      <c r="P89" s="86"/>
    </row>
    <row r="90" spans="2:16">
      <c r="B90" s="103">
        <v>73</v>
      </c>
      <c r="C90" s="127">
        <v>192</v>
      </c>
      <c r="D90" s="2">
        <v>5</v>
      </c>
      <c r="E90" s="2" t="str">
        <f>VLOOKUP(G90,'[1]Rec - 2016'!$C$5:$S$466,2,FALSE)</f>
        <v>ATL</v>
      </c>
      <c r="F90" s="76">
        <v>25</v>
      </c>
      <c r="G90" s="6" t="s">
        <v>259</v>
      </c>
      <c r="H90" s="4" t="s">
        <v>403</v>
      </c>
      <c r="I90" s="4">
        <v>0.684710057244998</v>
      </c>
      <c r="J90" s="85">
        <v>59</v>
      </c>
      <c r="K90" s="100" t="s">
        <v>1311</v>
      </c>
      <c r="L90" s="75" t="str">
        <f>IFERROR(K90-J90,"")</f>
        <v/>
      </c>
    </row>
    <row r="91" spans="2:16">
      <c r="B91" s="103">
        <v>74</v>
      </c>
      <c r="C91" s="127" t="s">
        <v>1311</v>
      </c>
      <c r="D91" s="2">
        <v>8</v>
      </c>
      <c r="E91" s="2" t="s">
        <v>27</v>
      </c>
      <c r="F91" s="76">
        <v>25</v>
      </c>
      <c r="G91" s="74" t="s">
        <v>611</v>
      </c>
      <c r="H91" s="4" t="s">
        <v>412</v>
      </c>
      <c r="I91" s="4">
        <v>0.68268443831716286</v>
      </c>
      <c r="J91" s="85">
        <v>32</v>
      </c>
      <c r="K91" s="100" t="s">
        <v>1311</v>
      </c>
      <c r="L91" s="75" t="str">
        <f>IFERROR(K91-J91,"")</f>
        <v/>
      </c>
      <c r="P91" s="86"/>
    </row>
    <row r="92" spans="2:16">
      <c r="B92" s="103">
        <v>75</v>
      </c>
      <c r="C92" s="127">
        <v>216</v>
      </c>
      <c r="D92" s="2">
        <v>9</v>
      </c>
      <c r="E92" s="5" t="s">
        <v>25</v>
      </c>
      <c r="F92" s="76">
        <v>24</v>
      </c>
      <c r="G92" s="3" t="s">
        <v>105</v>
      </c>
      <c r="H92" s="4" t="s">
        <v>402</v>
      </c>
      <c r="I92" s="4">
        <v>0.68124963942650252</v>
      </c>
      <c r="J92" s="85">
        <v>38</v>
      </c>
      <c r="K92" s="100" t="s">
        <v>1311</v>
      </c>
      <c r="L92" s="75" t="str">
        <f>IFERROR(K92-J92,"")</f>
        <v/>
      </c>
      <c r="P92" s="86"/>
    </row>
    <row r="93" spans="2:16">
      <c r="B93" s="103">
        <v>76</v>
      </c>
      <c r="C93" s="127">
        <v>35</v>
      </c>
      <c r="D93" s="2">
        <v>6</v>
      </c>
      <c r="E93" s="2" t="str">
        <f>VLOOKUP(G93,'[1]Rec - 2016'!$C$5:$S$466,2,FALSE)</f>
        <v>BUF</v>
      </c>
      <c r="F93" s="76">
        <v>23</v>
      </c>
      <c r="G93" s="6" t="s">
        <v>264</v>
      </c>
      <c r="H93" s="4" t="s">
        <v>403</v>
      </c>
      <c r="I93" s="4">
        <v>0.68091004751556972</v>
      </c>
      <c r="J93" s="85">
        <v>61</v>
      </c>
      <c r="K93" s="100">
        <v>15</v>
      </c>
      <c r="L93" s="75">
        <f>IFERROR(K93-J93,"")</f>
        <v>-46</v>
      </c>
    </row>
    <row r="94" spans="2:16">
      <c r="B94" s="103">
        <v>77</v>
      </c>
      <c r="C94" s="127" t="s">
        <v>1311</v>
      </c>
      <c r="D94" s="2">
        <v>10</v>
      </c>
      <c r="E94" s="2" t="s">
        <v>15</v>
      </c>
      <c r="F94" s="76">
        <v>25</v>
      </c>
      <c r="G94" s="74" t="s">
        <v>603</v>
      </c>
      <c r="H94" s="4" t="s">
        <v>412</v>
      </c>
      <c r="I94" s="4">
        <v>0.67872437782852968</v>
      </c>
      <c r="J94" s="85">
        <v>33</v>
      </c>
      <c r="K94" s="100" t="s">
        <v>1311</v>
      </c>
      <c r="L94" s="75" t="str">
        <f>IFERROR(K94-J94,"")</f>
        <v/>
      </c>
    </row>
    <row r="95" spans="2:16">
      <c r="B95" s="103">
        <v>78</v>
      </c>
      <c r="C95" s="127" t="s">
        <v>1311</v>
      </c>
      <c r="D95" s="2">
        <v>11</v>
      </c>
      <c r="E95" s="2" t="s">
        <v>41</v>
      </c>
      <c r="F95" s="76">
        <v>25</v>
      </c>
      <c r="G95" s="74" t="s">
        <v>610</v>
      </c>
      <c r="H95" s="4" t="s">
        <v>412</v>
      </c>
      <c r="I95" s="4">
        <v>0.67858046497580282</v>
      </c>
      <c r="J95" s="85">
        <v>34</v>
      </c>
      <c r="K95" s="100" t="s">
        <v>1311</v>
      </c>
      <c r="L95" s="75" t="str">
        <f>IFERROR(K95-J95,"")</f>
        <v/>
      </c>
      <c r="P95" s="86"/>
    </row>
    <row r="96" spans="2:16">
      <c r="B96" s="103">
        <v>79</v>
      </c>
      <c r="C96" s="127">
        <v>185.5</v>
      </c>
      <c r="D96" s="2">
        <v>8</v>
      </c>
      <c r="E96" s="2" t="str">
        <f>VLOOKUP(G96,'[1]Rec - 2016'!$C$5:$S$466,2,FALSE)</f>
        <v>JAX</v>
      </c>
      <c r="F96" s="76">
        <v>25</v>
      </c>
      <c r="G96" s="6" t="s">
        <v>256</v>
      </c>
      <c r="H96" s="4" t="s">
        <v>403</v>
      </c>
      <c r="I96" s="4">
        <v>0.67706897615337203</v>
      </c>
      <c r="J96" s="85">
        <v>62</v>
      </c>
      <c r="K96" s="100" t="s">
        <v>1311</v>
      </c>
      <c r="L96" s="75" t="str">
        <f>IFERROR(K96-J96,"")</f>
        <v/>
      </c>
      <c r="P96" s="86"/>
    </row>
    <row r="97" spans="2:16">
      <c r="B97" s="103">
        <v>80</v>
      </c>
      <c r="C97" s="127">
        <v>174.5</v>
      </c>
      <c r="D97" s="2">
        <v>7</v>
      </c>
      <c r="E97" s="2" t="str">
        <f>VLOOKUP(G97,'[1]Rec - 2016'!$C$5:$S$466,2,FALSE)</f>
        <v>HOU</v>
      </c>
      <c r="F97" s="76">
        <v>22</v>
      </c>
      <c r="G97" s="6" t="s">
        <v>258</v>
      </c>
      <c r="H97" s="4" t="s">
        <v>403</v>
      </c>
      <c r="I97" s="4">
        <v>0.6736410327507506</v>
      </c>
      <c r="J97" s="85">
        <v>64</v>
      </c>
      <c r="K97" s="100">
        <v>59</v>
      </c>
      <c r="L97" s="75">
        <f>IFERROR(K97-J97,"")</f>
        <v>-5</v>
      </c>
    </row>
    <row r="98" spans="2:16">
      <c r="B98" s="103">
        <v>81</v>
      </c>
      <c r="C98" s="127">
        <v>210</v>
      </c>
      <c r="D98" s="2">
        <v>9</v>
      </c>
      <c r="E98" s="2" t="s">
        <v>13</v>
      </c>
      <c r="F98" s="76">
        <v>22</v>
      </c>
      <c r="G98" s="74" t="s">
        <v>607</v>
      </c>
      <c r="H98" s="4" t="s">
        <v>412</v>
      </c>
      <c r="I98" s="4">
        <v>0.67265418505647978</v>
      </c>
      <c r="J98" s="85">
        <v>35</v>
      </c>
      <c r="K98" s="100">
        <v>21</v>
      </c>
      <c r="L98" s="75">
        <f>IFERROR(K98-J98,"")</f>
        <v>-14</v>
      </c>
    </row>
    <row r="99" spans="2:16">
      <c r="B99" s="103">
        <v>82</v>
      </c>
      <c r="C99" s="127">
        <v>125</v>
      </c>
      <c r="D99" s="2">
        <v>6</v>
      </c>
      <c r="E99" s="5" t="s">
        <v>29</v>
      </c>
      <c r="F99" s="76">
        <v>23</v>
      </c>
      <c r="G99" s="3" t="s">
        <v>106</v>
      </c>
      <c r="H99" s="4" t="s">
        <v>402</v>
      </c>
      <c r="I99" s="4">
        <v>0.67191205820183286</v>
      </c>
      <c r="J99" s="85">
        <v>39</v>
      </c>
      <c r="K99" s="100">
        <v>44</v>
      </c>
      <c r="L99" s="75">
        <f>IFERROR(K99-J99,"")</f>
        <v>5</v>
      </c>
    </row>
    <row r="100" spans="2:16">
      <c r="B100" s="103">
        <v>83</v>
      </c>
      <c r="C100" s="127">
        <v>135.5</v>
      </c>
      <c r="D100" s="2">
        <v>10</v>
      </c>
      <c r="E100" s="2" t="s">
        <v>53</v>
      </c>
      <c r="F100" s="76">
        <v>24</v>
      </c>
      <c r="G100" s="3" t="s">
        <v>54</v>
      </c>
      <c r="H100" s="4" t="s">
        <v>401</v>
      </c>
      <c r="I100" s="4">
        <v>0.67149018823072293</v>
      </c>
      <c r="J100" s="85">
        <v>26</v>
      </c>
      <c r="K100" s="100">
        <v>17</v>
      </c>
      <c r="L100" s="75">
        <f>IFERROR(K100-J100,"")</f>
        <v>-9</v>
      </c>
      <c r="P100" s="86"/>
    </row>
    <row r="101" spans="2:16">
      <c r="B101" s="103">
        <v>84</v>
      </c>
      <c r="C101" s="127">
        <v>240</v>
      </c>
      <c r="D101" s="2">
        <v>8</v>
      </c>
      <c r="E101" s="2" t="str">
        <f>VLOOKUP(G101,'[1]Rec - 2016'!$C$5:$S$466,2,FALSE)</f>
        <v>TEN</v>
      </c>
      <c r="F101" s="76">
        <v>22</v>
      </c>
      <c r="G101" s="6" t="s">
        <v>251</v>
      </c>
      <c r="H101" s="4" t="s">
        <v>403</v>
      </c>
      <c r="I101" s="4">
        <v>0.66090433219665712</v>
      </c>
      <c r="J101" s="85">
        <v>67</v>
      </c>
      <c r="K101" s="100" t="s">
        <v>1311</v>
      </c>
      <c r="L101" s="75" t="str">
        <f>IFERROR(K101-J101,"")</f>
        <v/>
      </c>
    </row>
    <row r="102" spans="2:16">
      <c r="B102" s="103">
        <v>85</v>
      </c>
      <c r="C102" s="127" t="s">
        <v>1311</v>
      </c>
      <c r="D102" s="2">
        <v>10</v>
      </c>
      <c r="E102" s="2" t="str">
        <f>VLOOKUP(G102,'[1]Rec - 2016'!$C$5:$S$466,2,FALSE)</f>
        <v>OAK</v>
      </c>
      <c r="F102" s="76">
        <v>25</v>
      </c>
      <c r="G102" s="6" t="s">
        <v>249</v>
      </c>
      <c r="H102" s="4" t="s">
        <v>403</v>
      </c>
      <c r="I102" s="4">
        <v>0.65872372485794484</v>
      </c>
      <c r="J102" s="85">
        <v>68</v>
      </c>
      <c r="K102" s="100" t="s">
        <v>1311</v>
      </c>
      <c r="L102" s="75" t="str">
        <f>IFERROR(K102-J102,"")</f>
        <v/>
      </c>
    </row>
    <row r="103" spans="2:16">
      <c r="B103" s="103">
        <v>86</v>
      </c>
      <c r="C103" s="127">
        <v>191</v>
      </c>
      <c r="D103" s="2">
        <v>9</v>
      </c>
      <c r="E103" s="5" t="s">
        <v>57</v>
      </c>
      <c r="F103" s="76">
        <v>26</v>
      </c>
      <c r="G103" s="3" t="s">
        <v>109</v>
      </c>
      <c r="H103" s="4" t="s">
        <v>402</v>
      </c>
      <c r="I103" s="4">
        <v>0.64940558228032286</v>
      </c>
      <c r="J103" s="85">
        <v>42</v>
      </c>
      <c r="K103" s="100">
        <v>46</v>
      </c>
      <c r="L103" s="75">
        <f>IFERROR(K103-J103,"")</f>
        <v>4</v>
      </c>
    </row>
    <row r="104" spans="2:16">
      <c r="B104" s="103">
        <v>87</v>
      </c>
      <c r="C104" s="127">
        <v>188</v>
      </c>
      <c r="D104" s="2">
        <v>6</v>
      </c>
      <c r="E104" s="2" t="str">
        <f>VLOOKUP(G104,'[1]Rec - 2016'!$C$5:$S$466,2,FALSE)</f>
        <v>BUF</v>
      </c>
      <c r="F104" s="76">
        <v>24</v>
      </c>
      <c r="G104" s="6" t="s">
        <v>267</v>
      </c>
      <c r="H104" s="4" t="s">
        <v>403</v>
      </c>
      <c r="I104" s="4">
        <v>0.64922130440215475</v>
      </c>
      <c r="J104" s="85">
        <v>70</v>
      </c>
      <c r="K104" s="100">
        <v>37</v>
      </c>
      <c r="L104" s="75">
        <f>IFERROR(K104-J104,"")</f>
        <v>-33</v>
      </c>
    </row>
    <row r="105" spans="2:16">
      <c r="B105" s="103">
        <v>88</v>
      </c>
      <c r="C105" s="127" t="s">
        <v>1311</v>
      </c>
      <c r="D105" s="2">
        <v>9</v>
      </c>
      <c r="E105" s="2" t="s">
        <v>57</v>
      </c>
      <c r="F105" s="76">
        <v>26</v>
      </c>
      <c r="G105" s="3" t="s">
        <v>58</v>
      </c>
      <c r="H105" s="4" t="s">
        <v>401</v>
      </c>
      <c r="I105" s="4">
        <v>0.64761932928550536</v>
      </c>
      <c r="J105" s="85">
        <v>28</v>
      </c>
      <c r="K105" s="100" t="s">
        <v>1311</v>
      </c>
      <c r="L105" s="75" t="str">
        <f>IFERROR(K105-J105,"")</f>
        <v/>
      </c>
    </row>
    <row r="106" spans="2:16">
      <c r="B106" s="103">
        <v>89</v>
      </c>
      <c r="C106" s="127">
        <v>194.5</v>
      </c>
      <c r="D106" s="2">
        <v>5</v>
      </c>
      <c r="E106" s="5" t="s">
        <v>47</v>
      </c>
      <c r="F106" s="76">
        <v>23</v>
      </c>
      <c r="G106" s="3" t="s">
        <v>110</v>
      </c>
      <c r="H106" s="4" t="s">
        <v>402</v>
      </c>
      <c r="I106" s="4">
        <v>0.64613460689167623</v>
      </c>
      <c r="J106" s="85">
        <v>43</v>
      </c>
      <c r="K106" s="100">
        <v>68</v>
      </c>
      <c r="L106" s="75">
        <f>IFERROR(K106-J106,"")</f>
        <v>25</v>
      </c>
    </row>
    <row r="107" spans="2:16">
      <c r="B107" s="103">
        <v>90</v>
      </c>
      <c r="C107" s="127" t="s">
        <v>1311</v>
      </c>
      <c r="D107" s="2">
        <v>11</v>
      </c>
      <c r="E107" s="2" t="str">
        <f>VLOOKUP(G107,'[1]Rec - 2016'!$C$5:$S$466,2,FALSE)</f>
        <v>TAM</v>
      </c>
      <c r="F107" s="76">
        <v>23</v>
      </c>
      <c r="G107" s="6" t="s">
        <v>271</v>
      </c>
      <c r="H107" s="4" t="s">
        <v>403</v>
      </c>
      <c r="I107" s="4">
        <v>0.63985371254523982</v>
      </c>
      <c r="J107" s="85">
        <v>73</v>
      </c>
      <c r="K107" s="100" t="s">
        <v>1311</v>
      </c>
      <c r="L107" s="75" t="str">
        <f>IFERROR(K107-J107,"")</f>
        <v/>
      </c>
    </row>
    <row r="108" spans="2:16">
      <c r="B108" s="103">
        <v>91</v>
      </c>
      <c r="C108" s="127" t="s">
        <v>1311</v>
      </c>
      <c r="D108" s="2">
        <v>6</v>
      </c>
      <c r="E108" s="2" t="str">
        <f>VLOOKUP(G108,'[1]Rec - 2016'!$C$5:$S$466,2,FALSE)</f>
        <v>SEA</v>
      </c>
      <c r="F108" s="76">
        <v>26</v>
      </c>
      <c r="G108" s="6" t="s">
        <v>261</v>
      </c>
      <c r="H108" s="4" t="s">
        <v>403</v>
      </c>
      <c r="I108" s="4">
        <v>0.63778817198671589</v>
      </c>
      <c r="J108" s="85">
        <v>74</v>
      </c>
      <c r="K108" s="100" t="s">
        <v>1311</v>
      </c>
      <c r="L108" s="75" t="str">
        <f>IFERROR(K108-J108,"")</f>
        <v/>
      </c>
    </row>
    <row r="109" spans="2:16">
      <c r="B109" s="103">
        <v>92</v>
      </c>
      <c r="C109" s="127" t="s">
        <v>1311</v>
      </c>
      <c r="D109" s="2">
        <v>10</v>
      </c>
      <c r="E109" s="2" t="s">
        <v>53</v>
      </c>
      <c r="F109" s="76">
        <v>25</v>
      </c>
      <c r="G109" s="74" t="s">
        <v>618</v>
      </c>
      <c r="H109" s="4" t="s">
        <v>412</v>
      </c>
      <c r="I109" s="4">
        <v>0.63493116407465588</v>
      </c>
      <c r="J109" s="85">
        <v>39</v>
      </c>
      <c r="K109" s="100" t="s">
        <v>1311</v>
      </c>
      <c r="L109" s="75" t="str">
        <f>IFERROR(K109-J109,"")</f>
        <v/>
      </c>
      <c r="P109" s="86"/>
    </row>
    <row r="110" spans="2:16">
      <c r="B110" s="103">
        <v>93</v>
      </c>
      <c r="C110" s="127">
        <v>217</v>
      </c>
      <c r="D110" s="2">
        <v>6</v>
      </c>
      <c r="E110" s="2" t="str">
        <f>VLOOKUP(G110,'[1]Rec - 2016'!$C$5:$S$466,2,FALSE)</f>
        <v>CIN</v>
      </c>
      <c r="F110" s="76">
        <v>22</v>
      </c>
      <c r="G110" s="6" t="s">
        <v>268</v>
      </c>
      <c r="H110" s="4" t="s">
        <v>403</v>
      </c>
      <c r="I110" s="4">
        <v>0.63347446720549017</v>
      </c>
      <c r="J110" s="85">
        <v>75</v>
      </c>
      <c r="K110" s="100" t="s">
        <v>1311</v>
      </c>
      <c r="L110" s="75" t="str">
        <f>IFERROR(K110-J110,"")</f>
        <v/>
      </c>
    </row>
    <row r="111" spans="2:16">
      <c r="B111" s="103">
        <v>94</v>
      </c>
      <c r="C111" s="127" t="s">
        <v>1311</v>
      </c>
      <c r="D111" s="2">
        <v>6</v>
      </c>
      <c r="E111" s="2" t="str">
        <f>VLOOKUP(G111,'[1]Rec - 2016'!$C$5:$S$466,2,FALSE)</f>
        <v>BUF</v>
      </c>
      <c r="F111" s="76">
        <v>26</v>
      </c>
      <c r="G111" s="6" t="s">
        <v>262</v>
      </c>
      <c r="H111" s="4" t="s">
        <v>403</v>
      </c>
      <c r="I111" s="4">
        <v>0.6334128894484844</v>
      </c>
      <c r="J111" s="85">
        <v>76</v>
      </c>
      <c r="K111" s="100" t="s">
        <v>1311</v>
      </c>
      <c r="L111" s="75" t="str">
        <f>IFERROR(K111-J111,"")</f>
        <v/>
      </c>
    </row>
    <row r="112" spans="2:16">
      <c r="B112" s="103">
        <v>95</v>
      </c>
      <c r="C112" s="127" t="s">
        <v>1311</v>
      </c>
      <c r="D112" s="2">
        <v>7</v>
      </c>
      <c r="E112" s="2" t="s">
        <v>59</v>
      </c>
      <c r="F112" s="76">
        <v>26</v>
      </c>
      <c r="G112" s="3" t="s">
        <v>60</v>
      </c>
      <c r="H112" s="4" t="s">
        <v>401</v>
      </c>
      <c r="I112" s="4">
        <v>0.6294537321808481</v>
      </c>
      <c r="J112" s="85">
        <v>29</v>
      </c>
      <c r="K112" s="100" t="s">
        <v>1311</v>
      </c>
      <c r="L112" s="75" t="str">
        <f>IFERROR(K112-J112,"")</f>
        <v/>
      </c>
      <c r="P112" s="86"/>
    </row>
    <row r="113" spans="2:16">
      <c r="B113" s="103">
        <v>96</v>
      </c>
      <c r="C113" s="127">
        <v>138.5</v>
      </c>
      <c r="D113" s="2">
        <v>10</v>
      </c>
      <c r="E113" s="2" t="str">
        <f>VLOOKUP(G113,'[1]Rec - 2016'!$C$5:$S$466,2,FALSE)</f>
        <v>BAL</v>
      </c>
      <c r="F113" s="76">
        <v>23</v>
      </c>
      <c r="G113" s="6" t="s">
        <v>270</v>
      </c>
      <c r="H113" s="4" t="s">
        <v>403</v>
      </c>
      <c r="I113" s="4">
        <v>0.62919389092810329</v>
      </c>
      <c r="J113" s="85">
        <v>77</v>
      </c>
      <c r="K113" s="100">
        <v>62</v>
      </c>
      <c r="L113" s="75">
        <f>IFERROR(K113-J113,"")</f>
        <v>-15</v>
      </c>
    </row>
    <row r="114" spans="2:16">
      <c r="B114" s="103">
        <v>97</v>
      </c>
      <c r="C114" s="127">
        <v>87</v>
      </c>
      <c r="D114" s="2">
        <v>6</v>
      </c>
      <c r="E114" s="5" t="s">
        <v>64</v>
      </c>
      <c r="F114" s="76">
        <v>26</v>
      </c>
      <c r="G114" s="3" t="s">
        <v>111</v>
      </c>
      <c r="H114" s="4" t="s">
        <v>402</v>
      </c>
      <c r="I114" s="4">
        <v>0.6284081508732392</v>
      </c>
      <c r="J114" s="85">
        <v>44</v>
      </c>
      <c r="K114" s="100">
        <v>32</v>
      </c>
      <c r="L114" s="75">
        <f>IFERROR(K114-J114,"")</f>
        <v>-12</v>
      </c>
    </row>
    <row r="115" spans="2:16">
      <c r="B115" s="103">
        <v>98</v>
      </c>
      <c r="C115" s="127">
        <v>253</v>
      </c>
      <c r="D115" s="2">
        <v>9</v>
      </c>
      <c r="E115" s="2" t="s">
        <v>61</v>
      </c>
      <c r="F115" s="76">
        <v>23</v>
      </c>
      <c r="G115" s="3" t="s">
        <v>62</v>
      </c>
      <c r="H115" s="4" t="s">
        <v>401</v>
      </c>
      <c r="I115" s="4">
        <v>0.62683739397085092</v>
      </c>
      <c r="J115" s="85">
        <v>30</v>
      </c>
      <c r="K115" s="100">
        <v>29</v>
      </c>
      <c r="L115" s="75">
        <f>IFERROR(K115-J115,"")</f>
        <v>-1</v>
      </c>
      <c r="P115" s="86"/>
    </row>
    <row r="116" spans="2:16">
      <c r="B116" s="103">
        <v>99</v>
      </c>
      <c r="C116" s="127">
        <v>248</v>
      </c>
      <c r="D116" s="2">
        <v>11</v>
      </c>
      <c r="E116" s="2" t="str">
        <f>VLOOKUP(G116,'[1]Rec - 2016'!$C$5:$S$466,2,FALSE)</f>
        <v>NYJ</v>
      </c>
      <c r="F116" s="76">
        <v>23</v>
      </c>
      <c r="G116" s="6" t="s">
        <v>274</v>
      </c>
      <c r="H116" s="4" t="s">
        <v>403</v>
      </c>
      <c r="I116" s="4">
        <v>0.62664211687304638</v>
      </c>
      <c r="J116" s="85">
        <v>80</v>
      </c>
      <c r="K116" s="100" t="s">
        <v>1311</v>
      </c>
      <c r="L116" s="75" t="str">
        <f>IFERROR(K116-J116,"")</f>
        <v/>
      </c>
    </row>
    <row r="117" spans="2:16">
      <c r="B117" s="103">
        <v>100</v>
      </c>
      <c r="C117" s="127" t="s">
        <v>1311</v>
      </c>
      <c r="D117" s="2">
        <v>6</v>
      </c>
      <c r="E117" s="2" t="s">
        <v>33</v>
      </c>
      <c r="F117" s="76">
        <v>24</v>
      </c>
      <c r="G117" s="74" t="s">
        <v>631</v>
      </c>
      <c r="H117" s="4" t="s">
        <v>412</v>
      </c>
      <c r="I117" s="4">
        <v>0.62661977293590509</v>
      </c>
      <c r="J117" s="85">
        <v>40</v>
      </c>
      <c r="K117" s="100" t="s">
        <v>1311</v>
      </c>
      <c r="L117" s="75" t="str">
        <f>IFERROR(K117-J117,"")</f>
        <v/>
      </c>
    </row>
    <row r="118" spans="2:16">
      <c r="B118" s="103">
        <v>101</v>
      </c>
      <c r="C118" s="127">
        <v>197</v>
      </c>
      <c r="D118" s="2">
        <v>11</v>
      </c>
      <c r="E118" s="2" t="str">
        <f>VLOOKUP(G118,'[1]Rec - 2016'!$C$5:$S$466,2,FALSE)</f>
        <v>CAR</v>
      </c>
      <c r="F118" s="76">
        <v>22</v>
      </c>
      <c r="G118" s="6" t="s">
        <v>263</v>
      </c>
      <c r="H118" s="4" t="s">
        <v>403</v>
      </c>
      <c r="I118" s="4">
        <v>0.62593601279652344</v>
      </c>
      <c r="J118" s="85">
        <v>81</v>
      </c>
      <c r="K118" s="100" t="s">
        <v>1311</v>
      </c>
      <c r="L118" s="75" t="str">
        <f>IFERROR(K118-J118,"")</f>
        <v/>
      </c>
    </row>
    <row r="119" spans="2:16">
      <c r="B119" s="103">
        <v>102</v>
      </c>
      <c r="C119" s="127">
        <v>263</v>
      </c>
      <c r="D119" s="2">
        <v>11</v>
      </c>
      <c r="E119" s="2" t="str">
        <f>VLOOKUP(G119,'[1]Rec - 2016'!$C$5:$S$466,2,FALSE)</f>
        <v>IND</v>
      </c>
      <c r="F119" s="76">
        <v>23</v>
      </c>
      <c r="G119" s="6" t="s">
        <v>276</v>
      </c>
      <c r="H119" s="4" t="s">
        <v>403</v>
      </c>
      <c r="I119" s="4">
        <v>0.62515970575356994</v>
      </c>
      <c r="J119" s="85">
        <v>82</v>
      </c>
      <c r="K119" s="100" t="s">
        <v>1311</v>
      </c>
      <c r="L119" s="75" t="str">
        <f>IFERROR(K119-J119,"")</f>
        <v/>
      </c>
      <c r="P119" s="86"/>
    </row>
    <row r="120" spans="2:16">
      <c r="B120" s="103">
        <v>103</v>
      </c>
      <c r="C120" s="127">
        <v>221.5</v>
      </c>
      <c r="D120" s="2">
        <v>8</v>
      </c>
      <c r="E120" s="5" t="s">
        <v>39</v>
      </c>
      <c r="F120" s="76">
        <v>23</v>
      </c>
      <c r="G120" s="3" t="s">
        <v>113</v>
      </c>
      <c r="H120" s="4" t="s">
        <v>402</v>
      </c>
      <c r="I120" s="4">
        <v>0.62487243253906044</v>
      </c>
      <c r="J120" s="85">
        <v>46</v>
      </c>
      <c r="K120" s="100">
        <v>54</v>
      </c>
      <c r="L120" s="75">
        <f>IFERROR(K120-J120,"")</f>
        <v>8</v>
      </c>
      <c r="P120" s="86"/>
    </row>
    <row r="121" spans="2:16">
      <c r="B121" s="103">
        <v>104</v>
      </c>
      <c r="C121" s="127" t="s">
        <v>1311</v>
      </c>
      <c r="D121" s="2">
        <v>8</v>
      </c>
      <c r="E121" s="2" t="s">
        <v>7</v>
      </c>
      <c r="F121" s="76">
        <v>24</v>
      </c>
      <c r="G121" s="74" t="s">
        <v>616</v>
      </c>
      <c r="H121" s="4" t="s">
        <v>412</v>
      </c>
      <c r="I121" s="4">
        <v>0.62478569587591248</v>
      </c>
      <c r="J121" s="85">
        <v>41</v>
      </c>
      <c r="K121" s="100" t="s">
        <v>1311</v>
      </c>
      <c r="L121" s="75" t="str">
        <f>IFERROR(K121-J121,"")</f>
        <v/>
      </c>
    </row>
    <row r="122" spans="2:16">
      <c r="B122" s="103">
        <v>105</v>
      </c>
      <c r="C122" s="127">
        <v>144.5</v>
      </c>
      <c r="D122" s="2">
        <v>6</v>
      </c>
      <c r="E122" s="2" t="str">
        <f>VLOOKUP(G122,'[1]Rec - 2016'!$C$5:$S$466,2,FALSE)</f>
        <v>SEA</v>
      </c>
      <c r="F122" s="76">
        <v>24</v>
      </c>
      <c r="G122" s="6" t="s">
        <v>280</v>
      </c>
      <c r="H122" s="4" t="s">
        <v>403</v>
      </c>
      <c r="I122" s="4">
        <v>0.62423500810151267</v>
      </c>
      <c r="J122" s="85">
        <v>83</v>
      </c>
      <c r="K122" s="100" t="s">
        <v>1311</v>
      </c>
      <c r="L122" s="75" t="str">
        <f>IFERROR(K122-J122,"")</f>
        <v/>
      </c>
      <c r="P122" s="86"/>
    </row>
    <row r="123" spans="2:16">
      <c r="B123" s="103">
        <v>106</v>
      </c>
      <c r="C123" s="127">
        <v>186</v>
      </c>
      <c r="D123" s="2">
        <v>9</v>
      </c>
      <c r="E123" s="2" t="str">
        <f>VLOOKUP(G123,'[1]Rec - 2016'!$C$5:$S$466,2,FALSE)</f>
        <v>NWE</v>
      </c>
      <c r="F123" s="76">
        <v>23</v>
      </c>
      <c r="G123" s="6" t="s">
        <v>273</v>
      </c>
      <c r="H123" s="4" t="s">
        <v>403</v>
      </c>
      <c r="I123" s="4">
        <v>0.62379526849008093</v>
      </c>
      <c r="J123" s="85">
        <v>84</v>
      </c>
      <c r="K123" s="100">
        <v>63</v>
      </c>
      <c r="L123" s="75">
        <f>IFERROR(K123-J123,"")</f>
        <v>-21</v>
      </c>
    </row>
    <row r="124" spans="2:16">
      <c r="B124" s="103">
        <v>107</v>
      </c>
      <c r="C124" s="127">
        <v>162.5</v>
      </c>
      <c r="D124" s="2">
        <v>11</v>
      </c>
      <c r="E124" s="5" t="s">
        <v>43</v>
      </c>
      <c r="F124" s="76">
        <v>26</v>
      </c>
      <c r="G124" s="3" t="s">
        <v>114</v>
      </c>
      <c r="H124" s="4" t="s">
        <v>402</v>
      </c>
      <c r="I124" s="4">
        <v>0.62313895218989701</v>
      </c>
      <c r="J124" s="85">
        <v>47</v>
      </c>
      <c r="K124" s="100" t="s">
        <v>1311</v>
      </c>
      <c r="L124" s="75" t="str">
        <f>IFERROR(K124-J124,"")</f>
        <v/>
      </c>
    </row>
    <row r="125" spans="2:16">
      <c r="B125" s="103">
        <v>108</v>
      </c>
      <c r="C125" s="127">
        <v>101.5</v>
      </c>
      <c r="D125" s="2">
        <v>10</v>
      </c>
      <c r="E125" s="5" t="s">
        <v>31</v>
      </c>
      <c r="F125" s="76">
        <v>22</v>
      </c>
      <c r="G125" s="3" t="s">
        <v>115</v>
      </c>
      <c r="H125" s="4" t="s">
        <v>402</v>
      </c>
      <c r="I125" s="4">
        <v>0.62306435888610434</v>
      </c>
      <c r="J125" s="85">
        <v>48</v>
      </c>
      <c r="K125" s="100">
        <v>47</v>
      </c>
      <c r="L125" s="75">
        <f>IFERROR(K125-J125,"")</f>
        <v>-1</v>
      </c>
    </row>
    <row r="126" spans="2:16">
      <c r="B126" s="103">
        <v>109</v>
      </c>
      <c r="C126" s="127" t="s">
        <v>1311</v>
      </c>
      <c r="D126" s="2">
        <v>9</v>
      </c>
      <c r="E126" s="2" t="str">
        <f>VLOOKUP(G126,'[1]Rec - 2016'!$C$5:$S$466,2,FALSE)</f>
        <v>MIN</v>
      </c>
      <c r="F126" s="76">
        <v>25</v>
      </c>
      <c r="G126" s="6" t="s">
        <v>272</v>
      </c>
      <c r="H126" s="4" t="s">
        <v>403</v>
      </c>
      <c r="I126" s="4">
        <v>0.61832546640219754</v>
      </c>
      <c r="J126" s="85">
        <v>85</v>
      </c>
      <c r="K126" s="100" t="s">
        <v>1311</v>
      </c>
      <c r="L126" s="75" t="str">
        <f>IFERROR(K126-J126,"")</f>
        <v/>
      </c>
    </row>
    <row r="127" spans="2:16">
      <c r="B127" s="103">
        <v>110</v>
      </c>
      <c r="C127" s="127">
        <v>68.5</v>
      </c>
      <c r="D127" s="2">
        <v>8</v>
      </c>
      <c r="E127" s="5" t="s">
        <v>35</v>
      </c>
      <c r="F127" s="76">
        <v>22</v>
      </c>
      <c r="G127" s="3" t="s">
        <v>118</v>
      </c>
      <c r="H127" s="4" t="s">
        <v>402</v>
      </c>
      <c r="I127" s="4">
        <v>0.61826601609523024</v>
      </c>
      <c r="J127" s="85">
        <v>51</v>
      </c>
      <c r="K127" s="100">
        <v>52</v>
      </c>
      <c r="L127" s="75">
        <f>IFERROR(K127-J127,"")</f>
        <v>1</v>
      </c>
      <c r="P127" s="86"/>
    </row>
    <row r="128" spans="2:16">
      <c r="B128" s="103">
        <v>111</v>
      </c>
      <c r="C128" s="127">
        <v>112.5</v>
      </c>
      <c r="D128" s="2">
        <v>8</v>
      </c>
      <c r="E128" s="2" t="str">
        <f>VLOOKUP(G128,'[1]Rec - 2016'!$C$5:$S$466,2,FALSE)</f>
        <v>ARI</v>
      </c>
      <c r="F128" s="76">
        <v>26</v>
      </c>
      <c r="G128" s="6" t="s">
        <v>279</v>
      </c>
      <c r="H128" s="4" t="s">
        <v>403</v>
      </c>
      <c r="I128" s="4">
        <v>0.61721757140519773</v>
      </c>
      <c r="J128" s="85">
        <v>86</v>
      </c>
      <c r="K128" s="100">
        <v>49</v>
      </c>
      <c r="L128" s="75">
        <f>IFERROR(K128-J128,"")</f>
        <v>-37</v>
      </c>
    </row>
    <row r="129" spans="2:16">
      <c r="B129" s="103">
        <v>112</v>
      </c>
      <c r="C129" s="127">
        <v>155</v>
      </c>
      <c r="D129" s="2">
        <v>5</v>
      </c>
      <c r="E129" s="2" t="s">
        <v>5</v>
      </c>
      <c r="F129" s="76">
        <v>22</v>
      </c>
      <c r="G129" s="74" t="s">
        <v>613</v>
      </c>
      <c r="H129" s="4" t="s">
        <v>412</v>
      </c>
      <c r="I129" s="4">
        <v>0.61697459997033455</v>
      </c>
      <c r="J129" s="85">
        <v>42</v>
      </c>
      <c r="K129" s="100">
        <v>17</v>
      </c>
      <c r="L129" s="75">
        <f>IFERROR(K129-J129,"")</f>
        <v>-25</v>
      </c>
      <c r="P129" s="86"/>
    </row>
    <row r="130" spans="2:16">
      <c r="B130" s="103">
        <v>113</v>
      </c>
      <c r="C130" s="127" t="s">
        <v>1311</v>
      </c>
      <c r="D130" s="2">
        <v>9</v>
      </c>
      <c r="E130" s="2" t="str">
        <f>VLOOKUP(G130,'[1]Rec - 2016'!$C$5:$S$466,2,FALSE)</f>
        <v>CHI</v>
      </c>
      <c r="F130" s="76">
        <v>24</v>
      </c>
      <c r="G130" s="3" t="s">
        <v>301</v>
      </c>
      <c r="H130" s="4" t="s">
        <v>403</v>
      </c>
      <c r="I130" s="4">
        <v>0.61158664332027002</v>
      </c>
      <c r="J130" s="85">
        <v>87</v>
      </c>
      <c r="K130" s="100" t="s">
        <v>1311</v>
      </c>
      <c r="L130" s="75" t="str">
        <f>IFERROR(K130-J130,"")</f>
        <v/>
      </c>
    </row>
    <row r="131" spans="2:16">
      <c r="B131" s="103">
        <v>114</v>
      </c>
      <c r="C131" s="127">
        <v>147.5</v>
      </c>
      <c r="D131" s="2">
        <v>9</v>
      </c>
      <c r="E131" s="5" t="s">
        <v>9</v>
      </c>
      <c r="F131" s="76">
        <v>26</v>
      </c>
      <c r="G131" s="3" t="s">
        <v>121</v>
      </c>
      <c r="H131" s="4" t="s">
        <v>402</v>
      </c>
      <c r="I131" s="4">
        <v>0.61073727380083354</v>
      </c>
      <c r="J131" s="85">
        <v>54</v>
      </c>
      <c r="K131" s="100">
        <v>61</v>
      </c>
      <c r="L131" s="75">
        <f>IFERROR(K131-J131,"")</f>
        <v>7</v>
      </c>
    </row>
    <row r="132" spans="2:16">
      <c r="B132" s="103">
        <v>115</v>
      </c>
      <c r="C132" s="127" t="s">
        <v>1311</v>
      </c>
      <c r="D132" s="2">
        <v>10</v>
      </c>
      <c r="E132" s="2" t="str">
        <f>VLOOKUP(G132,'[1]Rec - 2016'!$C$5:$S$466,2,FALSE)</f>
        <v>KAN</v>
      </c>
      <c r="F132" s="76">
        <v>24</v>
      </c>
      <c r="G132" s="6" t="s">
        <v>282</v>
      </c>
      <c r="H132" s="4" t="s">
        <v>403</v>
      </c>
      <c r="I132" s="4">
        <v>0.60570334939725279</v>
      </c>
      <c r="J132" s="85">
        <v>88</v>
      </c>
      <c r="K132" s="100" t="s">
        <v>1311</v>
      </c>
      <c r="L132" s="75" t="str">
        <f>IFERROR(K132-J132,"")</f>
        <v/>
      </c>
    </row>
    <row r="133" spans="2:16">
      <c r="B133" s="103">
        <v>116</v>
      </c>
      <c r="C133" s="127" t="s">
        <v>1311</v>
      </c>
      <c r="D133" s="2">
        <v>10</v>
      </c>
      <c r="E133" s="2" t="str">
        <f>VLOOKUP(G133,'[1]Rec - 2016'!$C$5:$S$466,2,FALSE)</f>
        <v>PHI</v>
      </c>
      <c r="F133" s="76">
        <v>23</v>
      </c>
      <c r="G133" s="6" t="s">
        <v>275</v>
      </c>
      <c r="H133" s="4" t="s">
        <v>403</v>
      </c>
      <c r="I133" s="4">
        <v>0.60473931755575627</v>
      </c>
      <c r="J133" s="85">
        <v>89</v>
      </c>
      <c r="K133" s="100" t="s">
        <v>1311</v>
      </c>
      <c r="L133" s="75" t="str">
        <f>IFERROR(K133-J133,"")</f>
        <v/>
      </c>
    </row>
    <row r="134" spans="2:16">
      <c r="B134" s="103">
        <v>117</v>
      </c>
      <c r="C134" s="127">
        <v>137.5</v>
      </c>
      <c r="D134" s="2">
        <v>9</v>
      </c>
      <c r="E134" s="5" t="s">
        <v>9</v>
      </c>
      <c r="F134" s="76">
        <v>24</v>
      </c>
      <c r="G134" s="3" t="s">
        <v>123</v>
      </c>
      <c r="H134" s="4" t="s">
        <v>402</v>
      </c>
      <c r="I134" s="4">
        <v>0.60389578431005553</v>
      </c>
      <c r="J134" s="85">
        <v>56</v>
      </c>
      <c r="K134" s="100">
        <v>29</v>
      </c>
      <c r="L134" s="75">
        <f>IFERROR(K134-J134,"")</f>
        <v>-27</v>
      </c>
    </row>
    <row r="135" spans="2:16">
      <c r="B135" s="103">
        <v>118</v>
      </c>
      <c r="C135" s="127">
        <v>102</v>
      </c>
      <c r="D135" s="2">
        <v>6</v>
      </c>
      <c r="E135" s="5" t="s">
        <v>29</v>
      </c>
      <c r="F135" s="76">
        <v>22</v>
      </c>
      <c r="G135" s="3" t="s">
        <v>124</v>
      </c>
      <c r="H135" s="4" t="s">
        <v>402</v>
      </c>
      <c r="I135" s="4">
        <v>0.60149404952363794</v>
      </c>
      <c r="J135" s="85">
        <v>57</v>
      </c>
      <c r="K135" s="100">
        <v>38</v>
      </c>
      <c r="L135" s="75">
        <f>IFERROR(K135-J135,"")</f>
        <v>-19</v>
      </c>
    </row>
    <row r="136" spans="2:16">
      <c r="B136" s="103">
        <v>119</v>
      </c>
      <c r="C136" s="127">
        <v>185</v>
      </c>
      <c r="D136" s="2">
        <v>5</v>
      </c>
      <c r="E136" s="5" t="s">
        <v>23</v>
      </c>
      <c r="F136" s="76">
        <v>26</v>
      </c>
      <c r="G136" s="3" t="s">
        <v>125</v>
      </c>
      <c r="H136" s="4" t="s">
        <v>402</v>
      </c>
      <c r="I136" s="4">
        <v>0.60047204245005559</v>
      </c>
      <c r="J136" s="85">
        <v>58</v>
      </c>
      <c r="K136" s="100">
        <v>55</v>
      </c>
      <c r="L136" s="75">
        <f>IFERROR(K136-J136,"")</f>
        <v>-3</v>
      </c>
    </row>
    <row r="137" spans="2:16">
      <c r="B137" s="103">
        <v>120</v>
      </c>
      <c r="C137" s="127" t="s">
        <v>1311</v>
      </c>
      <c r="D137" s="2">
        <v>9</v>
      </c>
      <c r="E137" s="2" t="str">
        <f>VLOOKUP(G137,'[1]Rec - 2016'!$C$5:$S$466,2,FALSE)</f>
        <v>PIT</v>
      </c>
      <c r="F137" s="76">
        <v>22</v>
      </c>
      <c r="G137" s="3" t="s">
        <v>286</v>
      </c>
      <c r="H137" s="4" t="s">
        <v>403</v>
      </c>
      <c r="I137" s="4">
        <v>0.59595652797803367</v>
      </c>
      <c r="J137" s="85">
        <v>91</v>
      </c>
      <c r="K137" s="100" t="s">
        <v>1311</v>
      </c>
      <c r="L137" s="75" t="str">
        <f>IFERROR(K137-J137,"")</f>
        <v/>
      </c>
    </row>
    <row r="138" spans="2:16">
      <c r="B138" s="103">
        <v>121</v>
      </c>
      <c r="C138" s="127">
        <v>265</v>
      </c>
      <c r="D138" s="2">
        <v>7</v>
      </c>
      <c r="E138" s="5" t="s">
        <v>17</v>
      </c>
      <c r="F138" s="76">
        <v>25</v>
      </c>
      <c r="G138" s="3" t="s">
        <v>126</v>
      </c>
      <c r="H138" s="4" t="s">
        <v>402</v>
      </c>
      <c r="I138" s="4">
        <v>0.59466317093226373</v>
      </c>
      <c r="J138" s="85">
        <v>59</v>
      </c>
      <c r="K138" s="100">
        <v>65</v>
      </c>
      <c r="L138" s="75">
        <f>IFERROR(K138-J138,"")</f>
        <v>6</v>
      </c>
      <c r="P138" s="86"/>
    </row>
    <row r="139" spans="2:16">
      <c r="B139" s="103">
        <v>122</v>
      </c>
      <c r="C139" s="127" t="s">
        <v>1311</v>
      </c>
      <c r="D139" s="2">
        <v>10</v>
      </c>
      <c r="E139" s="2" t="str">
        <f>VLOOKUP(G139,'[1]Rec - 2016'!$C$5:$S$466,2,FALSE)</f>
        <v>PHI</v>
      </c>
      <c r="F139" s="76">
        <v>23</v>
      </c>
      <c r="G139" s="6" t="s">
        <v>281</v>
      </c>
      <c r="H139" s="4" t="s">
        <v>403</v>
      </c>
      <c r="I139" s="4">
        <v>0.59264376952268172</v>
      </c>
      <c r="J139" s="85">
        <v>93</v>
      </c>
      <c r="K139" s="100" t="s">
        <v>1311</v>
      </c>
      <c r="L139" s="75" t="str">
        <f>IFERROR(K139-J139,"")</f>
        <v/>
      </c>
      <c r="P139" s="86"/>
    </row>
    <row r="140" spans="2:16">
      <c r="B140" s="103">
        <v>123</v>
      </c>
      <c r="C140" s="127" t="s">
        <v>1311</v>
      </c>
      <c r="D140" s="2">
        <v>9</v>
      </c>
      <c r="E140" s="2" t="str">
        <f>VLOOKUP(G140,'[1]Rec - 2016'!$C$5:$S$466,2,FALSE)</f>
        <v>PIT</v>
      </c>
      <c r="F140" s="76">
        <v>23</v>
      </c>
      <c r="G140" s="6" t="s">
        <v>288</v>
      </c>
      <c r="H140" s="4" t="s">
        <v>403</v>
      </c>
      <c r="I140" s="4">
        <v>0.58882830818038545</v>
      </c>
      <c r="J140" s="85">
        <v>94</v>
      </c>
      <c r="K140" s="100" t="s">
        <v>1311</v>
      </c>
      <c r="L140" s="75" t="str">
        <f>IFERROR(K140-J140,"")</f>
        <v/>
      </c>
      <c r="P140" s="86"/>
    </row>
    <row r="141" spans="2:16">
      <c r="B141" s="103">
        <v>124</v>
      </c>
      <c r="C141" s="127" t="s">
        <v>1311</v>
      </c>
      <c r="D141" s="2">
        <v>6</v>
      </c>
      <c r="E141" s="2" t="s">
        <v>29</v>
      </c>
      <c r="F141" s="76">
        <v>26</v>
      </c>
      <c r="G141" s="74" t="s">
        <v>637</v>
      </c>
      <c r="H141" s="4" t="s">
        <v>412</v>
      </c>
      <c r="I141" s="4">
        <v>0.58687520207755561</v>
      </c>
      <c r="J141" s="85">
        <v>44</v>
      </c>
      <c r="K141" s="100" t="s">
        <v>1311</v>
      </c>
      <c r="L141" s="75" t="str">
        <f>IFERROR(K141-J141,"")</f>
        <v/>
      </c>
    </row>
    <row r="142" spans="2:16">
      <c r="B142" s="103">
        <v>125</v>
      </c>
      <c r="C142" s="127">
        <v>161</v>
      </c>
      <c r="D142" s="2">
        <v>10</v>
      </c>
      <c r="E142" s="5" t="s">
        <v>37</v>
      </c>
      <c r="F142" s="76">
        <v>25</v>
      </c>
      <c r="G142" s="3" t="s">
        <v>129</v>
      </c>
      <c r="H142" s="4" t="s">
        <v>402</v>
      </c>
      <c r="I142" s="4">
        <v>0.58211992991265993</v>
      </c>
      <c r="J142" s="85">
        <v>62</v>
      </c>
      <c r="K142" s="100" t="s">
        <v>1311</v>
      </c>
      <c r="L142" s="75" t="str">
        <f>IFERROR(K142-J142,"")</f>
        <v/>
      </c>
    </row>
    <row r="143" spans="2:16">
      <c r="B143" s="103">
        <v>126</v>
      </c>
      <c r="C143" s="127">
        <v>206</v>
      </c>
      <c r="D143" s="2">
        <v>10</v>
      </c>
      <c r="E143" s="5" t="s">
        <v>15</v>
      </c>
      <c r="F143" s="76">
        <v>23</v>
      </c>
      <c r="G143" s="3" t="s">
        <v>130</v>
      </c>
      <c r="H143" s="4" t="s">
        <v>402</v>
      </c>
      <c r="I143" s="4">
        <v>0.57920388435829684</v>
      </c>
      <c r="J143" s="85">
        <v>63</v>
      </c>
      <c r="K143" s="100">
        <v>41</v>
      </c>
      <c r="L143" s="75">
        <f>IFERROR(K143-J143,"")</f>
        <v>-22</v>
      </c>
    </row>
    <row r="144" spans="2:16">
      <c r="B144" s="103">
        <v>127</v>
      </c>
      <c r="C144" s="127">
        <v>83.5</v>
      </c>
      <c r="D144" s="2">
        <v>8</v>
      </c>
      <c r="E144" s="5" t="s">
        <v>27</v>
      </c>
      <c r="F144" s="76">
        <v>22</v>
      </c>
      <c r="G144" s="3" t="s">
        <v>131</v>
      </c>
      <c r="H144" s="4" t="s">
        <v>402</v>
      </c>
      <c r="I144" s="4">
        <v>0.57336062287224054</v>
      </c>
      <c r="J144" s="85">
        <v>64</v>
      </c>
      <c r="K144" s="100">
        <v>37</v>
      </c>
      <c r="L144" s="75">
        <f>IFERROR(K144-J144,"")</f>
        <v>-27</v>
      </c>
      <c r="P144" s="86"/>
    </row>
    <row r="145" spans="2:16">
      <c r="B145" s="103">
        <v>128</v>
      </c>
      <c r="C145" s="127">
        <v>29</v>
      </c>
      <c r="D145" s="2">
        <v>9</v>
      </c>
      <c r="E145" s="2" t="str">
        <f>VLOOKUP(G145,'[1]Rec - 2016'!$C$5:$S$466,2,FALSE)</f>
        <v>SDG</v>
      </c>
      <c r="F145" s="76">
        <v>24</v>
      </c>
      <c r="G145" s="3" t="s">
        <v>336</v>
      </c>
      <c r="H145" s="4" t="s">
        <v>403</v>
      </c>
      <c r="I145" s="4">
        <v>0.57094727871527617</v>
      </c>
      <c r="J145" s="85">
        <v>97</v>
      </c>
      <c r="K145" s="100">
        <v>12</v>
      </c>
      <c r="L145" s="75">
        <f>IFERROR(K145-J145,"")</f>
        <v>-85</v>
      </c>
    </row>
    <row r="146" spans="2:16">
      <c r="B146" s="103">
        <v>129</v>
      </c>
      <c r="C146" s="127" t="s">
        <v>1311</v>
      </c>
      <c r="D146" s="2">
        <v>7</v>
      </c>
      <c r="E146" s="5" t="s">
        <v>17</v>
      </c>
      <c r="F146" s="76">
        <v>22</v>
      </c>
      <c r="G146" s="3" t="s">
        <v>132</v>
      </c>
      <c r="H146" s="4" t="s">
        <v>402</v>
      </c>
      <c r="I146" s="4">
        <v>0.57086779215622763</v>
      </c>
      <c r="J146" s="85">
        <v>65</v>
      </c>
      <c r="K146" s="100" t="s">
        <v>1311</v>
      </c>
      <c r="L146" s="75" t="str">
        <f>IFERROR(K146-J146,"")</f>
        <v/>
      </c>
    </row>
    <row r="147" spans="2:16">
      <c r="B147" s="103">
        <v>130</v>
      </c>
      <c r="C147" s="127" t="s">
        <v>1311</v>
      </c>
      <c r="D147" s="2">
        <v>5</v>
      </c>
      <c r="E147" s="2" t="s">
        <v>3</v>
      </c>
      <c r="F147" s="76">
        <v>26</v>
      </c>
      <c r="G147" s="74" t="s">
        <v>647</v>
      </c>
      <c r="H147" s="4" t="s">
        <v>412</v>
      </c>
      <c r="I147" s="4">
        <v>0.57059495392317228</v>
      </c>
      <c r="J147" s="85">
        <v>45</v>
      </c>
      <c r="K147" s="100" t="s">
        <v>1311</v>
      </c>
      <c r="L147" s="75" t="str">
        <f>IFERROR(K147-J147,"")</f>
        <v/>
      </c>
    </row>
    <row r="148" spans="2:16">
      <c r="B148" s="103">
        <v>131</v>
      </c>
      <c r="C148" s="127" t="s">
        <v>1311</v>
      </c>
      <c r="D148" s="2">
        <v>11</v>
      </c>
      <c r="E148" s="5" t="s">
        <v>41</v>
      </c>
      <c r="F148" s="76">
        <v>24</v>
      </c>
      <c r="G148" s="3" t="s">
        <v>133</v>
      </c>
      <c r="H148" s="4" t="s">
        <v>402</v>
      </c>
      <c r="I148" s="4">
        <v>0.56993606436327193</v>
      </c>
      <c r="J148" s="85">
        <v>66</v>
      </c>
      <c r="K148" s="100" t="s">
        <v>1311</v>
      </c>
      <c r="L148" s="75" t="str">
        <f>IFERROR(K148-J148,"")</f>
        <v/>
      </c>
    </row>
    <row r="149" spans="2:16">
      <c r="B149" s="103">
        <v>132</v>
      </c>
      <c r="C149" s="127" t="s">
        <v>1311</v>
      </c>
      <c r="D149" s="2">
        <v>9</v>
      </c>
      <c r="E149" s="5" t="s">
        <v>57</v>
      </c>
      <c r="F149" s="76">
        <v>25</v>
      </c>
      <c r="G149" s="3" t="s">
        <v>135</v>
      </c>
      <c r="H149" s="4" t="s">
        <v>402</v>
      </c>
      <c r="I149" s="4">
        <v>0.56931722075305891</v>
      </c>
      <c r="J149" s="85">
        <v>68</v>
      </c>
      <c r="K149" s="100" t="s">
        <v>1311</v>
      </c>
      <c r="L149" s="75" t="str">
        <f>IFERROR(K149-J149,"")</f>
        <v/>
      </c>
      <c r="P149" s="86"/>
    </row>
    <row r="150" spans="2:16">
      <c r="B150" s="103">
        <v>133</v>
      </c>
      <c r="C150" s="127">
        <v>128.5</v>
      </c>
      <c r="D150" s="2">
        <v>9</v>
      </c>
      <c r="E150" s="2" t="str">
        <f>VLOOKUP(G150,'[1]Rec - 2016'!$C$5:$S$466,2,FALSE)</f>
        <v>CHI</v>
      </c>
      <c r="F150" s="76">
        <v>24</v>
      </c>
      <c r="G150" s="6" t="s">
        <v>312</v>
      </c>
      <c r="H150" s="4" t="s">
        <v>403</v>
      </c>
      <c r="I150" s="4">
        <v>0.56859891459131395</v>
      </c>
      <c r="J150" s="85">
        <v>98</v>
      </c>
      <c r="K150" s="100">
        <v>53</v>
      </c>
      <c r="L150" s="75">
        <f>IFERROR(K150-J150,"")</f>
        <v>-45</v>
      </c>
      <c r="P150" s="86"/>
    </row>
    <row r="151" spans="2:16">
      <c r="B151" s="103">
        <v>134</v>
      </c>
      <c r="C151" s="127">
        <v>203</v>
      </c>
      <c r="D151" s="2">
        <v>8</v>
      </c>
      <c r="E151" s="2" t="s">
        <v>66</v>
      </c>
      <c r="F151" s="76">
        <v>22</v>
      </c>
      <c r="G151" s="3" t="s">
        <v>67</v>
      </c>
      <c r="H151" s="4" t="s">
        <v>401</v>
      </c>
      <c r="I151" s="4">
        <v>0.56818384318365489</v>
      </c>
      <c r="J151" s="85">
        <v>33</v>
      </c>
      <c r="K151" s="100">
        <v>30</v>
      </c>
      <c r="L151" s="75">
        <f>IFERROR(K151-J151,"")</f>
        <v>-3</v>
      </c>
    </row>
    <row r="152" spans="2:16">
      <c r="B152" s="103">
        <v>135</v>
      </c>
      <c r="C152" s="127">
        <v>249</v>
      </c>
      <c r="D152" s="2">
        <v>11</v>
      </c>
      <c r="E152" s="2" t="s">
        <v>21</v>
      </c>
      <c r="F152" s="76">
        <v>24</v>
      </c>
      <c r="G152" s="74" t="s">
        <v>624</v>
      </c>
      <c r="H152" s="4" t="s">
        <v>412</v>
      </c>
      <c r="I152" s="4">
        <v>0.56571291401685031</v>
      </c>
      <c r="J152" s="85">
        <v>47</v>
      </c>
      <c r="K152" s="100" t="s">
        <v>1311</v>
      </c>
      <c r="L152" s="75" t="str">
        <f>IFERROR(K152-J152,"")</f>
        <v/>
      </c>
    </row>
    <row r="153" spans="2:16">
      <c r="B153" s="103">
        <v>136</v>
      </c>
      <c r="C153" s="127" t="s">
        <v>1311</v>
      </c>
      <c r="D153" s="2">
        <v>10</v>
      </c>
      <c r="E153" s="2" t="str">
        <f>VLOOKUP(G153,'[1]Rec - 2016'!$C$5:$S$466,2,FALSE)</f>
        <v>KAN</v>
      </c>
      <c r="F153" s="76">
        <v>24</v>
      </c>
      <c r="G153" s="6" t="s">
        <v>285</v>
      </c>
      <c r="H153" s="4" t="s">
        <v>403</v>
      </c>
      <c r="I153" s="4">
        <v>0.56520023741560699</v>
      </c>
      <c r="J153" s="85">
        <v>99</v>
      </c>
      <c r="K153" s="100" t="s">
        <v>1311</v>
      </c>
      <c r="L153" s="75" t="str">
        <f>IFERROR(K153-J153,"")</f>
        <v/>
      </c>
    </row>
    <row r="154" spans="2:16">
      <c r="B154" s="103">
        <v>137</v>
      </c>
      <c r="C154" s="127" t="s">
        <v>1311</v>
      </c>
      <c r="D154" s="2">
        <v>10</v>
      </c>
      <c r="E154" s="2" t="s">
        <v>15</v>
      </c>
      <c r="F154" s="76">
        <v>26</v>
      </c>
      <c r="G154" s="74" t="s">
        <v>636</v>
      </c>
      <c r="H154" s="4" t="s">
        <v>412</v>
      </c>
      <c r="I154" s="4">
        <v>0.56132532927299028</v>
      </c>
      <c r="J154" s="85">
        <v>48</v>
      </c>
      <c r="K154" s="100" t="s">
        <v>1311</v>
      </c>
      <c r="L154" s="75" t="str">
        <f>IFERROR(K154-J154,"")</f>
        <v/>
      </c>
    </row>
    <row r="155" spans="2:16">
      <c r="B155" s="103">
        <v>138</v>
      </c>
      <c r="C155" s="127" t="s">
        <v>1311</v>
      </c>
      <c r="D155" s="2">
        <v>6</v>
      </c>
      <c r="E155" s="2" t="str">
        <f>VLOOKUP(G155,'[1]Rec - 2016'!$C$5:$S$466,2,FALSE)</f>
        <v>DAL</v>
      </c>
      <c r="F155" s="76">
        <v>26</v>
      </c>
      <c r="G155" s="6" t="s">
        <v>287</v>
      </c>
      <c r="H155" s="4" t="s">
        <v>403</v>
      </c>
      <c r="I155" s="4">
        <v>0.56107324713803175</v>
      </c>
      <c r="J155" s="85">
        <v>100</v>
      </c>
      <c r="K155" s="100" t="s">
        <v>1311</v>
      </c>
      <c r="L155" s="75" t="str">
        <f>IFERROR(K155-J155,"")</f>
        <v/>
      </c>
      <c r="P155" s="86"/>
    </row>
    <row r="156" spans="2:16">
      <c r="B156" s="103">
        <v>139</v>
      </c>
      <c r="C156" s="127" t="s">
        <v>1311</v>
      </c>
      <c r="D156" s="2">
        <v>9</v>
      </c>
      <c r="E156" s="2" t="s">
        <v>61</v>
      </c>
      <c r="F156" s="76">
        <v>23</v>
      </c>
      <c r="G156" s="74" t="s">
        <v>751</v>
      </c>
      <c r="H156" s="4" t="s">
        <v>412</v>
      </c>
      <c r="I156" s="4">
        <v>0.55758717191201013</v>
      </c>
      <c r="J156" s="85">
        <v>49</v>
      </c>
      <c r="K156" s="100" t="s">
        <v>1311</v>
      </c>
      <c r="L156" s="75" t="str">
        <f>IFERROR(K156-J156,"")</f>
        <v/>
      </c>
      <c r="P156" s="86"/>
    </row>
    <row r="157" spans="2:16">
      <c r="B157" s="103">
        <v>140</v>
      </c>
      <c r="C157" s="127" t="s">
        <v>1311</v>
      </c>
      <c r="D157" s="2">
        <v>11</v>
      </c>
      <c r="E157" s="2" t="s">
        <v>51</v>
      </c>
      <c r="F157" s="76">
        <v>24</v>
      </c>
      <c r="G157" s="74" t="s">
        <v>645</v>
      </c>
      <c r="H157" s="4" t="s">
        <v>412</v>
      </c>
      <c r="I157" s="4">
        <v>0.55668714471832781</v>
      </c>
      <c r="J157" s="85">
        <v>50</v>
      </c>
      <c r="K157" s="100" t="s">
        <v>1311</v>
      </c>
      <c r="L157" s="75" t="str">
        <f>IFERROR(K157-J157,"")</f>
        <v/>
      </c>
    </row>
    <row r="158" spans="2:16">
      <c r="B158" s="103">
        <v>141</v>
      </c>
      <c r="C158" s="127" t="s">
        <v>1311</v>
      </c>
      <c r="D158" s="2">
        <v>11</v>
      </c>
      <c r="E158" s="2" t="str">
        <f>VLOOKUP(G158,'[1]Rec - 2016'!$C$5:$S$466,2,FALSE)</f>
        <v>SFO</v>
      </c>
      <c r="F158" s="76">
        <v>26</v>
      </c>
      <c r="G158" s="6" t="s">
        <v>296</v>
      </c>
      <c r="H158" s="4" t="s">
        <v>403</v>
      </c>
      <c r="I158" s="4">
        <v>0.55656588164437359</v>
      </c>
      <c r="J158" s="85">
        <v>101</v>
      </c>
      <c r="K158" s="100" t="s">
        <v>1311</v>
      </c>
      <c r="L158" s="75" t="str">
        <f>IFERROR(K158-J158,"")</f>
        <v/>
      </c>
    </row>
    <row r="159" spans="2:16">
      <c r="B159" s="103">
        <v>142</v>
      </c>
      <c r="C159" s="127" t="s">
        <v>1311</v>
      </c>
      <c r="D159" s="2">
        <v>10</v>
      </c>
      <c r="E159" s="2" t="s">
        <v>37</v>
      </c>
      <c r="F159" s="76">
        <v>25</v>
      </c>
      <c r="G159" s="74" t="s">
        <v>635</v>
      </c>
      <c r="H159" s="4" t="s">
        <v>412</v>
      </c>
      <c r="I159" s="4">
        <v>0.55332838190934375</v>
      </c>
      <c r="J159" s="85">
        <v>51</v>
      </c>
      <c r="K159" s="100" t="s">
        <v>1311</v>
      </c>
      <c r="L159" s="75" t="str">
        <f>IFERROR(K159-J159,"")</f>
        <v/>
      </c>
    </row>
    <row r="160" spans="2:16">
      <c r="B160" s="103">
        <v>143</v>
      </c>
      <c r="C160" s="127" t="s">
        <v>1311</v>
      </c>
      <c r="D160" s="2">
        <v>5</v>
      </c>
      <c r="E160" s="2" t="s">
        <v>5</v>
      </c>
      <c r="F160" s="76">
        <v>25</v>
      </c>
      <c r="G160" s="74" t="s">
        <v>619</v>
      </c>
      <c r="H160" s="4" t="s">
        <v>412</v>
      </c>
      <c r="I160" s="4">
        <v>0.55223815607861315</v>
      </c>
      <c r="J160" s="85">
        <v>52</v>
      </c>
      <c r="K160" s="100" t="s">
        <v>1311</v>
      </c>
      <c r="L160" s="75" t="str">
        <f>IFERROR(K160-J160,"")</f>
        <v/>
      </c>
    </row>
    <row r="161" spans="2:16">
      <c r="B161" s="103">
        <v>144</v>
      </c>
      <c r="C161" s="127" t="s">
        <v>1311</v>
      </c>
      <c r="D161" s="2">
        <v>11</v>
      </c>
      <c r="E161" s="2" t="str">
        <f>VLOOKUP(G161,'[1]Rec - 2016'!$C$5:$S$466,2,FALSE)</f>
        <v>TAM</v>
      </c>
      <c r="F161" s="76">
        <v>26</v>
      </c>
      <c r="G161" s="6" t="s">
        <v>298</v>
      </c>
      <c r="H161" s="4" t="s">
        <v>403</v>
      </c>
      <c r="I161" s="4">
        <v>0.55177811900354268</v>
      </c>
      <c r="J161" s="85">
        <v>102</v>
      </c>
      <c r="K161" s="100" t="s">
        <v>1311</v>
      </c>
      <c r="L161" s="75" t="str">
        <f>IFERROR(K161-J161,"")</f>
        <v/>
      </c>
    </row>
    <row r="162" spans="2:16">
      <c r="B162" s="103">
        <v>145</v>
      </c>
      <c r="C162" s="127" t="s">
        <v>1311</v>
      </c>
      <c r="D162" s="2">
        <v>9</v>
      </c>
      <c r="E162" s="2" t="str">
        <f>VLOOKUP(G162,'[1]Rec - 2016'!$C$5:$S$466,2,FALSE)</f>
        <v>PIT</v>
      </c>
      <c r="F162" s="76">
        <v>25</v>
      </c>
      <c r="G162" s="6" t="s">
        <v>293</v>
      </c>
      <c r="H162" s="4" t="s">
        <v>403</v>
      </c>
      <c r="I162" s="4">
        <v>0.55082962714384831</v>
      </c>
      <c r="J162" s="85">
        <v>103</v>
      </c>
      <c r="K162" s="100" t="s">
        <v>1311</v>
      </c>
      <c r="L162" s="75" t="str">
        <f>IFERROR(K162-J162,"")</f>
        <v/>
      </c>
    </row>
    <row r="163" spans="2:16">
      <c r="B163" s="103">
        <v>146</v>
      </c>
      <c r="C163" s="127" t="s">
        <v>1311</v>
      </c>
      <c r="D163" s="2">
        <v>9</v>
      </c>
      <c r="E163" s="2" t="s">
        <v>13</v>
      </c>
      <c r="F163" s="76">
        <v>24</v>
      </c>
      <c r="G163" s="74" t="s">
        <v>642</v>
      </c>
      <c r="H163" s="4" t="s">
        <v>412</v>
      </c>
      <c r="I163" s="4">
        <v>0.54952666553515683</v>
      </c>
      <c r="J163" s="85">
        <v>53</v>
      </c>
      <c r="K163" s="100" t="s">
        <v>1311</v>
      </c>
      <c r="L163" s="75" t="str">
        <f>IFERROR(K163-J163,"")</f>
        <v/>
      </c>
    </row>
    <row r="164" spans="2:16">
      <c r="B164" s="103">
        <v>147</v>
      </c>
      <c r="C164" s="127" t="s">
        <v>1311</v>
      </c>
      <c r="D164" s="2">
        <v>5</v>
      </c>
      <c r="E164" s="2" t="str">
        <f>VLOOKUP(G164,'[1]Rec - 2016'!$C$5:$S$466,2,FALSE)</f>
        <v>NOR</v>
      </c>
      <c r="F164" s="76">
        <v>24</v>
      </c>
      <c r="G164" s="6" t="s">
        <v>295</v>
      </c>
      <c r="H164" s="4" t="s">
        <v>403</v>
      </c>
      <c r="I164" s="4">
        <v>0.54843552007996499</v>
      </c>
      <c r="J164" s="85">
        <v>105</v>
      </c>
      <c r="K164" s="100" t="s">
        <v>1311</v>
      </c>
      <c r="L164" s="75" t="str">
        <f>IFERROR(K164-J164,"")</f>
        <v/>
      </c>
      <c r="P164" s="86"/>
    </row>
    <row r="165" spans="2:16">
      <c r="B165" s="103">
        <v>148</v>
      </c>
      <c r="C165" s="127" t="s">
        <v>1311</v>
      </c>
      <c r="D165" s="2">
        <v>7</v>
      </c>
      <c r="E165" s="5" t="s">
        <v>59</v>
      </c>
      <c r="F165" s="76">
        <v>25</v>
      </c>
      <c r="G165" s="3" t="s">
        <v>139</v>
      </c>
      <c r="H165" s="4" t="s">
        <v>402</v>
      </c>
      <c r="I165" s="4">
        <v>0.54455799413277195</v>
      </c>
      <c r="J165" s="85">
        <v>72</v>
      </c>
      <c r="K165" s="100" t="s">
        <v>1311</v>
      </c>
      <c r="L165" s="75" t="str">
        <f>IFERROR(K165-J165,"")</f>
        <v/>
      </c>
    </row>
    <row r="166" spans="2:16">
      <c r="B166" s="103">
        <v>149</v>
      </c>
      <c r="C166" s="127" t="s">
        <v>1311</v>
      </c>
      <c r="D166" s="2">
        <v>5</v>
      </c>
      <c r="E166" s="2" t="str">
        <f>VLOOKUP(G166,'[1]Rec - 2016'!$C$5:$S$466,2,FALSE)</f>
        <v>ATL</v>
      </c>
      <c r="F166" s="76">
        <v>25</v>
      </c>
      <c r="G166" s="6" t="s">
        <v>294</v>
      </c>
      <c r="H166" s="4" t="s">
        <v>403</v>
      </c>
      <c r="I166" s="4">
        <v>0.54294895784079789</v>
      </c>
      <c r="J166" s="85">
        <v>108</v>
      </c>
      <c r="K166" s="100" t="s">
        <v>1311</v>
      </c>
      <c r="L166" s="75" t="str">
        <f>IFERROR(K166-J166,"")</f>
        <v/>
      </c>
    </row>
    <row r="167" spans="2:16">
      <c r="B167" s="103">
        <v>150</v>
      </c>
      <c r="C167" s="127" t="s">
        <v>1311</v>
      </c>
      <c r="D167" s="2">
        <v>9</v>
      </c>
      <c r="E167" s="2" t="str">
        <f>VLOOKUP(G167,'[1]Rec - 2016'!$C$5:$S$466,2,FALSE)</f>
        <v>PIT</v>
      </c>
      <c r="F167" s="76">
        <v>25</v>
      </c>
      <c r="G167" s="3" t="s">
        <v>300</v>
      </c>
      <c r="H167" s="4" t="s">
        <v>403</v>
      </c>
      <c r="I167" s="4">
        <v>0.54170819340316345</v>
      </c>
      <c r="J167" s="85">
        <v>109</v>
      </c>
      <c r="K167" s="100" t="s">
        <v>1311</v>
      </c>
      <c r="L167" s="75" t="str">
        <f>IFERROR(K167-J167,"")</f>
        <v/>
      </c>
    </row>
    <row r="168" spans="2:16">
      <c r="B168" s="103">
        <v>151</v>
      </c>
      <c r="C168" s="127" t="s">
        <v>1311</v>
      </c>
      <c r="D168" s="2">
        <v>10</v>
      </c>
      <c r="E168" s="2" t="s">
        <v>31</v>
      </c>
      <c r="F168" s="76">
        <v>25</v>
      </c>
      <c r="G168" s="74" t="s">
        <v>672</v>
      </c>
      <c r="H168" s="4" t="s">
        <v>412</v>
      </c>
      <c r="I168" s="4">
        <v>0.53901982673559046</v>
      </c>
      <c r="J168" s="85">
        <v>54</v>
      </c>
      <c r="K168" s="100" t="s">
        <v>1311</v>
      </c>
      <c r="L168" s="75" t="str">
        <f>IFERROR(K168-J168,"")</f>
        <v/>
      </c>
    </row>
    <row r="169" spans="2:16">
      <c r="B169" s="103">
        <v>152</v>
      </c>
      <c r="C169" s="127" t="s">
        <v>1311</v>
      </c>
      <c r="D169" s="2">
        <v>8</v>
      </c>
      <c r="E169" s="2" t="s">
        <v>27</v>
      </c>
      <c r="F169" s="76">
        <v>24</v>
      </c>
      <c r="G169" s="74" t="s">
        <v>654</v>
      </c>
      <c r="H169" s="4" t="s">
        <v>412</v>
      </c>
      <c r="I169" s="4">
        <v>0.53802488991472086</v>
      </c>
      <c r="J169" s="85">
        <v>55</v>
      </c>
      <c r="K169" s="100" t="s">
        <v>1311</v>
      </c>
      <c r="L169" s="75" t="str">
        <f>IFERROR(K169-J169,"")</f>
        <v/>
      </c>
    </row>
    <row r="170" spans="2:16">
      <c r="B170" s="103">
        <v>153</v>
      </c>
      <c r="C170" s="127" t="s">
        <v>1311</v>
      </c>
      <c r="D170" s="2">
        <v>8</v>
      </c>
      <c r="E170" s="2" t="s">
        <v>39</v>
      </c>
      <c r="F170" s="76">
        <v>23</v>
      </c>
      <c r="G170" s="74" t="s">
        <v>644</v>
      </c>
      <c r="H170" s="4" t="s">
        <v>412</v>
      </c>
      <c r="I170" s="4">
        <v>0.53551764398852708</v>
      </c>
      <c r="J170" s="85">
        <v>56</v>
      </c>
      <c r="K170" s="100" t="s">
        <v>1311</v>
      </c>
      <c r="L170" s="75" t="str">
        <f>IFERROR(K170-J170,"")</f>
        <v/>
      </c>
    </row>
    <row r="171" spans="2:16">
      <c r="B171" s="103">
        <v>154</v>
      </c>
      <c r="C171" s="127">
        <v>165.5</v>
      </c>
      <c r="D171" s="2">
        <v>6</v>
      </c>
      <c r="E171" s="5" t="s">
        <v>33</v>
      </c>
      <c r="F171" s="76">
        <v>26</v>
      </c>
      <c r="G171" s="3" t="s">
        <v>142</v>
      </c>
      <c r="H171" s="4" t="s">
        <v>402</v>
      </c>
      <c r="I171" s="4">
        <v>0.53396498217269994</v>
      </c>
      <c r="J171" s="85">
        <v>75</v>
      </c>
      <c r="K171" s="100">
        <v>49</v>
      </c>
      <c r="L171" s="75">
        <f>IFERROR(K171-J171,"")</f>
        <v>-26</v>
      </c>
    </row>
    <row r="172" spans="2:16">
      <c r="B172" s="103">
        <v>155</v>
      </c>
      <c r="C172" s="127" t="s">
        <v>1311</v>
      </c>
      <c r="D172" s="2">
        <v>8</v>
      </c>
      <c r="E172" s="2" t="str">
        <f>VLOOKUP(G172,'[1]Rec - 2016'!$C$5:$S$466,2,FALSE)</f>
        <v>GNB</v>
      </c>
      <c r="F172" s="76">
        <v>22</v>
      </c>
      <c r="G172" s="6" t="s">
        <v>306</v>
      </c>
      <c r="H172" s="4" t="s">
        <v>403</v>
      </c>
      <c r="I172" s="4">
        <v>0.53382235005963108</v>
      </c>
      <c r="J172" s="85">
        <v>111</v>
      </c>
      <c r="K172" s="100" t="s">
        <v>1311</v>
      </c>
      <c r="L172" s="75" t="str">
        <f>IFERROR(K172-J172,"")</f>
        <v/>
      </c>
    </row>
    <row r="173" spans="2:16">
      <c r="B173" s="103">
        <v>156</v>
      </c>
      <c r="C173" s="127">
        <v>232</v>
      </c>
      <c r="D173" s="2">
        <v>8</v>
      </c>
      <c r="E173" s="2" t="s">
        <v>66</v>
      </c>
      <c r="F173" s="76">
        <v>23</v>
      </c>
      <c r="G173" s="74" t="s">
        <v>662</v>
      </c>
      <c r="H173" s="4" t="s">
        <v>412</v>
      </c>
      <c r="I173" s="4">
        <v>0.53362063478740296</v>
      </c>
      <c r="J173" s="85">
        <v>58</v>
      </c>
      <c r="K173" s="100" t="s">
        <v>1311</v>
      </c>
      <c r="L173" s="75" t="str">
        <f>IFERROR(K173-J173,"")</f>
        <v/>
      </c>
    </row>
    <row r="174" spans="2:16">
      <c r="B174" s="103">
        <v>157</v>
      </c>
      <c r="C174" s="127" t="s">
        <v>1311</v>
      </c>
      <c r="D174" s="2">
        <v>9</v>
      </c>
      <c r="E174" s="2" t="str">
        <f>VLOOKUP(G174,'[1]Rec - 2016'!$C$5:$S$466,2,FALSE)</f>
        <v>PIT</v>
      </c>
      <c r="F174" s="76">
        <v>26</v>
      </c>
      <c r="G174" s="6" t="s">
        <v>308</v>
      </c>
      <c r="H174" s="4" t="s">
        <v>403</v>
      </c>
      <c r="I174" s="4">
        <v>0.53225938418470198</v>
      </c>
      <c r="J174" s="85">
        <v>112</v>
      </c>
      <c r="K174" s="100" t="s">
        <v>1311</v>
      </c>
      <c r="L174" s="75" t="str">
        <f>IFERROR(K174-J174,"")</f>
        <v/>
      </c>
    </row>
    <row r="175" spans="2:16">
      <c r="B175" s="103">
        <v>158</v>
      </c>
      <c r="C175" s="127" t="s">
        <v>1311</v>
      </c>
      <c r="D175" s="2">
        <v>8</v>
      </c>
      <c r="E175" s="2" t="str">
        <f>VLOOKUP(G175,'[1]Rec - 2016'!$C$5:$S$466,2,FALSE)</f>
        <v>ARI</v>
      </c>
      <c r="F175" s="76">
        <v>26</v>
      </c>
      <c r="G175" s="3" t="s">
        <v>315</v>
      </c>
      <c r="H175" s="4" t="s">
        <v>403</v>
      </c>
      <c r="I175" s="4">
        <v>0.53048799420982085</v>
      </c>
      <c r="J175" s="85">
        <v>113</v>
      </c>
      <c r="K175" s="100" t="s">
        <v>1311</v>
      </c>
      <c r="L175" s="75" t="str">
        <f>IFERROR(K175-J175,"")</f>
        <v/>
      </c>
    </row>
    <row r="176" spans="2:16">
      <c r="B176" s="103">
        <v>159</v>
      </c>
      <c r="C176" s="127">
        <v>194.5</v>
      </c>
      <c r="D176" s="2">
        <v>10</v>
      </c>
      <c r="E176" s="5" t="s">
        <v>53</v>
      </c>
      <c r="F176" s="76">
        <v>22</v>
      </c>
      <c r="G176" s="3" t="s">
        <v>143</v>
      </c>
      <c r="H176" s="4" t="s">
        <v>402</v>
      </c>
      <c r="I176" s="4">
        <v>0.52943358669378415</v>
      </c>
      <c r="J176" s="85">
        <v>76</v>
      </c>
      <c r="K176" s="100">
        <v>59</v>
      </c>
      <c r="L176" s="75">
        <f>IFERROR(K176-J176,"")</f>
        <v>-17</v>
      </c>
    </row>
    <row r="177" spans="2:12">
      <c r="B177" s="103">
        <v>160</v>
      </c>
      <c r="C177" s="127" t="s">
        <v>1311</v>
      </c>
      <c r="D177" s="2">
        <v>6</v>
      </c>
      <c r="E177" s="2" t="str">
        <f>VLOOKUP(G177,'[1]Rec - 2016'!$C$5:$S$466,2,FALSE)</f>
        <v>CIN</v>
      </c>
      <c r="F177" s="76">
        <v>22</v>
      </c>
      <c r="G177" s="6" t="s">
        <v>319</v>
      </c>
      <c r="H177" s="4" t="s">
        <v>403</v>
      </c>
      <c r="I177" s="4">
        <v>0.52093854380225213</v>
      </c>
      <c r="J177" s="85">
        <v>117</v>
      </c>
      <c r="K177" s="100" t="s">
        <v>1311</v>
      </c>
      <c r="L177" s="75" t="str">
        <f>IFERROR(K177-J177,"")</f>
        <v/>
      </c>
    </row>
    <row r="178" spans="2:12">
      <c r="B178" s="103">
        <v>161</v>
      </c>
      <c r="C178" s="127" t="s">
        <v>1311</v>
      </c>
      <c r="D178" s="2">
        <v>5</v>
      </c>
      <c r="E178" s="5" t="s">
        <v>5</v>
      </c>
      <c r="F178" s="76">
        <v>24</v>
      </c>
      <c r="G178" s="3" t="s">
        <v>145</v>
      </c>
      <c r="H178" s="4" t="s">
        <v>402</v>
      </c>
      <c r="I178" s="4">
        <v>0.51765801068258843</v>
      </c>
      <c r="J178" s="85">
        <v>78</v>
      </c>
      <c r="K178" s="100" t="s">
        <v>1311</v>
      </c>
      <c r="L178" s="75" t="str">
        <f>IFERROR(K178-J178,"")</f>
        <v/>
      </c>
    </row>
    <row r="179" spans="2:12">
      <c r="B179" s="103">
        <v>162</v>
      </c>
      <c r="C179" s="127" t="s">
        <v>1311</v>
      </c>
      <c r="D179" s="2">
        <v>10</v>
      </c>
      <c r="E179" s="5" t="s">
        <v>53</v>
      </c>
      <c r="F179" s="76">
        <v>22</v>
      </c>
      <c r="G179" s="3" t="s">
        <v>146</v>
      </c>
      <c r="H179" s="4" t="s">
        <v>402</v>
      </c>
      <c r="I179" s="4">
        <v>0.51650632142267305</v>
      </c>
      <c r="J179" s="85">
        <v>79</v>
      </c>
      <c r="K179" s="100" t="s">
        <v>1311</v>
      </c>
      <c r="L179" s="75" t="str">
        <f>IFERROR(K179-J179,"")</f>
        <v/>
      </c>
    </row>
    <row r="180" spans="2:12">
      <c r="B180" s="103">
        <v>163</v>
      </c>
      <c r="C180" s="127" t="s">
        <v>1311</v>
      </c>
      <c r="D180" s="2">
        <v>5</v>
      </c>
      <c r="E180" s="5" t="s">
        <v>47</v>
      </c>
      <c r="F180" s="76">
        <v>25</v>
      </c>
      <c r="G180" s="3" t="s">
        <v>147</v>
      </c>
      <c r="H180" s="4" t="s">
        <v>402</v>
      </c>
      <c r="I180" s="4">
        <v>0.51607942490362868</v>
      </c>
      <c r="J180" s="85">
        <v>80</v>
      </c>
      <c r="K180" s="100" t="s">
        <v>1311</v>
      </c>
      <c r="L180" s="75" t="str">
        <f>IFERROR(K180-J180,"")</f>
        <v/>
      </c>
    </row>
    <row r="181" spans="2:12">
      <c r="B181" s="103">
        <v>164</v>
      </c>
      <c r="C181" s="127" t="s">
        <v>1311</v>
      </c>
      <c r="D181" s="2">
        <v>8</v>
      </c>
      <c r="E181" s="5" t="s">
        <v>27</v>
      </c>
      <c r="F181" s="76">
        <v>24</v>
      </c>
      <c r="G181" s="3" t="s">
        <v>150</v>
      </c>
      <c r="H181" s="4" t="s">
        <v>402</v>
      </c>
      <c r="I181" s="4">
        <v>0.51385885748069393</v>
      </c>
      <c r="J181" s="85">
        <v>83</v>
      </c>
      <c r="K181" s="100" t="s">
        <v>1311</v>
      </c>
      <c r="L181" s="75" t="str">
        <f>IFERROR(K181-J181,"")</f>
        <v/>
      </c>
    </row>
    <row r="182" spans="2:12">
      <c r="B182" s="103">
        <v>165</v>
      </c>
      <c r="C182" s="127" t="s">
        <v>1311</v>
      </c>
      <c r="D182" s="2">
        <v>7</v>
      </c>
      <c r="E182" s="2" t="str">
        <f>VLOOKUP(G182,'[1]Rec - 2016'!$C$5:$S$466,2,FALSE)</f>
        <v>HOU</v>
      </c>
      <c r="F182" s="76">
        <v>24</v>
      </c>
      <c r="G182" s="6" t="s">
        <v>304</v>
      </c>
      <c r="H182" s="4" t="s">
        <v>403</v>
      </c>
      <c r="I182" s="4">
        <v>0.51279575516536613</v>
      </c>
      <c r="J182" s="85">
        <v>119</v>
      </c>
      <c r="K182" s="100" t="s">
        <v>1311</v>
      </c>
      <c r="L182" s="75" t="str">
        <f>IFERROR(K182-J182,"")</f>
        <v/>
      </c>
    </row>
    <row r="183" spans="2:12">
      <c r="B183" s="103">
        <v>166</v>
      </c>
      <c r="C183" s="127" t="s">
        <v>1311</v>
      </c>
      <c r="D183" s="2">
        <v>7</v>
      </c>
      <c r="E183" s="2" t="str">
        <f>VLOOKUP(G183,'[1]Rec - 2016'!$C$5:$S$466,2,FALSE)</f>
        <v>DET</v>
      </c>
      <c r="F183" s="76">
        <v>24</v>
      </c>
      <c r="G183" s="3" t="s">
        <v>334</v>
      </c>
      <c r="H183" s="4" t="s">
        <v>403</v>
      </c>
      <c r="I183" s="4">
        <v>0.50926846485716726</v>
      </c>
      <c r="J183" s="85">
        <v>122</v>
      </c>
      <c r="K183" s="100" t="s">
        <v>1311</v>
      </c>
      <c r="L183" s="75" t="str">
        <f>IFERROR(K183-J183,"")</f>
        <v/>
      </c>
    </row>
    <row r="184" spans="2:12">
      <c r="B184" s="103">
        <v>167</v>
      </c>
      <c r="C184" s="127" t="s">
        <v>1311</v>
      </c>
      <c r="D184" s="2">
        <v>5</v>
      </c>
      <c r="E184" s="2" t="str">
        <f>VLOOKUP(G184,'[1]Rec - 2016'!$C$5:$S$466,2,FALSE)</f>
        <v>DEN</v>
      </c>
      <c r="F184" s="76">
        <v>25</v>
      </c>
      <c r="G184" s="6" t="s">
        <v>310</v>
      </c>
      <c r="H184" s="4" t="s">
        <v>403</v>
      </c>
      <c r="I184" s="4">
        <v>0.50497035651152034</v>
      </c>
      <c r="J184" s="85">
        <v>123</v>
      </c>
      <c r="K184" s="100" t="s">
        <v>1311</v>
      </c>
      <c r="L184" s="75" t="str">
        <f>IFERROR(K184-J184,"")</f>
        <v/>
      </c>
    </row>
    <row r="185" spans="2:12">
      <c r="B185" s="103">
        <v>168</v>
      </c>
      <c r="C185" s="127">
        <v>245</v>
      </c>
      <c r="D185" s="2">
        <v>11</v>
      </c>
      <c r="E185" s="5" t="s">
        <v>41</v>
      </c>
      <c r="F185" s="76">
        <v>22</v>
      </c>
      <c r="G185" s="3" t="s">
        <v>151</v>
      </c>
      <c r="H185" s="4" t="s">
        <v>402</v>
      </c>
      <c r="I185" s="4">
        <v>0.50425881972610143</v>
      </c>
      <c r="J185" s="85">
        <v>84</v>
      </c>
      <c r="K185" s="100">
        <v>67</v>
      </c>
      <c r="L185" s="75">
        <f>IFERROR(K185-J185,"")</f>
        <v>-17</v>
      </c>
    </row>
    <row r="186" spans="2:12">
      <c r="B186" s="103">
        <v>169</v>
      </c>
      <c r="C186" s="127" t="s">
        <v>1311</v>
      </c>
      <c r="D186" s="2">
        <v>8</v>
      </c>
      <c r="E186" s="2" t="str">
        <f>VLOOKUP(G186,'[1]Rec - 2016'!$C$5:$S$466,2,FALSE)</f>
        <v>NYG</v>
      </c>
      <c r="F186" s="76">
        <v>23</v>
      </c>
      <c r="G186" s="3" t="s">
        <v>309</v>
      </c>
      <c r="H186" s="4" t="s">
        <v>403</v>
      </c>
      <c r="I186" s="4">
        <v>0.50387568796556892</v>
      </c>
      <c r="J186" s="85">
        <v>124</v>
      </c>
      <c r="K186" s="100" t="s">
        <v>1311</v>
      </c>
      <c r="L186" s="75" t="str">
        <f>IFERROR(K186-J186,"")</f>
        <v/>
      </c>
    </row>
    <row r="187" spans="2:12">
      <c r="B187" s="103">
        <v>170</v>
      </c>
      <c r="C187" s="127" t="s">
        <v>1311</v>
      </c>
      <c r="D187" s="2">
        <v>6</v>
      </c>
      <c r="E187" s="2" t="s">
        <v>45</v>
      </c>
      <c r="F187" s="76">
        <v>23</v>
      </c>
      <c r="G187" s="74" t="s">
        <v>699</v>
      </c>
      <c r="H187" s="4" t="s">
        <v>412</v>
      </c>
      <c r="I187" s="4">
        <v>0.50332810259710725</v>
      </c>
      <c r="J187" s="85">
        <v>63</v>
      </c>
      <c r="K187" s="100" t="s">
        <v>1311</v>
      </c>
      <c r="L187" s="75" t="str">
        <f>IFERROR(K187-J187,"")</f>
        <v/>
      </c>
    </row>
    <row r="188" spans="2:12">
      <c r="B188" s="103">
        <v>171</v>
      </c>
      <c r="C188" s="127" t="s">
        <v>1311</v>
      </c>
      <c r="D188" s="2">
        <v>9</v>
      </c>
      <c r="E188" s="2" t="str">
        <f>VLOOKUP(G188,'[1]Rec - 2016'!$C$5:$S$466,2,FALSE)</f>
        <v>CLE</v>
      </c>
      <c r="F188" s="76">
        <v>22</v>
      </c>
      <c r="G188" s="6" t="s">
        <v>311</v>
      </c>
      <c r="H188" s="4" t="s">
        <v>403</v>
      </c>
      <c r="I188" s="4">
        <v>0.50328169684980006</v>
      </c>
      <c r="J188" s="85">
        <v>125</v>
      </c>
      <c r="K188" s="100" t="s">
        <v>1311</v>
      </c>
      <c r="L188" s="75" t="str">
        <f>IFERROR(K188-J188,"")</f>
        <v/>
      </c>
    </row>
    <row r="189" spans="2:12">
      <c r="B189" s="103">
        <v>172</v>
      </c>
      <c r="C189" s="127">
        <v>139</v>
      </c>
      <c r="D189" s="2">
        <v>5</v>
      </c>
      <c r="E189" s="2" t="str">
        <f>VLOOKUP(G189,'[1]Rec - 2016'!$C$5:$S$466,2,FALSE)</f>
        <v>WAS</v>
      </c>
      <c r="F189" s="76">
        <v>24</v>
      </c>
      <c r="G189" s="3" t="s">
        <v>343</v>
      </c>
      <c r="H189" s="4" t="s">
        <v>403</v>
      </c>
      <c r="I189" s="4">
        <v>0.5020242932768284</v>
      </c>
      <c r="J189" s="85">
        <v>126</v>
      </c>
      <c r="K189" s="100">
        <v>48</v>
      </c>
      <c r="L189" s="75">
        <f>IFERROR(K189-J189,"")</f>
        <v>-78</v>
      </c>
    </row>
    <row r="190" spans="2:12">
      <c r="B190" s="103">
        <v>173</v>
      </c>
      <c r="C190" s="127" t="s">
        <v>1311</v>
      </c>
      <c r="D190" s="2">
        <v>6</v>
      </c>
      <c r="E190" s="2" t="s">
        <v>45</v>
      </c>
      <c r="F190" s="76">
        <v>25</v>
      </c>
      <c r="G190" s="74" t="s">
        <v>691</v>
      </c>
      <c r="H190" s="4" t="s">
        <v>412</v>
      </c>
      <c r="I190" s="4">
        <v>0.50123928933373163</v>
      </c>
      <c r="J190" s="85">
        <v>64</v>
      </c>
      <c r="K190" s="100" t="s">
        <v>1311</v>
      </c>
      <c r="L190" s="75" t="str">
        <f>IFERROR(K190-J190,"")</f>
        <v/>
      </c>
    </row>
    <row r="191" spans="2:12">
      <c r="B191" s="103">
        <v>174</v>
      </c>
      <c r="C191" s="127" t="s">
        <v>1311</v>
      </c>
      <c r="D191" s="2">
        <v>9</v>
      </c>
      <c r="E191" s="5" t="s">
        <v>11</v>
      </c>
      <c r="F191" s="76">
        <v>23</v>
      </c>
      <c r="G191" s="3" t="s">
        <v>153</v>
      </c>
      <c r="H191" s="4" t="s">
        <v>402</v>
      </c>
      <c r="I191" s="4">
        <v>0.50031583646102606</v>
      </c>
      <c r="J191" s="85">
        <v>86</v>
      </c>
      <c r="K191" s="100" t="s">
        <v>1311</v>
      </c>
      <c r="L191" s="75" t="str">
        <f>IFERROR(K191-J191,"")</f>
        <v/>
      </c>
    </row>
    <row r="192" spans="2:12">
      <c r="B192" s="103">
        <v>175</v>
      </c>
      <c r="C192" s="127" t="s">
        <v>1311</v>
      </c>
      <c r="D192" s="2">
        <v>6</v>
      </c>
      <c r="E192" s="5" t="s">
        <v>45</v>
      </c>
      <c r="F192" s="76">
        <v>26</v>
      </c>
      <c r="G192" s="3" t="s">
        <v>155</v>
      </c>
      <c r="H192" s="4" t="s">
        <v>402</v>
      </c>
      <c r="I192" s="4">
        <v>0.49947735258751796</v>
      </c>
      <c r="J192" s="85">
        <v>88</v>
      </c>
      <c r="K192" s="100" t="s">
        <v>1311</v>
      </c>
      <c r="L192" s="75" t="str">
        <f>IFERROR(K192-J192,"")</f>
        <v/>
      </c>
    </row>
    <row r="193" spans="2:12">
      <c r="B193" s="103">
        <v>176</v>
      </c>
      <c r="C193" s="127" t="s">
        <v>1311</v>
      </c>
      <c r="D193" s="2">
        <v>5</v>
      </c>
      <c r="E193" s="2" t="s">
        <v>47</v>
      </c>
      <c r="F193" s="76">
        <v>24</v>
      </c>
      <c r="G193" s="74" t="s">
        <v>664</v>
      </c>
      <c r="H193" s="4" t="s">
        <v>412</v>
      </c>
      <c r="I193" s="4">
        <v>0.4969142424867028</v>
      </c>
      <c r="J193" s="85">
        <v>65</v>
      </c>
      <c r="K193" s="100" t="s">
        <v>1311</v>
      </c>
      <c r="L193" s="75" t="str">
        <f>IFERROR(K193-J193,"")</f>
        <v/>
      </c>
    </row>
    <row r="194" spans="2:12">
      <c r="B194" s="103">
        <v>177</v>
      </c>
      <c r="C194" s="127" t="s">
        <v>1311</v>
      </c>
      <c r="D194" s="2">
        <v>6</v>
      </c>
      <c r="E194" s="5" t="s">
        <v>29</v>
      </c>
      <c r="F194" s="76">
        <v>22</v>
      </c>
      <c r="G194" s="3" t="s">
        <v>156</v>
      </c>
      <c r="H194" s="4" t="s">
        <v>402</v>
      </c>
      <c r="I194" s="4">
        <v>0.49677277434543726</v>
      </c>
      <c r="J194" s="85">
        <v>89</v>
      </c>
      <c r="K194" s="100" t="s">
        <v>1311</v>
      </c>
      <c r="L194" s="75" t="str">
        <f>IFERROR(K194-J194,"")</f>
        <v/>
      </c>
    </row>
    <row r="195" spans="2:12">
      <c r="B195" s="103">
        <v>178</v>
      </c>
      <c r="C195" s="127" t="s">
        <v>1311</v>
      </c>
      <c r="D195" s="2">
        <v>9</v>
      </c>
      <c r="E195" s="2" t="str">
        <f>VLOOKUP(G195,'[1]Rec - 2016'!$C$5:$S$466,2,FALSE)</f>
        <v>CHI</v>
      </c>
      <c r="F195" s="76">
        <v>24</v>
      </c>
      <c r="G195" s="6" t="s">
        <v>323</v>
      </c>
      <c r="H195" s="4" t="s">
        <v>403</v>
      </c>
      <c r="I195" s="4">
        <v>0.49394815877431131</v>
      </c>
      <c r="J195" s="85">
        <v>130</v>
      </c>
      <c r="K195" s="100" t="s">
        <v>1311</v>
      </c>
      <c r="L195" s="75" t="str">
        <f>IFERROR(K195-J195,"")</f>
        <v/>
      </c>
    </row>
    <row r="196" spans="2:12">
      <c r="B196" s="103">
        <v>179</v>
      </c>
      <c r="C196" s="127" t="s">
        <v>1311</v>
      </c>
      <c r="D196" s="2">
        <v>7</v>
      </c>
      <c r="E196" s="2" t="str">
        <f>VLOOKUP(G196,'[1]Rec - 2016'!$C$5:$S$466,2,FALSE)</f>
        <v>HOU</v>
      </c>
      <c r="F196" s="76">
        <v>22</v>
      </c>
      <c r="G196" s="6" t="s">
        <v>325</v>
      </c>
      <c r="H196" s="4" t="s">
        <v>403</v>
      </c>
      <c r="I196" s="4">
        <v>0.49346485020114678</v>
      </c>
      <c r="J196" s="85">
        <v>133</v>
      </c>
      <c r="K196" s="100" t="s">
        <v>1311</v>
      </c>
      <c r="L196" s="75" t="str">
        <f>IFERROR(K196-J196,"")</f>
        <v/>
      </c>
    </row>
    <row r="197" spans="2:12">
      <c r="B197" s="103">
        <v>180</v>
      </c>
      <c r="C197" s="127" t="s">
        <v>1311</v>
      </c>
      <c r="D197" s="2">
        <v>6</v>
      </c>
      <c r="E197" s="2" t="s">
        <v>33</v>
      </c>
      <c r="F197" s="76">
        <v>24</v>
      </c>
      <c r="G197" s="74" t="s">
        <v>689</v>
      </c>
      <c r="H197" s="4" t="s">
        <v>412</v>
      </c>
      <c r="I197" s="4">
        <v>0.49028683089792024</v>
      </c>
      <c r="J197" s="85">
        <v>66</v>
      </c>
      <c r="K197" s="100" t="s">
        <v>1311</v>
      </c>
      <c r="L197" s="75" t="str">
        <f>IFERROR(K197-J197,"")</f>
        <v/>
      </c>
    </row>
    <row r="198" spans="2:12">
      <c r="B198" s="103">
        <v>181</v>
      </c>
      <c r="C198" s="127" t="s">
        <v>1311</v>
      </c>
      <c r="D198" s="2">
        <v>11</v>
      </c>
      <c r="E198" s="5" t="s">
        <v>43</v>
      </c>
      <c r="F198" s="76">
        <v>22</v>
      </c>
      <c r="G198" s="3" t="s">
        <v>158</v>
      </c>
      <c r="H198" s="4" t="s">
        <v>402</v>
      </c>
      <c r="I198" s="4">
        <v>0.48973243756572482</v>
      </c>
      <c r="J198" s="85">
        <v>91</v>
      </c>
      <c r="K198" s="100" t="s">
        <v>1311</v>
      </c>
      <c r="L198" s="75" t="str">
        <f>IFERROR(K198-J198,"")</f>
        <v/>
      </c>
    </row>
    <row r="199" spans="2:12">
      <c r="B199" s="103">
        <v>182</v>
      </c>
      <c r="C199" s="127" t="s">
        <v>1311</v>
      </c>
      <c r="D199" s="2">
        <v>8</v>
      </c>
      <c r="E199" s="2" t="str">
        <f>VLOOKUP(G199,'[1]Rec - 2016'!$C$5:$S$466,2,FALSE)</f>
        <v>GNB</v>
      </c>
      <c r="F199" s="76">
        <v>25</v>
      </c>
      <c r="G199" s="3" t="s">
        <v>316</v>
      </c>
      <c r="H199" s="4" t="s">
        <v>403</v>
      </c>
      <c r="I199" s="4">
        <v>0.48877110671089274</v>
      </c>
      <c r="J199" s="85">
        <v>134</v>
      </c>
      <c r="K199" s="100" t="s">
        <v>1311</v>
      </c>
      <c r="L199" s="75" t="str">
        <f>IFERROR(K199-J199,"")</f>
        <v/>
      </c>
    </row>
    <row r="200" spans="2:12">
      <c r="B200" s="103">
        <v>183</v>
      </c>
      <c r="C200" s="127" t="s">
        <v>1311</v>
      </c>
      <c r="D200" s="2">
        <v>8</v>
      </c>
      <c r="E200" s="5" t="s">
        <v>19</v>
      </c>
      <c r="F200" s="76">
        <v>25</v>
      </c>
      <c r="G200" s="3" t="s">
        <v>160</v>
      </c>
      <c r="H200" s="4" t="s">
        <v>402</v>
      </c>
      <c r="I200" s="4">
        <v>0.48594057096505194</v>
      </c>
      <c r="J200" s="85">
        <v>93</v>
      </c>
      <c r="K200" s="100" t="s">
        <v>1311</v>
      </c>
      <c r="L200" s="75" t="str">
        <f>IFERROR(K200-J200,"")</f>
        <v/>
      </c>
    </row>
    <row r="201" spans="2:12">
      <c r="B201" s="103">
        <v>184</v>
      </c>
      <c r="C201" s="127" t="s">
        <v>1311</v>
      </c>
      <c r="D201" s="2">
        <v>8</v>
      </c>
      <c r="E201" s="2" t="s">
        <v>35</v>
      </c>
      <c r="F201" s="76">
        <v>26</v>
      </c>
      <c r="G201" s="74" t="s">
        <v>703</v>
      </c>
      <c r="H201" s="4" t="s">
        <v>412</v>
      </c>
      <c r="I201" s="4">
        <v>0.48385340539883115</v>
      </c>
      <c r="J201" s="85">
        <v>69</v>
      </c>
      <c r="K201" s="100" t="s">
        <v>1311</v>
      </c>
      <c r="L201" s="75" t="str">
        <f>IFERROR(K201-J201,"")</f>
        <v/>
      </c>
    </row>
    <row r="202" spans="2:12">
      <c r="B202" s="103">
        <v>185</v>
      </c>
      <c r="C202" s="127" t="s">
        <v>1311</v>
      </c>
      <c r="D202" s="2">
        <v>9</v>
      </c>
      <c r="E202" s="5" t="s">
        <v>9</v>
      </c>
      <c r="F202" s="76">
        <v>23</v>
      </c>
      <c r="G202" s="3" t="s">
        <v>161</v>
      </c>
      <c r="H202" s="4" t="s">
        <v>402</v>
      </c>
      <c r="I202" s="4">
        <v>0.48371050612625949</v>
      </c>
      <c r="J202" s="85">
        <v>94</v>
      </c>
      <c r="K202" s="100" t="s">
        <v>1311</v>
      </c>
      <c r="L202" s="75" t="str">
        <f>IFERROR(K202-J202,"")</f>
        <v/>
      </c>
    </row>
    <row r="203" spans="2:12">
      <c r="B203" s="103">
        <v>186</v>
      </c>
      <c r="C203" s="127" t="s">
        <v>1311</v>
      </c>
      <c r="D203" s="2">
        <v>8</v>
      </c>
      <c r="E203" s="5" t="s">
        <v>39</v>
      </c>
      <c r="F203" s="76">
        <v>26</v>
      </c>
      <c r="G203" s="3" t="s">
        <v>164</v>
      </c>
      <c r="H203" s="4" t="s">
        <v>402</v>
      </c>
      <c r="I203" s="4">
        <v>0.48177459422362201</v>
      </c>
      <c r="J203" s="85">
        <v>97</v>
      </c>
      <c r="K203" s="100" t="s">
        <v>1311</v>
      </c>
      <c r="L203" s="75" t="str">
        <f>IFERROR(K203-J203,"")</f>
        <v/>
      </c>
    </row>
    <row r="204" spans="2:12">
      <c r="B204" s="103">
        <v>187</v>
      </c>
      <c r="C204" s="127" t="s">
        <v>1311</v>
      </c>
      <c r="D204" s="2">
        <v>5</v>
      </c>
      <c r="E204" s="2" t="str">
        <f>VLOOKUP(G204,'[1]Rec - 2016'!$C$5:$S$466,2,FALSE)</f>
        <v>ATL</v>
      </c>
      <c r="F204" s="76">
        <v>26</v>
      </c>
      <c r="G204" s="3" t="s">
        <v>387</v>
      </c>
      <c r="H204" s="4" t="s">
        <v>403</v>
      </c>
      <c r="I204" s="4">
        <v>0.48095814627754441</v>
      </c>
      <c r="J204" s="85">
        <v>135</v>
      </c>
      <c r="K204" s="100" t="s">
        <v>1311</v>
      </c>
      <c r="L204" s="75" t="str">
        <f>IFERROR(K204-J204,"")</f>
        <v/>
      </c>
    </row>
    <row r="205" spans="2:12">
      <c r="B205" s="103">
        <v>188</v>
      </c>
      <c r="C205" s="127" t="s">
        <v>1311</v>
      </c>
      <c r="D205" s="2">
        <v>8</v>
      </c>
      <c r="E205" s="5" t="s">
        <v>7</v>
      </c>
      <c r="F205" s="76">
        <v>23</v>
      </c>
      <c r="G205" s="3" t="s">
        <v>165</v>
      </c>
      <c r="H205" s="4" t="s">
        <v>402</v>
      </c>
      <c r="I205" s="4">
        <v>0.47993835296109982</v>
      </c>
      <c r="J205" s="85">
        <v>98</v>
      </c>
      <c r="K205" s="100" t="s">
        <v>1311</v>
      </c>
      <c r="L205" s="75" t="str">
        <f>IFERROR(K205-J205,"")</f>
        <v/>
      </c>
    </row>
    <row r="206" spans="2:12">
      <c r="B206" s="103">
        <v>189</v>
      </c>
      <c r="C206" s="127" t="s">
        <v>1311</v>
      </c>
      <c r="D206" s="2">
        <v>6</v>
      </c>
      <c r="E206" s="2" t="s">
        <v>64</v>
      </c>
      <c r="F206" s="76">
        <v>24</v>
      </c>
      <c r="G206" s="74" t="s">
        <v>669</v>
      </c>
      <c r="H206" s="4" t="s">
        <v>412</v>
      </c>
      <c r="I206" s="4">
        <v>0.4795004084772066</v>
      </c>
      <c r="J206" s="85">
        <v>71</v>
      </c>
      <c r="K206" s="100" t="s">
        <v>1311</v>
      </c>
      <c r="L206" s="75" t="str">
        <f>IFERROR(K206-J206,"")</f>
        <v/>
      </c>
    </row>
    <row r="207" spans="2:12">
      <c r="B207" s="103">
        <v>190</v>
      </c>
      <c r="C207" s="127">
        <v>205.5</v>
      </c>
      <c r="D207" s="2">
        <v>6</v>
      </c>
      <c r="E207" s="5" t="s">
        <v>64</v>
      </c>
      <c r="F207" s="76">
        <v>22</v>
      </c>
      <c r="G207" s="3" t="s">
        <v>166</v>
      </c>
      <c r="H207" s="4" t="s">
        <v>402</v>
      </c>
      <c r="I207" s="4">
        <v>0.47772204200000334</v>
      </c>
      <c r="J207" s="85">
        <v>99</v>
      </c>
      <c r="K207" s="100" t="s">
        <v>1311</v>
      </c>
      <c r="L207" s="75" t="str">
        <f>IFERROR(K207-J207,"")</f>
        <v/>
      </c>
    </row>
    <row r="208" spans="2:12">
      <c r="B208" s="103">
        <v>191</v>
      </c>
      <c r="C208" s="127" t="s">
        <v>1311</v>
      </c>
      <c r="D208" s="2">
        <v>8</v>
      </c>
      <c r="E208" s="5" t="s">
        <v>66</v>
      </c>
      <c r="F208" s="76">
        <v>26</v>
      </c>
      <c r="G208" s="3" t="s">
        <v>167</v>
      </c>
      <c r="H208" s="4" t="s">
        <v>402</v>
      </c>
      <c r="I208" s="4">
        <v>0.47566500559741143</v>
      </c>
      <c r="J208" s="85">
        <v>100</v>
      </c>
      <c r="K208" s="100" t="s">
        <v>1311</v>
      </c>
      <c r="L208" s="75" t="str">
        <f>IFERROR(K208-J208,"")</f>
        <v/>
      </c>
    </row>
    <row r="209" spans="2:12">
      <c r="B209" s="103">
        <v>192</v>
      </c>
      <c r="C209" s="127" t="s">
        <v>1311</v>
      </c>
      <c r="D209" s="2">
        <v>11</v>
      </c>
      <c r="E209" s="2" t="str">
        <f>VLOOKUP(G209,'[1]Rec - 2016'!$C$5:$S$466,2,FALSE)</f>
        <v>TAM</v>
      </c>
      <c r="F209" s="76">
        <v>25</v>
      </c>
      <c r="G209" s="3" t="s">
        <v>331</v>
      </c>
      <c r="H209" s="4" t="s">
        <v>403</v>
      </c>
      <c r="I209" s="4">
        <v>0.47408836096579965</v>
      </c>
      <c r="J209" s="85">
        <v>136</v>
      </c>
      <c r="K209" s="100" t="s">
        <v>1311</v>
      </c>
      <c r="L209" s="75" t="str">
        <f>IFERROR(K209-J209,"")</f>
        <v/>
      </c>
    </row>
    <row r="210" spans="2:12">
      <c r="B210" s="103">
        <v>193</v>
      </c>
      <c r="C210" s="127" t="s">
        <v>1311</v>
      </c>
      <c r="D210" s="2">
        <v>8</v>
      </c>
      <c r="E210" s="2" t="str">
        <f>VLOOKUP(G210,'[1]Rec - 2016'!$C$5:$S$466,2,FALSE)</f>
        <v>LAR</v>
      </c>
      <c r="F210" s="76">
        <v>21</v>
      </c>
      <c r="G210" s="6" t="s">
        <v>328</v>
      </c>
      <c r="H210" s="4" t="s">
        <v>403</v>
      </c>
      <c r="I210" s="4">
        <v>0.47348241687026399</v>
      </c>
      <c r="J210" s="85">
        <v>137</v>
      </c>
      <c r="K210" s="100" t="s">
        <v>1311</v>
      </c>
      <c r="L210" s="75" t="str">
        <f>IFERROR(K210-J210,"")</f>
        <v/>
      </c>
    </row>
    <row r="211" spans="2:12">
      <c r="B211" s="103">
        <v>194</v>
      </c>
      <c r="C211" s="127" t="s">
        <v>1311</v>
      </c>
      <c r="D211" s="2">
        <v>7</v>
      </c>
      <c r="E211" s="5" t="s">
        <v>59</v>
      </c>
      <c r="F211" s="76">
        <v>23</v>
      </c>
      <c r="G211" s="3" t="s">
        <v>169</v>
      </c>
      <c r="H211" s="4" t="s">
        <v>402</v>
      </c>
      <c r="I211" s="4">
        <v>0.47124192518616104</v>
      </c>
      <c r="J211" s="85">
        <v>102</v>
      </c>
      <c r="K211" s="100" t="s">
        <v>1311</v>
      </c>
      <c r="L211" s="75" t="str">
        <f>IFERROR(K211-J211,"")</f>
        <v/>
      </c>
    </row>
    <row r="212" spans="2:12">
      <c r="B212" s="103">
        <v>195</v>
      </c>
      <c r="C212" s="127" t="s">
        <v>1311</v>
      </c>
      <c r="D212" s="2">
        <v>10</v>
      </c>
      <c r="E212" s="5" t="s">
        <v>37</v>
      </c>
      <c r="F212" s="76">
        <v>25</v>
      </c>
      <c r="G212" s="3" t="s">
        <v>170</v>
      </c>
      <c r="H212" s="4" t="s">
        <v>402</v>
      </c>
      <c r="I212" s="4">
        <v>0.47018831201759492</v>
      </c>
      <c r="J212" s="85">
        <v>103</v>
      </c>
      <c r="K212" s="100" t="s">
        <v>1311</v>
      </c>
      <c r="L212" s="75" t="str">
        <f>IFERROR(K212-J212,"")</f>
        <v/>
      </c>
    </row>
    <row r="213" spans="2:12">
      <c r="B213" s="103">
        <v>196</v>
      </c>
      <c r="C213" s="127" t="s">
        <v>1311</v>
      </c>
      <c r="D213" s="2">
        <v>6</v>
      </c>
      <c r="E213" s="2" t="str">
        <f>VLOOKUP(G213,'[1]Rec - 2016'!$C$5:$S$466,2,FALSE)</f>
        <v>CIN</v>
      </c>
      <c r="F213" s="76">
        <v>25</v>
      </c>
      <c r="G213" s="3" t="s">
        <v>327</v>
      </c>
      <c r="H213" s="4" t="s">
        <v>403</v>
      </c>
      <c r="I213" s="4">
        <v>0.46989317187740798</v>
      </c>
      <c r="J213" s="85">
        <v>138</v>
      </c>
      <c r="K213" s="100" t="s">
        <v>1311</v>
      </c>
      <c r="L213" s="75" t="str">
        <f>IFERROR(K213-J213,"")</f>
        <v/>
      </c>
    </row>
    <row r="214" spans="2:12">
      <c r="B214" s="103">
        <v>197</v>
      </c>
      <c r="C214" s="127" t="s">
        <v>1311</v>
      </c>
      <c r="D214" s="2">
        <v>11</v>
      </c>
      <c r="E214" s="5" t="s">
        <v>21</v>
      </c>
      <c r="F214" s="76">
        <v>23</v>
      </c>
      <c r="G214" s="3" t="s">
        <v>171</v>
      </c>
      <c r="H214" s="4" t="s">
        <v>402</v>
      </c>
      <c r="I214" s="4">
        <v>0.46982818608801696</v>
      </c>
      <c r="J214" s="85">
        <v>104</v>
      </c>
      <c r="K214" s="100" t="s">
        <v>1311</v>
      </c>
      <c r="L214" s="75" t="str">
        <f>IFERROR(K214-J214,"")</f>
        <v/>
      </c>
    </row>
    <row r="215" spans="2:12">
      <c r="B215" s="103">
        <v>198</v>
      </c>
      <c r="C215" s="127" t="s">
        <v>1311</v>
      </c>
      <c r="D215" s="2">
        <v>11</v>
      </c>
      <c r="E215" s="5" t="s">
        <v>55</v>
      </c>
      <c r="F215" s="76">
        <v>24</v>
      </c>
      <c r="G215" s="3" t="s">
        <v>172</v>
      </c>
      <c r="H215" s="4" t="s">
        <v>402</v>
      </c>
      <c r="I215" s="4">
        <v>0.46955142796889926</v>
      </c>
      <c r="J215" s="85">
        <v>105</v>
      </c>
      <c r="K215" s="100" t="s">
        <v>1311</v>
      </c>
      <c r="L215" s="75" t="str">
        <f>IFERROR(K215-J215,"")</f>
        <v/>
      </c>
    </row>
    <row r="216" spans="2:12">
      <c r="B216" s="103">
        <v>199</v>
      </c>
      <c r="C216" s="127" t="s">
        <v>1311</v>
      </c>
      <c r="D216" s="2">
        <v>5</v>
      </c>
      <c r="E216" s="5" t="s">
        <v>47</v>
      </c>
      <c r="F216" s="76">
        <v>23</v>
      </c>
      <c r="G216" s="3" t="s">
        <v>173</v>
      </c>
      <c r="H216" s="4" t="s">
        <v>402</v>
      </c>
      <c r="I216" s="4">
        <v>0.46780960509902197</v>
      </c>
      <c r="J216" s="85">
        <v>106</v>
      </c>
      <c r="K216" s="100" t="s">
        <v>1311</v>
      </c>
      <c r="L216" s="75" t="str">
        <f>IFERROR(K216-J216,"")</f>
        <v/>
      </c>
    </row>
    <row r="217" spans="2:12">
      <c r="B217" s="103">
        <v>200</v>
      </c>
      <c r="C217" s="127" t="s">
        <v>1311</v>
      </c>
      <c r="D217" s="2">
        <v>8</v>
      </c>
      <c r="E217" s="2" t="str">
        <f>VLOOKUP(G217,'[1]Rec - 2016'!$C$5:$S$466,2,FALSE)</f>
        <v>ARI</v>
      </c>
      <c r="F217" s="76">
        <v>24</v>
      </c>
      <c r="G217" s="6" t="s">
        <v>356</v>
      </c>
      <c r="H217" s="4" t="s">
        <v>403</v>
      </c>
      <c r="I217" s="4">
        <v>0.46761641035625434</v>
      </c>
      <c r="J217" s="85">
        <v>139</v>
      </c>
      <c r="K217" s="100" t="s">
        <v>1311</v>
      </c>
      <c r="L217" s="75" t="str">
        <f>IFERROR(K217-J217,"")</f>
        <v/>
      </c>
    </row>
    <row r="218" spans="2:12">
      <c r="B218" s="103">
        <v>201</v>
      </c>
      <c r="C218" s="127" t="s">
        <v>1311</v>
      </c>
      <c r="D218" s="2">
        <v>8</v>
      </c>
      <c r="E218" s="2" t="s">
        <v>7</v>
      </c>
      <c r="F218" s="76">
        <v>25</v>
      </c>
      <c r="G218" s="74" t="s">
        <v>716</v>
      </c>
      <c r="H218" s="4" t="s">
        <v>412</v>
      </c>
      <c r="I218" s="4">
        <v>0.46633646066185419</v>
      </c>
      <c r="J218" s="85">
        <v>74</v>
      </c>
      <c r="K218" s="100" t="s">
        <v>1311</v>
      </c>
      <c r="L218" s="75" t="str">
        <f>IFERROR(K218-J218,"")</f>
        <v/>
      </c>
    </row>
    <row r="219" spans="2:12">
      <c r="B219" s="103">
        <v>202</v>
      </c>
      <c r="C219" s="127" t="s">
        <v>1311</v>
      </c>
      <c r="D219" s="2">
        <v>11</v>
      </c>
      <c r="E219" s="2" t="str">
        <f>VLOOKUP(G219,'[1]Rec - 2016'!$C$5:$S$466,2,FALSE)</f>
        <v>MIA</v>
      </c>
      <c r="F219" s="76">
        <v>22</v>
      </c>
      <c r="G219" s="3" t="s">
        <v>326</v>
      </c>
      <c r="H219" s="4" t="s">
        <v>403</v>
      </c>
      <c r="I219" s="4">
        <v>0.46491603771125045</v>
      </c>
      <c r="J219" s="85">
        <v>141</v>
      </c>
      <c r="K219" s="100" t="s">
        <v>1311</v>
      </c>
      <c r="L219" s="75" t="str">
        <f>IFERROR(K219-J219,"")</f>
        <v/>
      </c>
    </row>
    <row r="220" spans="2:12">
      <c r="B220" s="103">
        <v>203</v>
      </c>
      <c r="C220" s="127" t="s">
        <v>1311</v>
      </c>
      <c r="D220" s="2">
        <v>5</v>
      </c>
      <c r="E220" s="5" t="s">
        <v>3</v>
      </c>
      <c r="F220" s="76">
        <v>24</v>
      </c>
      <c r="G220" s="3" t="s">
        <v>177</v>
      </c>
      <c r="H220" s="4" t="s">
        <v>402</v>
      </c>
      <c r="I220" s="4">
        <v>0.46134736822120059</v>
      </c>
      <c r="J220" s="85">
        <v>110</v>
      </c>
      <c r="K220" s="100" t="s">
        <v>1311</v>
      </c>
      <c r="L220" s="75" t="str">
        <f>IFERROR(K220-J220,"")</f>
        <v/>
      </c>
    </row>
    <row r="221" spans="2:12">
      <c r="B221" s="103">
        <v>204</v>
      </c>
      <c r="C221" s="127" t="s">
        <v>1311</v>
      </c>
      <c r="D221" s="2">
        <v>9</v>
      </c>
      <c r="E221" s="5" t="s">
        <v>57</v>
      </c>
      <c r="F221" s="76">
        <v>24</v>
      </c>
      <c r="G221" s="3" t="s">
        <v>178</v>
      </c>
      <c r="H221" s="4" t="s">
        <v>402</v>
      </c>
      <c r="I221" s="4">
        <v>0.4612478999547997</v>
      </c>
      <c r="J221" s="85">
        <v>111</v>
      </c>
      <c r="K221" s="100" t="s">
        <v>1311</v>
      </c>
      <c r="L221" s="75" t="str">
        <f>IFERROR(K221-J221,"")</f>
        <v/>
      </c>
    </row>
    <row r="222" spans="2:12">
      <c r="B222" s="103">
        <v>205</v>
      </c>
      <c r="C222" s="127" t="s">
        <v>1311</v>
      </c>
      <c r="D222" s="2">
        <v>5</v>
      </c>
      <c r="E222" s="2" t="str">
        <f>VLOOKUP(G222,'[1]Rec - 2016'!$C$5:$S$466,2,FALSE)</f>
        <v>WAS</v>
      </c>
      <c r="F222" s="76">
        <v>26</v>
      </c>
      <c r="G222" s="3" t="s">
        <v>329</v>
      </c>
      <c r="H222" s="4" t="s">
        <v>403</v>
      </c>
      <c r="I222" s="4">
        <v>0.46115377322423901</v>
      </c>
      <c r="J222" s="85">
        <v>142</v>
      </c>
      <c r="K222" s="100" t="s">
        <v>1311</v>
      </c>
      <c r="L222" s="75" t="str">
        <f>IFERROR(K222-J222,"")</f>
        <v/>
      </c>
    </row>
    <row r="223" spans="2:12">
      <c r="B223" s="103">
        <v>206</v>
      </c>
      <c r="C223" s="127" t="s">
        <v>1311</v>
      </c>
      <c r="D223" s="2">
        <v>8</v>
      </c>
      <c r="E223" s="2" t="str">
        <f>VLOOKUP(G223,'[1]Rec - 2016'!$C$5:$S$466,2,FALSE)</f>
        <v>GNB</v>
      </c>
      <c r="F223" s="76">
        <v>23</v>
      </c>
      <c r="G223" s="3" t="s">
        <v>330</v>
      </c>
      <c r="H223" s="4" t="s">
        <v>403</v>
      </c>
      <c r="I223" s="4">
        <v>0.45943944203343529</v>
      </c>
      <c r="J223" s="85">
        <v>144</v>
      </c>
      <c r="K223" s="100" t="s">
        <v>1311</v>
      </c>
      <c r="L223" s="75" t="str">
        <f>IFERROR(K223-J223,"")</f>
        <v/>
      </c>
    </row>
    <row r="224" spans="2:12">
      <c r="B224" s="103">
        <v>207</v>
      </c>
      <c r="C224" s="127" t="s">
        <v>1311</v>
      </c>
      <c r="D224" s="2">
        <v>6</v>
      </c>
      <c r="E224" s="2" t="str">
        <f>VLOOKUP(G224,'[1]Rec - 2016'!$C$5:$S$466,2,FALSE)</f>
        <v>DAL</v>
      </c>
      <c r="F224" s="76">
        <v>24</v>
      </c>
      <c r="G224" s="3" t="s">
        <v>333</v>
      </c>
      <c r="H224" s="4" t="s">
        <v>403</v>
      </c>
      <c r="I224" s="4">
        <v>0.45798012194583348</v>
      </c>
      <c r="J224" s="85">
        <v>145</v>
      </c>
      <c r="K224" s="100" t="s">
        <v>1311</v>
      </c>
      <c r="L224" s="75" t="str">
        <f>IFERROR(K224-J224,"")</f>
        <v/>
      </c>
    </row>
    <row r="225" spans="2:12">
      <c r="B225" s="103">
        <v>208</v>
      </c>
      <c r="C225" s="127" t="s">
        <v>1311</v>
      </c>
      <c r="D225" s="2">
        <v>10</v>
      </c>
      <c r="E225" s="2" t="s">
        <v>37</v>
      </c>
      <c r="F225" s="76">
        <v>24</v>
      </c>
      <c r="G225" s="74" t="s">
        <v>753</v>
      </c>
      <c r="H225" s="4" t="s">
        <v>412</v>
      </c>
      <c r="I225" s="4">
        <v>0.45730052859938475</v>
      </c>
      <c r="J225" s="85">
        <v>78</v>
      </c>
      <c r="K225" s="100" t="s">
        <v>1311</v>
      </c>
      <c r="L225" s="75" t="str">
        <f>IFERROR(K225-J225,"")</f>
        <v/>
      </c>
    </row>
    <row r="226" spans="2:12">
      <c r="B226" s="103">
        <v>209</v>
      </c>
      <c r="C226" s="127" t="s">
        <v>1311</v>
      </c>
      <c r="D226" s="2">
        <v>6</v>
      </c>
      <c r="E226" s="2" t="s">
        <v>29</v>
      </c>
      <c r="F226" s="76">
        <v>23</v>
      </c>
      <c r="G226" s="74" t="s">
        <v>717</v>
      </c>
      <c r="H226" s="4" t="s">
        <v>412</v>
      </c>
      <c r="I226" s="4">
        <v>0.45607200121919955</v>
      </c>
      <c r="J226" s="85">
        <v>79</v>
      </c>
      <c r="K226" s="100" t="s">
        <v>1311</v>
      </c>
      <c r="L226" s="75" t="str">
        <f>IFERROR(K226-J226,"")</f>
        <v/>
      </c>
    </row>
    <row r="227" spans="2:12">
      <c r="B227" s="103">
        <v>210</v>
      </c>
      <c r="C227" s="127" t="s">
        <v>1311</v>
      </c>
      <c r="D227" s="2">
        <v>11</v>
      </c>
      <c r="E227" s="5" t="s">
        <v>43</v>
      </c>
      <c r="F227" s="76">
        <v>25</v>
      </c>
      <c r="G227" s="3" t="s">
        <v>180</v>
      </c>
      <c r="H227" s="4" t="s">
        <v>402</v>
      </c>
      <c r="I227" s="4">
        <v>0.45393206944297709</v>
      </c>
      <c r="J227" s="85">
        <v>113</v>
      </c>
      <c r="K227" s="100" t="s">
        <v>1311</v>
      </c>
      <c r="L227" s="75" t="str">
        <f>IFERROR(K227-J227,"")</f>
        <v/>
      </c>
    </row>
    <row r="228" spans="2:12">
      <c r="B228" s="103">
        <v>211</v>
      </c>
      <c r="C228" s="127" t="s">
        <v>1311</v>
      </c>
      <c r="D228" s="2">
        <v>10</v>
      </c>
      <c r="E228" s="5" t="s">
        <v>31</v>
      </c>
      <c r="F228" s="76">
        <v>25</v>
      </c>
      <c r="G228" s="3" t="s">
        <v>181</v>
      </c>
      <c r="H228" s="4" t="s">
        <v>402</v>
      </c>
      <c r="I228" s="4">
        <v>0.45292845122634773</v>
      </c>
      <c r="J228" s="85">
        <v>114</v>
      </c>
      <c r="K228" s="100" t="s">
        <v>1311</v>
      </c>
      <c r="L228" s="75" t="str">
        <f>IFERROR(K228-J228,"")</f>
        <v/>
      </c>
    </row>
    <row r="229" spans="2:12">
      <c r="B229" s="103">
        <v>212</v>
      </c>
      <c r="C229" s="127" t="s">
        <v>1311</v>
      </c>
      <c r="D229" s="2">
        <v>8</v>
      </c>
      <c r="E229" s="2" t="str">
        <f>VLOOKUP(G229,'[1]Rec - 2016'!$C$5:$S$466,2,FALSE)</f>
        <v>NYG</v>
      </c>
      <c r="F229" s="76">
        <v>26</v>
      </c>
      <c r="G229" s="3" t="s">
        <v>345</v>
      </c>
      <c r="H229" s="4" t="s">
        <v>403</v>
      </c>
      <c r="I229" s="4">
        <v>0.45230311804695172</v>
      </c>
      <c r="J229" s="85">
        <v>146</v>
      </c>
      <c r="K229" s="100" t="s">
        <v>1311</v>
      </c>
      <c r="L229" s="75" t="str">
        <f>IFERROR(K229-J229,"")</f>
        <v/>
      </c>
    </row>
    <row r="230" spans="2:12">
      <c r="B230" s="103">
        <v>213</v>
      </c>
      <c r="D230" s="2">
        <v>8</v>
      </c>
      <c r="E230" s="2" t="s">
        <v>19</v>
      </c>
      <c r="F230" s="76">
        <v>25</v>
      </c>
      <c r="G230" s="74" t="s">
        <v>69</v>
      </c>
      <c r="H230" s="4" t="s">
        <v>412</v>
      </c>
      <c r="I230" s="4">
        <v>0.45194349252085375</v>
      </c>
      <c r="J230" s="85">
        <v>80</v>
      </c>
      <c r="K230" s="100" t="s">
        <v>2</v>
      </c>
      <c r="L230" s="75" t="str">
        <f>IFERROR(K230-J230,"")</f>
        <v/>
      </c>
    </row>
    <row r="231" spans="2:12">
      <c r="B231" s="103">
        <v>214</v>
      </c>
      <c r="C231" s="127" t="s">
        <v>1311</v>
      </c>
      <c r="D231" s="2">
        <v>8</v>
      </c>
      <c r="E231" s="5" t="s">
        <v>7</v>
      </c>
      <c r="F231" s="76">
        <v>23</v>
      </c>
      <c r="G231" s="3" t="s">
        <v>182</v>
      </c>
      <c r="H231" s="4" t="s">
        <v>402</v>
      </c>
      <c r="I231" s="4">
        <v>0.45187531045955731</v>
      </c>
      <c r="J231" s="85">
        <v>115</v>
      </c>
      <c r="K231" s="100" t="s">
        <v>1311</v>
      </c>
      <c r="L231" s="75" t="str">
        <f>IFERROR(K231-J231,"")</f>
        <v/>
      </c>
    </row>
    <row r="232" spans="2:12">
      <c r="B232" s="103">
        <v>215</v>
      </c>
      <c r="C232" s="127" t="s">
        <v>1311</v>
      </c>
      <c r="D232" s="2">
        <v>9</v>
      </c>
      <c r="E232" s="2" t="s">
        <v>61</v>
      </c>
      <c r="F232" s="76">
        <v>24</v>
      </c>
      <c r="G232" s="74" t="s">
        <v>754</v>
      </c>
      <c r="H232" s="4" t="s">
        <v>412</v>
      </c>
      <c r="I232" s="4">
        <v>0.45178442933101032</v>
      </c>
      <c r="J232" s="85">
        <v>81</v>
      </c>
      <c r="K232" s="100" t="s">
        <v>1311</v>
      </c>
      <c r="L232" s="75" t="str">
        <f>IFERROR(K232-J232,"")</f>
        <v/>
      </c>
    </row>
    <row r="233" spans="2:12">
      <c r="B233" s="103">
        <v>216</v>
      </c>
      <c r="C233" s="127">
        <v>256</v>
      </c>
      <c r="D233" s="2">
        <v>9</v>
      </c>
      <c r="E233" s="2" t="str">
        <f>VLOOKUP(G233,'[1]Rec - 2016'!$C$5:$S$466,2,FALSE)</f>
        <v>PIT</v>
      </c>
      <c r="F233" s="76">
        <v>24</v>
      </c>
      <c r="G233" s="6" t="s">
        <v>358</v>
      </c>
      <c r="H233" s="4" t="s">
        <v>403</v>
      </c>
      <c r="I233" s="4">
        <v>0.45027362446987046</v>
      </c>
      <c r="J233" s="85">
        <v>148</v>
      </c>
      <c r="K233" s="100" t="s">
        <v>1311</v>
      </c>
      <c r="L233" s="75" t="str">
        <f>IFERROR(K233-J233,"")</f>
        <v/>
      </c>
    </row>
    <row r="234" spans="2:12">
      <c r="B234" s="103">
        <v>217</v>
      </c>
      <c r="C234" s="127" t="s">
        <v>1311</v>
      </c>
      <c r="D234" s="2">
        <v>7</v>
      </c>
      <c r="E234" s="2" t="str">
        <f>VLOOKUP(G234,'[1]Rec - 2016'!$C$5:$S$466,2,FALSE)</f>
        <v>HOU</v>
      </c>
      <c r="F234" s="76">
        <v>24</v>
      </c>
      <c r="G234" s="3" t="s">
        <v>339</v>
      </c>
      <c r="H234" s="4" t="s">
        <v>403</v>
      </c>
      <c r="I234" s="4">
        <v>0.44793386288561915</v>
      </c>
      <c r="J234" s="85">
        <v>149</v>
      </c>
      <c r="K234" s="100" t="s">
        <v>1311</v>
      </c>
      <c r="L234" s="75" t="str">
        <f>IFERROR(K234-J234,"")</f>
        <v/>
      </c>
    </row>
    <row r="235" spans="2:12">
      <c r="B235" s="103">
        <v>218</v>
      </c>
      <c r="C235" s="127" t="s">
        <v>1311</v>
      </c>
      <c r="D235" s="2">
        <v>11</v>
      </c>
      <c r="E235" s="5" t="s">
        <v>21</v>
      </c>
      <c r="F235" s="76">
        <v>26</v>
      </c>
      <c r="G235" s="3" t="s">
        <v>183</v>
      </c>
      <c r="H235" s="4" t="s">
        <v>402</v>
      </c>
      <c r="I235" s="4">
        <v>0.44703580334098791</v>
      </c>
      <c r="J235" s="85">
        <v>116</v>
      </c>
      <c r="K235" s="100" t="s">
        <v>1311</v>
      </c>
      <c r="L235" s="75" t="str">
        <f>IFERROR(K235-J235,"")</f>
        <v/>
      </c>
    </row>
    <row r="236" spans="2:12">
      <c r="B236" s="103">
        <v>219</v>
      </c>
      <c r="C236" s="127" t="s">
        <v>1311</v>
      </c>
      <c r="D236" s="2">
        <v>5</v>
      </c>
      <c r="E236" s="2" t="str">
        <f>VLOOKUP(G236,'[1]Rec - 2016'!$C$5:$S$466,2,FALSE)</f>
        <v>DEN</v>
      </c>
      <c r="F236" s="76">
        <v>24</v>
      </c>
      <c r="G236" s="3" t="s">
        <v>340</v>
      </c>
      <c r="H236" s="4" t="s">
        <v>403</v>
      </c>
      <c r="I236" s="4">
        <v>0.44652188743482174</v>
      </c>
      <c r="J236" s="85">
        <v>150</v>
      </c>
      <c r="K236" s="100" t="s">
        <v>1311</v>
      </c>
      <c r="L236" s="75" t="str">
        <f>IFERROR(K236-J236,"")</f>
        <v/>
      </c>
    </row>
    <row r="237" spans="2:12">
      <c r="B237" s="103">
        <v>220</v>
      </c>
      <c r="C237" s="127" t="s">
        <v>1311</v>
      </c>
      <c r="D237" s="2">
        <v>9</v>
      </c>
      <c r="E237" s="2" t="str">
        <f>VLOOKUP(G237,'[1]Rec - 2016'!$C$5:$S$466,2,FALSE)</f>
        <v>CLE</v>
      </c>
      <c r="F237" s="76">
        <v>22</v>
      </c>
      <c r="G237" s="3" t="s">
        <v>338</v>
      </c>
      <c r="H237" s="4" t="s">
        <v>403</v>
      </c>
      <c r="I237" s="4">
        <v>0.44598348215153194</v>
      </c>
      <c r="J237" s="85">
        <v>151</v>
      </c>
      <c r="K237" s="100" t="s">
        <v>1311</v>
      </c>
      <c r="L237" s="75" t="str">
        <f>IFERROR(K237-J237,"")</f>
        <v/>
      </c>
    </row>
    <row r="238" spans="2:12">
      <c r="B238" s="103">
        <v>221</v>
      </c>
      <c r="C238" s="127" t="s">
        <v>1311</v>
      </c>
      <c r="D238" s="2">
        <v>8</v>
      </c>
      <c r="E238" s="5" t="s">
        <v>35</v>
      </c>
      <c r="F238" s="76">
        <v>24</v>
      </c>
      <c r="G238" s="3" t="s">
        <v>185</v>
      </c>
      <c r="H238" s="4" t="s">
        <v>402</v>
      </c>
      <c r="I238" s="4">
        <v>0.44593417024591836</v>
      </c>
      <c r="J238" s="85">
        <v>118</v>
      </c>
      <c r="K238" s="100" t="s">
        <v>1311</v>
      </c>
      <c r="L238" s="75" t="str">
        <f>IFERROR(K238-J238,"")</f>
        <v/>
      </c>
    </row>
    <row r="239" spans="2:12">
      <c r="B239" s="103">
        <v>222</v>
      </c>
      <c r="C239" s="127" t="s">
        <v>1311</v>
      </c>
      <c r="D239" s="2">
        <v>11</v>
      </c>
      <c r="E239" s="2" t="str">
        <f>VLOOKUP(G239,'[1]Rec - 2016'!$C$5:$S$466,2,FALSE)</f>
        <v>IND</v>
      </c>
      <c r="F239" s="76">
        <v>25</v>
      </c>
      <c r="G239" s="3" t="s">
        <v>342</v>
      </c>
      <c r="H239" s="4" t="s">
        <v>403</v>
      </c>
      <c r="I239" s="4">
        <v>0.44574301243179953</v>
      </c>
      <c r="J239" s="85">
        <v>152</v>
      </c>
      <c r="K239" s="100" t="s">
        <v>1311</v>
      </c>
      <c r="L239" s="75" t="str">
        <f>IFERROR(K239-J239,"")</f>
        <v/>
      </c>
    </row>
    <row r="240" spans="2:12">
      <c r="B240" s="103">
        <v>223</v>
      </c>
      <c r="C240" s="127" t="s">
        <v>1311</v>
      </c>
      <c r="D240" s="2">
        <v>5</v>
      </c>
      <c r="E240" s="5" t="s">
        <v>47</v>
      </c>
      <c r="F240" s="76">
        <v>24</v>
      </c>
      <c r="G240" s="3" t="s">
        <v>186</v>
      </c>
      <c r="H240" s="4" t="s">
        <v>402</v>
      </c>
      <c r="I240" s="4">
        <v>0.44542918571999873</v>
      </c>
      <c r="J240" s="85">
        <v>119</v>
      </c>
      <c r="K240" s="100" t="s">
        <v>1311</v>
      </c>
      <c r="L240" s="75" t="str">
        <f>IFERROR(K240-J240,"")</f>
        <v/>
      </c>
    </row>
    <row r="241" spans="2:12">
      <c r="B241" s="103">
        <v>224</v>
      </c>
      <c r="C241" s="127" t="s">
        <v>1311</v>
      </c>
      <c r="D241" s="2">
        <v>9</v>
      </c>
      <c r="E241" s="5" t="s">
        <v>9</v>
      </c>
      <c r="F241" s="76">
        <v>26</v>
      </c>
      <c r="G241" s="3" t="s">
        <v>187</v>
      </c>
      <c r="H241" s="4" t="s">
        <v>402</v>
      </c>
      <c r="I241" s="4">
        <v>0.44533215120045877</v>
      </c>
      <c r="J241" s="85">
        <v>120</v>
      </c>
      <c r="K241" s="100" t="s">
        <v>1311</v>
      </c>
      <c r="L241" s="75" t="str">
        <f>IFERROR(K241-J241,"")</f>
        <v/>
      </c>
    </row>
    <row r="242" spans="2:12">
      <c r="B242" s="103">
        <v>225</v>
      </c>
      <c r="C242" s="127" t="s">
        <v>1311</v>
      </c>
      <c r="D242" s="2">
        <v>9</v>
      </c>
      <c r="E242" s="2" t="s">
        <v>57</v>
      </c>
      <c r="F242" s="76">
        <v>24</v>
      </c>
      <c r="G242" s="74" t="s">
        <v>735</v>
      </c>
      <c r="H242" s="4" t="s">
        <v>412</v>
      </c>
      <c r="I242" s="4">
        <v>0.44438328383120984</v>
      </c>
      <c r="J242" s="85">
        <v>82</v>
      </c>
      <c r="K242" s="100" t="s">
        <v>1311</v>
      </c>
      <c r="L242" s="75" t="str">
        <f>IFERROR(K242-J242,"")</f>
        <v/>
      </c>
    </row>
    <row r="243" spans="2:12">
      <c r="B243" s="103">
        <v>226</v>
      </c>
      <c r="C243" s="127" t="s">
        <v>1311</v>
      </c>
      <c r="D243" s="2">
        <v>8</v>
      </c>
      <c r="E243" s="5" t="s">
        <v>66</v>
      </c>
      <c r="F243" s="76">
        <v>24</v>
      </c>
      <c r="G243" s="3" t="s">
        <v>188</v>
      </c>
      <c r="H243" s="4" t="s">
        <v>402</v>
      </c>
      <c r="I243" s="4">
        <v>0.44386969937160609</v>
      </c>
      <c r="J243" s="85">
        <v>121</v>
      </c>
      <c r="K243" s="100" t="s">
        <v>1311</v>
      </c>
      <c r="L243" s="75" t="str">
        <f>IFERROR(K243-J243,"")</f>
        <v/>
      </c>
    </row>
    <row r="244" spans="2:12">
      <c r="B244" s="103">
        <v>227</v>
      </c>
      <c r="C244" s="127" t="s">
        <v>1311</v>
      </c>
      <c r="D244" s="2">
        <v>11</v>
      </c>
      <c r="E244" s="2" t="str">
        <f>VLOOKUP(G244,'[1]Rec - 2016'!$C$5:$S$466,2,FALSE)</f>
        <v>SFO</v>
      </c>
      <c r="F244" s="76">
        <v>23</v>
      </c>
      <c r="G244" s="3" t="s">
        <v>341</v>
      </c>
      <c r="H244" s="4" t="s">
        <v>403</v>
      </c>
      <c r="I244" s="4">
        <v>0.44234911111115999</v>
      </c>
      <c r="J244" s="85">
        <v>153</v>
      </c>
      <c r="K244" s="100" t="s">
        <v>1311</v>
      </c>
      <c r="L244" s="75" t="str">
        <f>IFERROR(K244-J244,"")</f>
        <v/>
      </c>
    </row>
    <row r="245" spans="2:12">
      <c r="B245" s="103">
        <v>228</v>
      </c>
      <c r="C245" s="127" t="s">
        <v>1311</v>
      </c>
      <c r="D245" s="2">
        <v>9</v>
      </c>
      <c r="E245" s="5" t="s">
        <v>13</v>
      </c>
      <c r="F245" s="76">
        <v>26</v>
      </c>
      <c r="G245" s="3" t="s">
        <v>189</v>
      </c>
      <c r="H245" s="4" t="s">
        <v>402</v>
      </c>
      <c r="I245" s="4">
        <v>0.44211848720574037</v>
      </c>
      <c r="J245" s="85">
        <v>122</v>
      </c>
      <c r="K245" s="100">
        <v>64</v>
      </c>
      <c r="L245" s="75">
        <f>IFERROR(K245-J245,"")</f>
        <v>-58</v>
      </c>
    </row>
    <row r="246" spans="2:12">
      <c r="B246" s="103">
        <v>229</v>
      </c>
      <c r="C246" s="127" t="s">
        <v>1311</v>
      </c>
      <c r="D246" s="2">
        <v>10</v>
      </c>
      <c r="E246" s="5" t="s">
        <v>31</v>
      </c>
      <c r="F246" s="76">
        <v>25</v>
      </c>
      <c r="G246" s="3" t="s">
        <v>190</v>
      </c>
      <c r="H246" s="4" t="s">
        <v>402</v>
      </c>
      <c r="I246" s="4">
        <v>0.44196190562928872</v>
      </c>
      <c r="J246" s="85">
        <v>123</v>
      </c>
      <c r="K246" s="100" t="s">
        <v>1311</v>
      </c>
      <c r="L246" s="75" t="str">
        <f>IFERROR(K246-J246,"")</f>
        <v/>
      </c>
    </row>
    <row r="247" spans="2:12">
      <c r="B247" s="103">
        <v>230</v>
      </c>
      <c r="C247" s="127" t="s">
        <v>1311</v>
      </c>
      <c r="D247" s="2">
        <v>9</v>
      </c>
      <c r="E247" s="5" t="s">
        <v>61</v>
      </c>
      <c r="F247" s="76">
        <v>24</v>
      </c>
      <c r="G247" s="3" t="s">
        <v>191</v>
      </c>
      <c r="H247" s="4" t="s">
        <v>402</v>
      </c>
      <c r="I247" s="4">
        <v>0.4402626569104921</v>
      </c>
      <c r="J247" s="85">
        <v>124</v>
      </c>
      <c r="K247" s="100" t="s">
        <v>1311</v>
      </c>
      <c r="L247" s="75" t="str">
        <f>IFERROR(K247-J247,"")</f>
        <v/>
      </c>
    </row>
    <row r="248" spans="2:12">
      <c r="B248" s="103">
        <v>231</v>
      </c>
      <c r="C248" s="127" t="s">
        <v>1311</v>
      </c>
      <c r="D248" s="2">
        <v>8</v>
      </c>
      <c r="E248" s="5" t="s">
        <v>66</v>
      </c>
      <c r="F248" s="76">
        <v>23</v>
      </c>
      <c r="G248" s="3" t="s">
        <v>192</v>
      </c>
      <c r="H248" s="4" t="s">
        <v>402</v>
      </c>
      <c r="I248" s="4">
        <v>0.43922593453831349</v>
      </c>
      <c r="J248" s="85">
        <v>125</v>
      </c>
      <c r="K248" s="100" t="s">
        <v>1311</v>
      </c>
      <c r="L248" s="75" t="str">
        <f>IFERROR(K248-J248,"")</f>
        <v/>
      </c>
    </row>
    <row r="249" spans="2:12">
      <c r="B249" s="103">
        <v>232</v>
      </c>
      <c r="C249" s="127" t="s">
        <v>1311</v>
      </c>
      <c r="D249" s="2">
        <v>11</v>
      </c>
      <c r="E249" s="2" t="str">
        <f>VLOOKUP(G249,'[1]Rec - 2016'!$C$5:$S$466,2,FALSE)</f>
        <v>CAR</v>
      </c>
      <c r="F249" s="76">
        <v>26</v>
      </c>
      <c r="G249" s="3" t="s">
        <v>346</v>
      </c>
      <c r="H249" s="4" t="s">
        <v>403</v>
      </c>
      <c r="I249" s="4">
        <v>0.43769457195895256</v>
      </c>
      <c r="J249" s="85">
        <v>155</v>
      </c>
      <c r="K249" s="100" t="s">
        <v>1311</v>
      </c>
      <c r="L249" s="75" t="str">
        <f>IFERROR(K249-J249,"")</f>
        <v/>
      </c>
    </row>
    <row r="250" spans="2:12">
      <c r="B250" s="103">
        <v>233</v>
      </c>
      <c r="C250" s="127" t="s">
        <v>1311</v>
      </c>
      <c r="D250" s="2">
        <v>8</v>
      </c>
      <c r="E250" s="2" t="str">
        <f>VLOOKUP(G250,'[1]Rec - 2016'!$C$5:$S$466,2,FALSE)</f>
        <v>LAR</v>
      </c>
      <c r="F250" s="76">
        <v>22</v>
      </c>
      <c r="G250" s="3" t="s">
        <v>347</v>
      </c>
      <c r="H250" s="4" t="s">
        <v>403</v>
      </c>
      <c r="I250" s="4">
        <v>0.43433363005450915</v>
      </c>
      <c r="J250" s="85">
        <v>156</v>
      </c>
      <c r="K250" s="100" t="s">
        <v>1311</v>
      </c>
      <c r="L250" s="75" t="str">
        <f>IFERROR(K250-J250,"")</f>
        <v/>
      </c>
    </row>
    <row r="251" spans="2:12">
      <c r="B251" s="103">
        <v>234</v>
      </c>
      <c r="C251" s="127" t="s">
        <v>1311</v>
      </c>
      <c r="D251" s="2">
        <v>9</v>
      </c>
      <c r="E251" s="5" t="s">
        <v>13</v>
      </c>
      <c r="F251" s="76">
        <v>26</v>
      </c>
      <c r="G251" s="3" t="s">
        <v>193</v>
      </c>
      <c r="H251" s="4" t="s">
        <v>402</v>
      </c>
      <c r="I251" s="4">
        <v>0.43412143194661179</v>
      </c>
      <c r="J251" s="85">
        <v>126</v>
      </c>
      <c r="K251" s="100" t="s">
        <v>1311</v>
      </c>
      <c r="L251" s="75" t="str">
        <f>IFERROR(K251-J251,"")</f>
        <v/>
      </c>
    </row>
    <row r="252" spans="2:12">
      <c r="B252" s="103">
        <v>235</v>
      </c>
      <c r="C252" s="127" t="s">
        <v>1311</v>
      </c>
      <c r="D252" s="2">
        <v>7</v>
      </c>
      <c r="E252" s="5" t="s">
        <v>59</v>
      </c>
      <c r="F252" s="76">
        <v>23</v>
      </c>
      <c r="G252" s="3" t="s">
        <v>194</v>
      </c>
      <c r="H252" s="4" t="s">
        <v>402</v>
      </c>
      <c r="I252" s="4">
        <v>0.43183124557680197</v>
      </c>
      <c r="J252" s="85">
        <v>127</v>
      </c>
      <c r="K252" s="100" t="s">
        <v>1311</v>
      </c>
      <c r="L252" s="75" t="str">
        <f>IFERROR(K252-J252,"")</f>
        <v/>
      </c>
    </row>
    <row r="253" spans="2:12">
      <c r="B253" s="103">
        <v>236</v>
      </c>
      <c r="C253" s="127" t="s">
        <v>1311</v>
      </c>
      <c r="D253" s="2">
        <v>11</v>
      </c>
      <c r="E253" s="2" t="str">
        <f>VLOOKUP(G253,'[1]Rec - 2016'!$C$5:$S$466,2,FALSE)</f>
        <v>SFO</v>
      </c>
      <c r="F253" s="76">
        <v>25</v>
      </c>
      <c r="G253" s="3" t="s">
        <v>357</v>
      </c>
      <c r="H253" s="4" t="s">
        <v>403</v>
      </c>
      <c r="I253" s="4">
        <v>0.43181578802925574</v>
      </c>
      <c r="J253" s="85">
        <v>157</v>
      </c>
      <c r="K253" s="100" t="s">
        <v>1311</v>
      </c>
      <c r="L253" s="75" t="str">
        <f>IFERROR(K253-J253,"")</f>
        <v/>
      </c>
    </row>
    <row r="254" spans="2:12">
      <c r="B254" s="103">
        <v>237</v>
      </c>
      <c r="C254" s="127">
        <v>214</v>
      </c>
      <c r="D254" s="2">
        <v>9</v>
      </c>
      <c r="E254" s="2" t="str">
        <f>VLOOKUP(G254,'[1]Rec - 2016'!$C$5:$S$466,2,FALSE)</f>
        <v>MIN</v>
      </c>
      <c r="F254" s="76">
        <v>21</v>
      </c>
      <c r="G254" s="3" t="s">
        <v>348</v>
      </c>
      <c r="H254" s="4" t="s">
        <v>403</v>
      </c>
      <c r="I254" s="4">
        <v>0.43172368984216808</v>
      </c>
      <c r="J254" s="85">
        <v>158</v>
      </c>
      <c r="K254" s="100" t="s">
        <v>1311</v>
      </c>
      <c r="L254" s="75" t="str">
        <f>IFERROR(K254-J254,"")</f>
        <v/>
      </c>
    </row>
    <row r="255" spans="2:12">
      <c r="B255" s="103">
        <v>238</v>
      </c>
      <c r="C255" s="127" t="s">
        <v>1311</v>
      </c>
      <c r="D255" s="2">
        <v>8</v>
      </c>
      <c r="E255" s="2" t="str">
        <f>VLOOKUP(G255,'[1]Rec - 2016'!$C$5:$S$466,2,FALSE)</f>
        <v>GNB</v>
      </c>
      <c r="F255" s="76">
        <v>26</v>
      </c>
      <c r="G255" s="3" t="s">
        <v>350</v>
      </c>
      <c r="H255" s="4" t="s">
        <v>403</v>
      </c>
      <c r="I255" s="4">
        <v>0.43035888595612415</v>
      </c>
      <c r="J255" s="85">
        <v>159</v>
      </c>
      <c r="K255" s="100" t="s">
        <v>1311</v>
      </c>
      <c r="L255" s="75" t="str">
        <f>IFERROR(K255-J255,"")</f>
        <v/>
      </c>
    </row>
    <row r="256" spans="2:12">
      <c r="B256" s="103">
        <v>239</v>
      </c>
      <c r="C256" s="127" t="s">
        <v>1311</v>
      </c>
      <c r="D256" s="2">
        <v>9</v>
      </c>
      <c r="E256" s="2" t="str">
        <f>VLOOKUP(G256,'[1]Rec - 2016'!$C$5:$S$466,2,FALSE)</f>
        <v>SDG</v>
      </c>
      <c r="F256" s="76">
        <v>26</v>
      </c>
      <c r="G256" s="3" t="s">
        <v>351</v>
      </c>
      <c r="H256" s="4" t="s">
        <v>403</v>
      </c>
      <c r="I256" s="4">
        <v>0.43034879837545392</v>
      </c>
      <c r="J256" s="85">
        <v>160</v>
      </c>
      <c r="K256" s="100" t="s">
        <v>1311</v>
      </c>
      <c r="L256" s="75" t="str">
        <f>IFERROR(K256-J256,"")</f>
        <v/>
      </c>
    </row>
    <row r="257" spans="2:12">
      <c r="B257" s="103">
        <v>240</v>
      </c>
      <c r="C257" s="127" t="s">
        <v>1311</v>
      </c>
      <c r="D257" s="2">
        <v>9</v>
      </c>
      <c r="E257" s="2" t="str">
        <f>VLOOKUP(G257,'[1]Rec - 2016'!$C$5:$S$466,2,FALSE)</f>
        <v>CLE</v>
      </c>
      <c r="F257" s="76">
        <v>23</v>
      </c>
      <c r="G257" s="3" t="s">
        <v>349</v>
      </c>
      <c r="H257" s="4" t="s">
        <v>403</v>
      </c>
      <c r="I257" s="4">
        <v>0.42852814342132695</v>
      </c>
      <c r="J257" s="85">
        <v>161</v>
      </c>
      <c r="K257" s="100" t="s">
        <v>1311</v>
      </c>
      <c r="L257" s="75" t="str">
        <f>IFERROR(K257-J257,"")</f>
        <v/>
      </c>
    </row>
    <row r="258" spans="2:12">
      <c r="B258" s="103">
        <v>241</v>
      </c>
      <c r="C258" s="127" t="s">
        <v>1311</v>
      </c>
      <c r="D258" s="2">
        <v>8</v>
      </c>
      <c r="E258" s="2" t="s">
        <v>19</v>
      </c>
      <c r="F258" s="76">
        <v>24</v>
      </c>
      <c r="G258" s="74" t="s">
        <v>755</v>
      </c>
      <c r="H258" s="4" t="s">
        <v>412</v>
      </c>
      <c r="I258" s="4">
        <v>0.42800648402324876</v>
      </c>
      <c r="J258" s="85">
        <v>85</v>
      </c>
      <c r="K258" s="100" t="s">
        <v>1311</v>
      </c>
      <c r="L258" s="75" t="str">
        <f>IFERROR(K258-J258,"")</f>
        <v/>
      </c>
    </row>
    <row r="259" spans="2:12">
      <c r="B259" s="103">
        <v>242</v>
      </c>
      <c r="C259" s="127" t="s">
        <v>1311</v>
      </c>
      <c r="D259" s="2">
        <v>5</v>
      </c>
      <c r="E259" s="2" t="str">
        <f>VLOOKUP(G259,'[1]Rec - 2016'!$C$5:$S$466,2,FALSE)</f>
        <v>WAS</v>
      </c>
      <c r="F259" s="76">
        <v>26</v>
      </c>
      <c r="G259" s="3" t="s">
        <v>352</v>
      </c>
      <c r="H259" s="4" t="s">
        <v>403</v>
      </c>
      <c r="I259" s="4">
        <v>0.42672401208537458</v>
      </c>
      <c r="J259" s="85">
        <v>162</v>
      </c>
      <c r="K259" s="100" t="s">
        <v>1311</v>
      </c>
      <c r="L259" s="75" t="str">
        <f>IFERROR(K259-J259,"")</f>
        <v/>
      </c>
    </row>
    <row r="260" spans="2:12">
      <c r="B260" s="103">
        <v>243</v>
      </c>
      <c r="C260" s="127" t="s">
        <v>1311</v>
      </c>
      <c r="D260" s="2">
        <v>11</v>
      </c>
      <c r="E260" s="2" t="str">
        <f>VLOOKUP(G260,'[1]Rec - 2016'!$C$5:$S$466,2,FALSE)</f>
        <v>NYJ</v>
      </c>
      <c r="F260" s="76">
        <v>24</v>
      </c>
      <c r="G260" s="3" t="s">
        <v>354</v>
      </c>
      <c r="H260" s="4" t="s">
        <v>403</v>
      </c>
      <c r="I260" s="4">
        <v>0.42639093627298108</v>
      </c>
      <c r="J260" s="85">
        <v>163</v>
      </c>
      <c r="K260" s="100" t="s">
        <v>1311</v>
      </c>
      <c r="L260" s="75" t="str">
        <f>IFERROR(K260-J260,"")</f>
        <v/>
      </c>
    </row>
    <row r="261" spans="2:12">
      <c r="B261" s="103">
        <v>244</v>
      </c>
      <c r="C261" s="127" t="s">
        <v>1311</v>
      </c>
      <c r="D261" s="2">
        <v>8</v>
      </c>
      <c r="E261" s="2" t="str">
        <f>VLOOKUP(G261,'[1]Rec - 2016'!$C$5:$S$466,2,FALSE)</f>
        <v>JAX</v>
      </c>
      <c r="F261" s="76">
        <v>24</v>
      </c>
      <c r="G261" s="3" t="s">
        <v>353</v>
      </c>
      <c r="H261" s="4" t="s">
        <v>403</v>
      </c>
      <c r="I261" s="4">
        <v>0.42412348284076767</v>
      </c>
      <c r="J261" s="85">
        <v>164</v>
      </c>
      <c r="K261" s="100" t="s">
        <v>1311</v>
      </c>
      <c r="L261" s="75" t="str">
        <f>IFERROR(K261-J261,"")</f>
        <v/>
      </c>
    </row>
    <row r="262" spans="2:12">
      <c r="B262" s="103">
        <v>245</v>
      </c>
      <c r="C262" s="127" t="s">
        <v>1311</v>
      </c>
      <c r="D262" s="2">
        <v>8</v>
      </c>
      <c r="E262" s="2" t="str">
        <f>VLOOKUP(G262,'[1]Rec - 2016'!$C$5:$S$466,2,FALSE)</f>
        <v>LAR</v>
      </c>
      <c r="F262" s="76">
        <v>24</v>
      </c>
      <c r="G262" s="3" t="s">
        <v>355</v>
      </c>
      <c r="H262" s="4" t="s">
        <v>403</v>
      </c>
      <c r="I262" s="4">
        <v>0.42108878529752208</v>
      </c>
      <c r="J262" s="85">
        <v>165</v>
      </c>
      <c r="K262" s="100" t="s">
        <v>1311</v>
      </c>
      <c r="L262" s="75" t="str">
        <f>IFERROR(K262-J262,"")</f>
        <v/>
      </c>
    </row>
    <row r="263" spans="2:12">
      <c r="B263" s="103">
        <v>246</v>
      </c>
      <c r="C263" s="127" t="s">
        <v>1311</v>
      </c>
      <c r="D263" s="2">
        <v>8</v>
      </c>
      <c r="E263" s="5" t="s">
        <v>19</v>
      </c>
      <c r="F263" s="76">
        <v>25</v>
      </c>
      <c r="G263" s="3" t="s">
        <v>195</v>
      </c>
      <c r="H263" s="4" t="s">
        <v>402</v>
      </c>
      <c r="I263" s="4">
        <v>0.41539502966461378</v>
      </c>
      <c r="J263" s="85">
        <v>128</v>
      </c>
      <c r="K263" s="100" t="s">
        <v>1311</v>
      </c>
      <c r="L263" s="75" t="str">
        <f>IFERROR(K263-J263,"")</f>
        <v/>
      </c>
    </row>
    <row r="264" spans="2:12">
      <c r="B264" s="103">
        <v>247</v>
      </c>
      <c r="C264" s="127" t="s">
        <v>1311</v>
      </c>
      <c r="D264" s="2">
        <v>9</v>
      </c>
      <c r="E264" s="2" t="s">
        <v>61</v>
      </c>
      <c r="F264" s="76">
        <v>24</v>
      </c>
      <c r="G264" s="74" t="s">
        <v>756</v>
      </c>
      <c r="H264" s="4" t="s">
        <v>412</v>
      </c>
      <c r="I264" s="4">
        <v>0.3568853604944105</v>
      </c>
      <c r="J264" s="85">
        <v>86</v>
      </c>
      <c r="K264" s="100" t="s">
        <v>1311</v>
      </c>
      <c r="L264" s="75" t="str">
        <f>IFERROR(K264-J264,"")</f>
        <v/>
      </c>
    </row>
    <row r="265" spans="2:12">
      <c r="B265" s="103">
        <v>248</v>
      </c>
      <c r="C265" s="127" t="s">
        <v>1311</v>
      </c>
      <c r="D265" s="2">
        <v>11</v>
      </c>
      <c r="E265" s="2" t="str">
        <f>VLOOKUP(G265,'[1]Rec - 2016'!$C$5:$S$466,2,FALSE)</f>
        <v>CAR</v>
      </c>
      <c r="F265" s="76">
        <v>25</v>
      </c>
      <c r="G265" s="6" t="s">
        <v>359</v>
      </c>
      <c r="H265" s="4" t="s">
        <v>403</v>
      </c>
      <c r="I265" s="4">
        <v>0.35284357893862517</v>
      </c>
      <c r="J265" s="85">
        <v>166</v>
      </c>
      <c r="K265" s="100" t="s">
        <v>1311</v>
      </c>
      <c r="L265" s="75" t="str">
        <f>IFERROR(K265-J265,"")</f>
        <v/>
      </c>
    </row>
    <row r="266" spans="2:12">
      <c r="B266" s="103">
        <v>249</v>
      </c>
      <c r="C266" s="127" t="s">
        <v>1311</v>
      </c>
      <c r="D266" s="2">
        <v>10</v>
      </c>
      <c r="E266" s="2" t="s">
        <v>31</v>
      </c>
      <c r="F266" s="76">
        <v>24</v>
      </c>
      <c r="G266" s="74" t="s">
        <v>648</v>
      </c>
      <c r="H266" s="4" t="s">
        <v>412</v>
      </c>
      <c r="I266" s="4">
        <v>0.3421465910558803</v>
      </c>
      <c r="J266" s="85">
        <v>87</v>
      </c>
      <c r="K266" s="100" t="s">
        <v>1311</v>
      </c>
      <c r="L266" s="75" t="str">
        <f>IFERROR(K266-J266,"")</f>
        <v/>
      </c>
    </row>
    <row r="267" spans="2:12">
      <c r="B267" s="103">
        <v>250</v>
      </c>
      <c r="C267" s="127" t="s">
        <v>1311</v>
      </c>
      <c r="D267" s="2">
        <v>11</v>
      </c>
      <c r="E267" s="2" t="s">
        <v>51</v>
      </c>
      <c r="F267" s="76">
        <v>24</v>
      </c>
      <c r="G267" s="74" t="s">
        <v>641</v>
      </c>
      <c r="H267" s="4" t="s">
        <v>412</v>
      </c>
      <c r="I267" s="4">
        <v>0.32699426301576567</v>
      </c>
      <c r="J267" s="85">
        <v>88</v>
      </c>
      <c r="K267" s="100" t="s">
        <v>1311</v>
      </c>
      <c r="L267" s="75" t="str">
        <f>IFERROR(K267-J267,"")</f>
        <v/>
      </c>
    </row>
    <row r="268" spans="2:12">
      <c r="B268" s="103">
        <v>251</v>
      </c>
      <c r="C268" s="127" t="s">
        <v>1311</v>
      </c>
      <c r="D268" s="2">
        <v>5</v>
      </c>
      <c r="E268" s="2" t="str">
        <f>VLOOKUP(G268,'[1]Rec - 2016'!$C$5:$S$466,2,FALSE)</f>
        <v>ATL</v>
      </c>
      <c r="F268" s="76">
        <v>25</v>
      </c>
      <c r="G268" s="3" t="s">
        <v>360</v>
      </c>
      <c r="H268" s="4" t="s">
        <v>403</v>
      </c>
      <c r="I268" s="4">
        <v>0.31985121832641267</v>
      </c>
      <c r="J268" s="85">
        <v>167</v>
      </c>
      <c r="K268" s="100" t="s">
        <v>1311</v>
      </c>
      <c r="L268" s="75" t="str">
        <f>IFERROR(K268-J268,"")</f>
        <v/>
      </c>
    </row>
    <row r="269" spans="2:12">
      <c r="B269" s="103">
        <v>252</v>
      </c>
      <c r="C269" s="127" t="s">
        <v>1311</v>
      </c>
      <c r="D269" s="2">
        <v>11</v>
      </c>
      <c r="E269" s="2" t="str">
        <f>VLOOKUP(G269,'[1]Rec - 2016'!$C$5:$S$466,2,FALSE)</f>
        <v>IND</v>
      </c>
      <c r="F269" s="76">
        <v>22</v>
      </c>
      <c r="G269" s="6" t="s">
        <v>363</v>
      </c>
      <c r="H269" s="4" t="s">
        <v>403</v>
      </c>
      <c r="I269" s="4">
        <v>0.31064055793913115</v>
      </c>
      <c r="J269" s="85">
        <v>169</v>
      </c>
      <c r="K269" s="100" t="s">
        <v>1311</v>
      </c>
      <c r="L269" s="75" t="str">
        <f>IFERROR(K269-J269,"")</f>
        <v/>
      </c>
    </row>
    <row r="270" spans="2:12">
      <c r="B270" s="103">
        <v>253</v>
      </c>
      <c r="C270" s="127" t="s">
        <v>1311</v>
      </c>
      <c r="D270" s="2">
        <v>5</v>
      </c>
      <c r="E270" s="2" t="s">
        <v>47</v>
      </c>
      <c r="F270" s="76">
        <v>25</v>
      </c>
      <c r="G270" s="74" t="s">
        <v>757</v>
      </c>
      <c r="H270" s="4" t="s">
        <v>412</v>
      </c>
      <c r="I270" s="4">
        <v>0.30184465058917098</v>
      </c>
      <c r="J270" s="85">
        <v>90</v>
      </c>
      <c r="K270" s="100" t="s">
        <v>1311</v>
      </c>
      <c r="L270" s="75" t="str">
        <f>IFERROR(K270-J270,"")</f>
        <v/>
      </c>
    </row>
    <row r="271" spans="2:12">
      <c r="B271" s="103">
        <v>254</v>
      </c>
      <c r="C271" s="127" t="s">
        <v>1311</v>
      </c>
      <c r="D271" s="2">
        <v>11</v>
      </c>
      <c r="E271" s="2" t="str">
        <f>VLOOKUP(G271,'[1]Rec - 2016'!$C$5:$S$466,2,FALSE)</f>
        <v>NYJ</v>
      </c>
      <c r="F271" s="76">
        <v>21</v>
      </c>
      <c r="G271" s="6" t="s">
        <v>364</v>
      </c>
      <c r="H271" s="4" t="s">
        <v>403</v>
      </c>
      <c r="I271" s="4">
        <v>0.30124157045998395</v>
      </c>
      <c r="J271" s="85">
        <v>170</v>
      </c>
      <c r="K271" s="100" t="s">
        <v>1311</v>
      </c>
      <c r="L271" s="75" t="str">
        <f>IFERROR(K271-J271,"")</f>
        <v/>
      </c>
    </row>
    <row r="272" spans="2:12">
      <c r="B272" s="103">
        <v>255</v>
      </c>
      <c r="C272" s="127" t="s">
        <v>1311</v>
      </c>
      <c r="D272" s="2">
        <v>10</v>
      </c>
      <c r="E272" s="2" t="str">
        <f>VLOOKUP(G272,'[1]Rec - 2016'!$C$5:$S$466,2,FALSE)</f>
        <v>PHI</v>
      </c>
      <c r="F272" s="76">
        <v>23</v>
      </c>
      <c r="G272" s="3" t="s">
        <v>375</v>
      </c>
      <c r="H272" s="4" t="s">
        <v>403</v>
      </c>
      <c r="I272" s="4">
        <v>0.29742010080451459</v>
      </c>
      <c r="J272" s="85">
        <v>171</v>
      </c>
      <c r="K272" s="100" t="s">
        <v>1311</v>
      </c>
      <c r="L272" s="75" t="str">
        <f>IFERROR(K272-J272,"")</f>
        <v/>
      </c>
    </row>
    <row r="273" spans="2:12">
      <c r="B273" s="103">
        <v>256</v>
      </c>
      <c r="C273" s="127" t="s">
        <v>1311</v>
      </c>
      <c r="D273" s="2">
        <v>5</v>
      </c>
      <c r="E273" s="2" t="str">
        <f>VLOOKUP(G273,'[1]Rec - 2016'!$C$5:$S$466,2,FALSE)</f>
        <v>DEN</v>
      </c>
      <c r="F273" s="76">
        <v>24</v>
      </c>
      <c r="G273" s="6" t="s">
        <v>365</v>
      </c>
      <c r="H273" s="4" t="s">
        <v>403</v>
      </c>
      <c r="I273" s="4">
        <v>0.29246423935347066</v>
      </c>
      <c r="J273" s="85">
        <v>172</v>
      </c>
      <c r="K273" s="100" t="s">
        <v>1311</v>
      </c>
      <c r="L273" s="75" t="str">
        <f>IFERROR(K273-J273,"")</f>
        <v/>
      </c>
    </row>
    <row r="274" spans="2:12">
      <c r="B274" s="103">
        <v>257</v>
      </c>
      <c r="C274" s="127" t="s">
        <v>1311</v>
      </c>
      <c r="D274" s="2">
        <v>6</v>
      </c>
      <c r="E274" s="2" t="str">
        <f>VLOOKUP(G274,'[1]Rec - 2016'!$C$5:$S$466,2,FALSE)</f>
        <v>BUF</v>
      </c>
      <c r="F274" s="76">
        <v>25</v>
      </c>
      <c r="G274" s="6" t="s">
        <v>367</v>
      </c>
      <c r="H274" s="4" t="s">
        <v>403</v>
      </c>
      <c r="I274" s="4">
        <v>0.29226792661820267</v>
      </c>
      <c r="J274" s="85">
        <v>173</v>
      </c>
      <c r="K274" s="100" t="s">
        <v>1311</v>
      </c>
      <c r="L274" s="75" t="str">
        <f>IFERROR(K274-J274,"")</f>
        <v/>
      </c>
    </row>
    <row r="275" spans="2:12">
      <c r="B275" s="103">
        <v>258</v>
      </c>
      <c r="C275" s="127" t="s">
        <v>1311</v>
      </c>
      <c r="D275" s="2">
        <v>5</v>
      </c>
      <c r="E275" s="2" t="s">
        <v>5</v>
      </c>
      <c r="F275" s="76">
        <v>23</v>
      </c>
      <c r="G275" s="74" t="s">
        <v>681</v>
      </c>
      <c r="H275" s="4" t="s">
        <v>412</v>
      </c>
      <c r="I275" s="4">
        <v>0.29101738214860251</v>
      </c>
      <c r="J275" s="85">
        <v>93</v>
      </c>
      <c r="K275" s="100" t="s">
        <v>1311</v>
      </c>
      <c r="L275" s="75" t="str">
        <f>IFERROR(K275-J275,"")</f>
        <v/>
      </c>
    </row>
    <row r="276" spans="2:12">
      <c r="B276" s="103">
        <v>259</v>
      </c>
      <c r="C276" s="127" t="s">
        <v>1311</v>
      </c>
      <c r="D276" s="2">
        <v>6</v>
      </c>
      <c r="E276" s="2" t="str">
        <f>VLOOKUP(G276,'[1]Rec - 2016'!$C$5:$S$466,2,FALSE)</f>
        <v>SEA</v>
      </c>
      <c r="F276" s="76">
        <v>23</v>
      </c>
      <c r="G276" s="3" t="s">
        <v>368</v>
      </c>
      <c r="H276" s="4" t="s">
        <v>403</v>
      </c>
      <c r="I276" s="4">
        <v>0.28589428680456419</v>
      </c>
      <c r="J276" s="85">
        <v>174</v>
      </c>
      <c r="K276" s="100" t="s">
        <v>1311</v>
      </c>
      <c r="L276" s="75" t="str">
        <f>IFERROR(K276-J276,"")</f>
        <v/>
      </c>
    </row>
    <row r="277" spans="2:12">
      <c r="B277" s="103">
        <v>260</v>
      </c>
      <c r="C277" s="127" t="s">
        <v>1311</v>
      </c>
      <c r="D277" s="2">
        <v>8</v>
      </c>
      <c r="E277" s="2" t="str">
        <f>VLOOKUP(G277,'[1]Rec - 2016'!$C$5:$S$466,2,FALSE)</f>
        <v>TEN</v>
      </c>
      <c r="F277" s="76">
        <v>24</v>
      </c>
      <c r="G277" s="3" t="s">
        <v>372</v>
      </c>
      <c r="H277" s="4" t="s">
        <v>403</v>
      </c>
      <c r="I277" s="4">
        <v>0.28575071919872219</v>
      </c>
      <c r="J277" s="85">
        <v>175</v>
      </c>
      <c r="K277" s="100" t="s">
        <v>1311</v>
      </c>
      <c r="L277" s="75" t="str">
        <f>IFERROR(K277-J277,"")</f>
        <v/>
      </c>
    </row>
    <row r="278" spans="2:12">
      <c r="B278" s="103">
        <v>261</v>
      </c>
      <c r="C278" s="127" t="s">
        <v>1311</v>
      </c>
      <c r="D278" s="2">
        <v>7</v>
      </c>
      <c r="E278" s="2" t="str">
        <f>VLOOKUP(G278,'[1]Rec - 2016'!$C$5:$S$466,2,FALSE)</f>
        <v>HOU</v>
      </c>
      <c r="F278" s="76">
        <v>26</v>
      </c>
      <c r="G278" s="3" t="s">
        <v>383</v>
      </c>
      <c r="H278" s="4" t="s">
        <v>403</v>
      </c>
      <c r="I278" s="4">
        <v>0.28048961897962477</v>
      </c>
      <c r="J278" s="85">
        <v>176</v>
      </c>
      <c r="K278" s="100" t="s">
        <v>1311</v>
      </c>
      <c r="L278" s="75" t="str">
        <f>IFERROR(K278-J278,"")</f>
        <v/>
      </c>
    </row>
    <row r="279" spans="2:12">
      <c r="B279" s="103">
        <v>262</v>
      </c>
      <c r="C279" s="127" t="s">
        <v>1311</v>
      </c>
      <c r="D279" s="2">
        <v>9</v>
      </c>
      <c r="E279" s="2" t="str">
        <f>VLOOKUP(G279,'[1]Rec - 2016'!$C$5:$S$466,2,FALSE)</f>
        <v>NWE</v>
      </c>
      <c r="F279" s="76">
        <v>26</v>
      </c>
      <c r="G279" s="3" t="s">
        <v>366</v>
      </c>
      <c r="H279" s="4" t="s">
        <v>403</v>
      </c>
      <c r="I279" s="4">
        <v>0.28042059677247155</v>
      </c>
      <c r="J279" s="85">
        <v>177</v>
      </c>
      <c r="K279" s="100" t="s">
        <v>1311</v>
      </c>
      <c r="L279" s="75" t="str">
        <f>IFERROR(K279-J279,"")</f>
        <v/>
      </c>
    </row>
    <row r="280" spans="2:12">
      <c r="B280" s="103">
        <v>263</v>
      </c>
      <c r="C280" s="127" t="s">
        <v>1311</v>
      </c>
      <c r="D280" s="2">
        <v>7</v>
      </c>
      <c r="E280" s="2" t="str">
        <f>VLOOKUP(G280,'[1]Rec - 2016'!$C$5:$S$466,2,FALSE)</f>
        <v>HOU</v>
      </c>
      <c r="F280" s="76">
        <v>23</v>
      </c>
      <c r="G280" s="3" t="s">
        <v>369</v>
      </c>
      <c r="H280" s="4" t="s">
        <v>403</v>
      </c>
      <c r="I280" s="4">
        <v>0.27319559731556453</v>
      </c>
      <c r="J280" s="85">
        <v>178</v>
      </c>
      <c r="K280" s="100" t="s">
        <v>1311</v>
      </c>
      <c r="L280" s="75" t="str">
        <f>IFERROR(K280-J280,"")</f>
        <v/>
      </c>
    </row>
    <row r="281" spans="2:12">
      <c r="B281" s="103">
        <v>264</v>
      </c>
      <c r="C281" s="127" t="s">
        <v>1311</v>
      </c>
      <c r="D281" s="2">
        <v>11</v>
      </c>
      <c r="E281" s="2" t="str">
        <f>VLOOKUP(G281,'[1]Rec - 2016'!$C$5:$S$466,2,FALSE)</f>
        <v>SFO</v>
      </c>
      <c r="F281" s="76">
        <v>23</v>
      </c>
      <c r="G281" s="3" t="s">
        <v>373</v>
      </c>
      <c r="H281" s="4" t="s">
        <v>403</v>
      </c>
      <c r="I281" s="4">
        <v>0.26796771918738149</v>
      </c>
      <c r="J281" s="85">
        <v>179</v>
      </c>
      <c r="K281" s="100" t="s">
        <v>1311</v>
      </c>
      <c r="L281" s="75" t="str">
        <f>IFERROR(K281-J281,"")</f>
        <v/>
      </c>
    </row>
    <row r="282" spans="2:12">
      <c r="B282" s="103">
        <v>265</v>
      </c>
      <c r="C282" s="127" t="s">
        <v>1311</v>
      </c>
      <c r="D282" s="2">
        <v>11</v>
      </c>
      <c r="E282" s="2" t="str">
        <f>VLOOKUP(G282,'[1]Rec - 2016'!$C$5:$S$466,2,FALSE)</f>
        <v>CAR</v>
      </c>
      <c r="F282" s="76">
        <v>23</v>
      </c>
      <c r="G282" s="3" t="s">
        <v>379</v>
      </c>
      <c r="H282" s="4" t="s">
        <v>403</v>
      </c>
      <c r="I282" s="4">
        <v>0.26597276256172664</v>
      </c>
      <c r="J282" s="85">
        <v>180</v>
      </c>
      <c r="K282" s="100" t="s">
        <v>1311</v>
      </c>
      <c r="L282" s="75" t="str">
        <f>IFERROR(K282-J282,"")</f>
        <v/>
      </c>
    </row>
    <row r="283" spans="2:12">
      <c r="B283" s="103">
        <v>266</v>
      </c>
      <c r="C283" s="127" t="s">
        <v>1311</v>
      </c>
      <c r="D283" s="2">
        <v>10</v>
      </c>
      <c r="E283" s="2" t="s">
        <v>37</v>
      </c>
      <c r="F283" s="76">
        <v>23</v>
      </c>
      <c r="G283" s="74" t="s">
        <v>732</v>
      </c>
      <c r="H283" s="4" t="s">
        <v>412</v>
      </c>
      <c r="I283" s="4">
        <v>0.26136683347290784</v>
      </c>
      <c r="J283" s="85">
        <v>94</v>
      </c>
      <c r="K283" s="100" t="s">
        <v>1311</v>
      </c>
      <c r="L283" s="75" t="str">
        <f>IFERROR(K283-J283,"")</f>
        <v/>
      </c>
    </row>
    <row r="284" spans="2:12">
      <c r="B284" s="103">
        <v>267</v>
      </c>
      <c r="C284" s="127" t="s">
        <v>1311</v>
      </c>
      <c r="D284" s="2">
        <v>11</v>
      </c>
      <c r="E284" s="2" t="str">
        <f>VLOOKUP(G284,'[1]Rec - 2016'!$C$5:$S$466,2,FALSE)</f>
        <v>TAM</v>
      </c>
      <c r="F284" s="76">
        <v>23</v>
      </c>
      <c r="G284" s="3" t="s">
        <v>370</v>
      </c>
      <c r="H284" s="4" t="s">
        <v>403</v>
      </c>
      <c r="I284" s="4">
        <v>0.25338962097350798</v>
      </c>
      <c r="J284" s="85">
        <v>182</v>
      </c>
      <c r="K284" s="100" t="s">
        <v>1311</v>
      </c>
      <c r="L284" s="75" t="str">
        <f>IFERROR(K284-J284,"")</f>
        <v/>
      </c>
    </row>
    <row r="285" spans="2:12">
      <c r="B285" s="103">
        <v>268</v>
      </c>
      <c r="C285" s="127" t="s">
        <v>1311</v>
      </c>
      <c r="D285" s="2">
        <v>10</v>
      </c>
      <c r="E285" s="2" t="str">
        <f>VLOOKUP(G285,'[1]Rec - 2016'!$C$5:$S$466,2,FALSE)</f>
        <v>PHI</v>
      </c>
      <c r="F285" s="76">
        <v>22</v>
      </c>
      <c r="G285" s="3" t="s">
        <v>378</v>
      </c>
      <c r="H285" s="4" t="s">
        <v>403</v>
      </c>
      <c r="I285" s="4">
        <v>0.2491452718932341</v>
      </c>
      <c r="J285" s="85">
        <v>183</v>
      </c>
      <c r="K285" s="100" t="s">
        <v>1311</v>
      </c>
      <c r="L285" s="75" t="str">
        <f>IFERROR(K285-J285,"")</f>
        <v/>
      </c>
    </row>
    <row r="286" spans="2:12">
      <c r="B286" s="103">
        <v>269</v>
      </c>
      <c r="C286" s="127" t="s">
        <v>1311</v>
      </c>
      <c r="D286" s="2">
        <v>5</v>
      </c>
      <c r="E286" s="2" t="str">
        <f>VLOOKUP(G286,'[1]Rec - 2016'!$C$5:$S$466,2,FALSE)</f>
        <v>WAS</v>
      </c>
      <c r="F286" s="76">
        <v>24</v>
      </c>
      <c r="G286" s="3" t="s">
        <v>376</v>
      </c>
      <c r="H286" s="4" t="s">
        <v>403</v>
      </c>
      <c r="I286" s="4">
        <v>0.24789101459688542</v>
      </c>
      <c r="J286" s="85">
        <v>184</v>
      </c>
      <c r="K286" s="100" t="s">
        <v>1311</v>
      </c>
      <c r="L286" s="75" t="str">
        <f>IFERROR(K286-J286,"")</f>
        <v/>
      </c>
    </row>
    <row r="287" spans="2:12">
      <c r="B287" s="103">
        <v>270</v>
      </c>
      <c r="C287" s="127" t="s">
        <v>1311</v>
      </c>
      <c r="D287" s="2">
        <v>6</v>
      </c>
      <c r="E287" s="2" t="str">
        <f>VLOOKUP(G287,'[1]Rec - 2016'!$C$5:$S$466,2,FALSE)</f>
        <v>DAL</v>
      </c>
      <c r="F287" s="76">
        <v>22</v>
      </c>
      <c r="G287" s="3" t="s">
        <v>374</v>
      </c>
      <c r="H287" s="4" t="s">
        <v>403</v>
      </c>
      <c r="I287" s="4">
        <v>0.24583287876513327</v>
      </c>
      <c r="J287" s="85">
        <v>185</v>
      </c>
      <c r="K287" s="100" t="s">
        <v>1311</v>
      </c>
      <c r="L287" s="75" t="str">
        <f>IFERROR(K287-J287,"")</f>
        <v/>
      </c>
    </row>
    <row r="288" spans="2:12">
      <c r="B288" s="103">
        <v>271</v>
      </c>
      <c r="C288" s="127" t="s">
        <v>1311</v>
      </c>
      <c r="D288" s="2">
        <v>10</v>
      </c>
      <c r="E288" s="2" t="str">
        <f>VLOOKUP(G288,'[1]Rec - 2016'!$C$5:$S$466,2,FALSE)</f>
        <v>BAL</v>
      </c>
      <c r="F288" s="76">
        <v>23</v>
      </c>
      <c r="G288" s="3" t="s">
        <v>382</v>
      </c>
      <c r="H288" s="4" t="s">
        <v>403</v>
      </c>
      <c r="I288" s="4">
        <v>0.2457659454334718</v>
      </c>
      <c r="J288" s="85">
        <v>186</v>
      </c>
      <c r="K288" s="100" t="s">
        <v>1311</v>
      </c>
      <c r="L288" s="75" t="str">
        <f>IFERROR(K288-J288,"")</f>
        <v/>
      </c>
    </row>
    <row r="289" spans="2:12">
      <c r="B289" s="103">
        <v>272</v>
      </c>
      <c r="C289" s="127" t="s">
        <v>1311</v>
      </c>
      <c r="D289" s="2">
        <v>8</v>
      </c>
      <c r="E289" s="2" t="s">
        <v>39</v>
      </c>
      <c r="F289" s="76">
        <v>23</v>
      </c>
      <c r="G289" s="74" t="s">
        <v>758</v>
      </c>
      <c r="H289" s="4" t="s">
        <v>412</v>
      </c>
      <c r="I289" s="4">
        <v>0.244828958979114</v>
      </c>
      <c r="J289" s="85">
        <v>95</v>
      </c>
      <c r="K289" s="100" t="s">
        <v>1311</v>
      </c>
      <c r="L289" s="75" t="str">
        <f>IFERROR(K289-J289,"")</f>
        <v/>
      </c>
    </row>
    <row r="290" spans="2:12">
      <c r="B290" s="103">
        <v>273</v>
      </c>
      <c r="C290" s="127" t="s">
        <v>1311</v>
      </c>
      <c r="D290" s="2">
        <v>5</v>
      </c>
      <c r="E290" s="2" t="str">
        <f>VLOOKUP(G290,'[1]Rec - 2016'!$C$5:$S$466,2,FALSE)</f>
        <v>NOR</v>
      </c>
      <c r="F290" s="76">
        <v>24</v>
      </c>
      <c r="G290" s="3" t="s">
        <v>380</v>
      </c>
      <c r="H290" s="4" t="s">
        <v>403</v>
      </c>
      <c r="I290" s="4">
        <v>0.24312011231017691</v>
      </c>
      <c r="J290" s="85">
        <v>187</v>
      </c>
      <c r="K290" s="100" t="s">
        <v>1311</v>
      </c>
      <c r="L290" s="75" t="str">
        <f>IFERROR(K290-J290,"")</f>
        <v/>
      </c>
    </row>
    <row r="291" spans="2:12">
      <c r="B291" s="103">
        <v>274</v>
      </c>
      <c r="C291" s="127" t="s">
        <v>1311</v>
      </c>
      <c r="D291" s="2">
        <v>9</v>
      </c>
      <c r="E291" s="2" t="s">
        <v>57</v>
      </c>
      <c r="F291" s="76">
        <v>22</v>
      </c>
      <c r="G291" s="74" t="s">
        <v>712</v>
      </c>
      <c r="H291" s="4" t="s">
        <v>412</v>
      </c>
      <c r="I291" s="4">
        <v>0.24254820237846381</v>
      </c>
      <c r="J291" s="85">
        <v>96</v>
      </c>
      <c r="K291" s="100" t="s">
        <v>1311</v>
      </c>
      <c r="L291" s="75" t="str">
        <f>IFERROR(K291-J291,"")</f>
        <v/>
      </c>
    </row>
    <row r="292" spans="2:12">
      <c r="B292" s="103">
        <v>275</v>
      </c>
      <c r="C292" s="127" t="s">
        <v>1311</v>
      </c>
      <c r="D292" s="2">
        <v>6</v>
      </c>
      <c r="E292" s="2" t="str">
        <f>VLOOKUP(G292,'[1]Rec - 2016'!$C$5:$S$466,2,FALSE)</f>
        <v>CIN</v>
      </c>
      <c r="F292" s="76">
        <v>24</v>
      </c>
      <c r="G292" s="3" t="s">
        <v>381</v>
      </c>
      <c r="H292" s="4" t="s">
        <v>403</v>
      </c>
      <c r="I292" s="4">
        <v>0.23929015459390679</v>
      </c>
      <c r="J292" s="85">
        <v>188</v>
      </c>
      <c r="K292" s="100" t="s">
        <v>1311</v>
      </c>
      <c r="L292" s="75" t="str">
        <f>IFERROR(K292-J292,"")</f>
        <v/>
      </c>
    </row>
    <row r="293" spans="2:12">
      <c r="B293" s="103">
        <v>276</v>
      </c>
      <c r="C293" s="127" t="s">
        <v>1311</v>
      </c>
      <c r="D293" s="2">
        <v>6</v>
      </c>
      <c r="E293" s="2" t="str">
        <f>VLOOKUP(G293,'[1]Rec - 2016'!$C$5:$S$466,2,FALSE)</f>
        <v>BUF</v>
      </c>
      <c r="F293" s="76">
        <v>25</v>
      </c>
      <c r="G293" s="3" t="s">
        <v>385</v>
      </c>
      <c r="H293" s="4" t="s">
        <v>403</v>
      </c>
      <c r="I293" s="4">
        <v>0.23576192790991979</v>
      </c>
      <c r="J293" s="85">
        <v>190</v>
      </c>
      <c r="K293" s="100" t="s">
        <v>1311</v>
      </c>
      <c r="L293" s="75" t="str">
        <f>IFERROR(K293-J293,"")</f>
        <v/>
      </c>
    </row>
    <row r="294" spans="2:12">
      <c r="B294" s="103">
        <v>277</v>
      </c>
      <c r="C294" s="127" t="s">
        <v>1311</v>
      </c>
      <c r="D294" s="2">
        <v>11</v>
      </c>
      <c r="E294" s="2" t="str">
        <f>VLOOKUP(G294,'[1]Rec - 2016'!$C$5:$S$466,2,FALSE)</f>
        <v>SFO</v>
      </c>
      <c r="F294" s="76">
        <v>25</v>
      </c>
      <c r="G294" s="3" t="s">
        <v>390</v>
      </c>
      <c r="H294" s="4" t="s">
        <v>403</v>
      </c>
      <c r="I294" s="4">
        <v>0.23324895653357353</v>
      </c>
      <c r="J294" s="85">
        <v>192</v>
      </c>
      <c r="K294" s="100" t="s">
        <v>1311</v>
      </c>
      <c r="L294" s="75" t="str">
        <f>IFERROR(K294-J294,"")</f>
        <v/>
      </c>
    </row>
    <row r="295" spans="2:12">
      <c r="B295" s="103">
        <v>278</v>
      </c>
      <c r="C295" s="127" t="s">
        <v>1311</v>
      </c>
      <c r="D295" s="2">
        <v>7</v>
      </c>
      <c r="E295" s="2" t="str">
        <f>VLOOKUP(G295,'[1]Rec - 2016'!$C$5:$S$466,2,FALSE)</f>
        <v>DET</v>
      </c>
      <c r="F295" s="76">
        <v>23</v>
      </c>
      <c r="G295" s="3" t="s">
        <v>386</v>
      </c>
      <c r="H295" s="4" t="s">
        <v>403</v>
      </c>
      <c r="I295" s="4">
        <v>0.23216123967574442</v>
      </c>
      <c r="J295" s="85">
        <v>193</v>
      </c>
      <c r="K295" s="100" t="s">
        <v>1311</v>
      </c>
      <c r="L295" s="75" t="str">
        <f>IFERROR(K295-J295,"")</f>
        <v/>
      </c>
    </row>
    <row r="296" spans="2:12">
      <c r="B296" s="103">
        <v>279</v>
      </c>
      <c r="C296" s="127" t="s">
        <v>1311</v>
      </c>
      <c r="D296" s="2">
        <v>9</v>
      </c>
      <c r="E296" s="2" t="str">
        <f>VLOOKUP(G296,'[1]Rec - 2016'!$C$5:$S$466,2,FALSE)</f>
        <v>SDG</v>
      </c>
      <c r="F296" s="76">
        <v>25</v>
      </c>
      <c r="G296" s="3" t="s">
        <v>388</v>
      </c>
      <c r="H296" s="4" t="s">
        <v>403</v>
      </c>
      <c r="I296" s="4">
        <v>0.22915634761925519</v>
      </c>
      <c r="J296" s="85">
        <v>194</v>
      </c>
      <c r="K296" s="100" t="s">
        <v>1311</v>
      </c>
      <c r="L296" s="75" t="str">
        <f>IFERROR(K296-J296,"")</f>
        <v/>
      </c>
    </row>
    <row r="297" spans="2:12">
      <c r="B297" s="103">
        <v>280</v>
      </c>
      <c r="C297" s="127" t="s">
        <v>1311</v>
      </c>
      <c r="D297" s="2">
        <v>5</v>
      </c>
      <c r="E297" s="2" t="str">
        <f>VLOOKUP(G297,'[1]Rec - 2016'!$C$5:$S$466,2,FALSE)</f>
        <v>WAS</v>
      </c>
      <c r="F297" s="76">
        <v>26</v>
      </c>
      <c r="G297" s="3" t="s">
        <v>389</v>
      </c>
      <c r="H297" s="4" t="s">
        <v>403</v>
      </c>
      <c r="I297" s="4">
        <v>0.22609526422581722</v>
      </c>
      <c r="J297" s="85">
        <v>195</v>
      </c>
      <c r="K297" s="100" t="s">
        <v>1311</v>
      </c>
      <c r="L297" s="75" t="str">
        <f>IFERROR(K297-J297,"")</f>
        <v/>
      </c>
    </row>
    <row r="298" spans="2:12">
      <c r="B298" s="103">
        <v>281</v>
      </c>
      <c r="C298" s="127" t="s">
        <v>1311</v>
      </c>
      <c r="D298" s="2">
        <v>5</v>
      </c>
      <c r="E298" s="2" t="str">
        <f>VLOOKUP(G298,'[1]Rec - 2016'!$C$5:$S$466,2,FALSE)</f>
        <v>NOR</v>
      </c>
      <c r="F298" s="76">
        <v>25</v>
      </c>
      <c r="G298" s="3" t="s">
        <v>392</v>
      </c>
      <c r="H298" s="4" t="s">
        <v>403</v>
      </c>
      <c r="I298" s="4">
        <v>0.22494294340988105</v>
      </c>
      <c r="J298" s="85">
        <v>197</v>
      </c>
      <c r="K298" s="100" t="s">
        <v>1311</v>
      </c>
      <c r="L298" s="75" t="str">
        <f>IFERROR(K298-J298,"")</f>
        <v/>
      </c>
    </row>
    <row r="299" spans="2:12">
      <c r="B299" s="103">
        <v>282</v>
      </c>
      <c r="C299" s="127" t="s">
        <v>1311</v>
      </c>
      <c r="D299" s="2">
        <v>5</v>
      </c>
      <c r="E299" s="2" t="str">
        <f>VLOOKUP(G299,'[1]Rec - 2016'!$C$5:$S$466,2,FALSE)</f>
        <v>WAS</v>
      </c>
      <c r="F299" s="76">
        <v>24</v>
      </c>
      <c r="G299" s="3" t="s">
        <v>394</v>
      </c>
      <c r="H299" s="4" t="s">
        <v>403</v>
      </c>
      <c r="I299" s="4">
        <v>0.22407170083976077</v>
      </c>
      <c r="J299" s="85">
        <v>198</v>
      </c>
      <c r="K299" s="100" t="s">
        <v>1311</v>
      </c>
      <c r="L299" s="75" t="str">
        <f>IFERROR(K299-J299,"")</f>
        <v/>
      </c>
    </row>
    <row r="300" spans="2:12">
      <c r="B300" s="103">
        <v>283</v>
      </c>
      <c r="C300" s="127" t="s">
        <v>1311</v>
      </c>
      <c r="D300" s="2">
        <v>9</v>
      </c>
      <c r="E300" s="2" t="str">
        <f>VLOOKUP(G300,'[1]Rec - 2016'!$C$5:$S$466,2,FALSE)</f>
        <v>MIN</v>
      </c>
      <c r="F300" s="76">
        <v>23</v>
      </c>
      <c r="G300" s="3" t="s">
        <v>393</v>
      </c>
      <c r="H300" s="4" t="s">
        <v>403</v>
      </c>
      <c r="I300" s="4">
        <v>0.22212312780759505</v>
      </c>
      <c r="J300" s="85">
        <v>199</v>
      </c>
      <c r="K300" s="100" t="s">
        <v>1311</v>
      </c>
      <c r="L300" s="75" t="str">
        <f>IFERROR(K300-J300,"")</f>
        <v/>
      </c>
    </row>
    <row r="301" spans="2:12">
      <c r="B301" s="103">
        <v>284</v>
      </c>
      <c r="C301" s="127" t="s">
        <v>1311</v>
      </c>
      <c r="D301" s="2">
        <v>5</v>
      </c>
      <c r="E301" s="2" t="str">
        <f>VLOOKUP(G301,'[1]Rec - 2016'!$C$5:$S$466,2,FALSE)</f>
        <v>DEN</v>
      </c>
      <c r="F301" s="76">
        <v>24</v>
      </c>
      <c r="G301" s="3" t="s">
        <v>399</v>
      </c>
      <c r="H301" s="4" t="s">
        <v>403</v>
      </c>
      <c r="I301" s="4">
        <v>0.21996787903276213</v>
      </c>
      <c r="J301" s="85">
        <v>201</v>
      </c>
      <c r="K301" s="100" t="s">
        <v>1311</v>
      </c>
      <c r="L301" s="75" t="str">
        <f>IFERROR(K301-J301,"")</f>
        <v/>
      </c>
    </row>
    <row r="302" spans="2:12">
      <c r="B302" s="103">
        <v>285</v>
      </c>
      <c r="C302" s="127" t="s">
        <v>1311</v>
      </c>
      <c r="D302" s="2">
        <v>11</v>
      </c>
      <c r="E302" s="2" t="str">
        <f>VLOOKUP(G302,'[1]Rec - 2016'!$C$5:$S$466,2,FALSE)</f>
        <v>SFO</v>
      </c>
      <c r="F302" s="76">
        <v>24</v>
      </c>
      <c r="G302" s="3" t="s">
        <v>397</v>
      </c>
      <c r="H302" s="4" t="s">
        <v>403</v>
      </c>
      <c r="I302" s="4">
        <v>0.21776495066263185</v>
      </c>
      <c r="J302" s="85">
        <v>202</v>
      </c>
      <c r="K302" s="100" t="s">
        <v>1311</v>
      </c>
      <c r="L302" s="75" t="str">
        <f>IFERROR(K302-J302,"")</f>
        <v/>
      </c>
    </row>
    <row r="303" spans="2:12">
      <c r="B303" s="103">
        <v>286</v>
      </c>
      <c r="C303" s="127" t="s">
        <v>1311</v>
      </c>
      <c r="D303" s="2">
        <v>9</v>
      </c>
      <c r="E303" s="2" t="str">
        <f>VLOOKUP(G303,'[1]Rec - 2016'!$C$5:$S$466,2,FALSE)</f>
        <v>CHI</v>
      </c>
      <c r="F303" s="76">
        <v>26</v>
      </c>
      <c r="G303" s="3" t="s">
        <v>398</v>
      </c>
      <c r="H303" s="4" t="s">
        <v>403</v>
      </c>
      <c r="I303" s="4">
        <v>0.20897854134409297</v>
      </c>
      <c r="J303" s="85">
        <v>204</v>
      </c>
      <c r="K303" s="100" t="s">
        <v>1311</v>
      </c>
      <c r="L303" s="75" t="str">
        <f>IFERROR(K303-J303,"")</f>
        <v/>
      </c>
    </row>
    <row r="304" spans="2:12" hidden="1">
      <c r="B304" s="103">
        <v>287</v>
      </c>
      <c r="C304" s="127">
        <v>95.5</v>
      </c>
      <c r="D304" s="2">
        <v>9</v>
      </c>
      <c r="E304" s="2" t="s">
        <v>25</v>
      </c>
      <c r="F304" s="76">
        <v>27</v>
      </c>
      <c r="G304" s="74" t="s">
        <v>547</v>
      </c>
      <c r="H304" s="4" t="s">
        <v>412</v>
      </c>
      <c r="I304" s="4">
        <v>1</v>
      </c>
      <c r="J304" s="85">
        <v>1</v>
      </c>
      <c r="K304" s="100">
        <v>7</v>
      </c>
      <c r="L304" s="75">
        <f t="shared" ref="L274:L337" si="0">IFERROR(K304-J304,"")</f>
        <v>6</v>
      </c>
    </row>
    <row r="305" spans="2:12" hidden="1">
      <c r="B305" s="103">
        <v>288</v>
      </c>
      <c r="C305" s="127">
        <v>36.5</v>
      </c>
      <c r="D305" s="2">
        <v>10</v>
      </c>
      <c r="E305" s="2" t="s">
        <v>37</v>
      </c>
      <c r="F305" s="76">
        <v>27</v>
      </c>
      <c r="G305" s="74" t="s">
        <v>535</v>
      </c>
      <c r="H305" s="4" t="s">
        <v>412</v>
      </c>
      <c r="I305" s="4">
        <v>0.98670863085677252</v>
      </c>
      <c r="J305" s="85">
        <v>2</v>
      </c>
      <c r="K305" s="100">
        <v>3</v>
      </c>
      <c r="L305" s="75">
        <f t="shared" si="0"/>
        <v>1</v>
      </c>
    </row>
    <row r="306" spans="2:12" hidden="1">
      <c r="B306" s="103">
        <v>289</v>
      </c>
      <c r="C306" s="127">
        <v>15.5</v>
      </c>
      <c r="D306" s="2">
        <v>11</v>
      </c>
      <c r="E306" s="2" t="str">
        <f>VLOOKUP(G306,'[1]Rec - 2016'!$C$5:$S$466,2,FALSE)</f>
        <v>IND</v>
      </c>
      <c r="F306" s="76">
        <v>27</v>
      </c>
      <c r="G306" s="6" t="s">
        <v>201</v>
      </c>
      <c r="H306" s="4" t="s">
        <v>403</v>
      </c>
      <c r="I306" s="4">
        <v>0.92628344646176286</v>
      </c>
      <c r="J306" s="85">
        <v>5</v>
      </c>
      <c r="K306" s="100">
        <v>9</v>
      </c>
      <c r="L306" s="75">
        <f t="shared" si="0"/>
        <v>4</v>
      </c>
    </row>
    <row r="307" spans="2:12" hidden="1">
      <c r="B307" s="103">
        <v>290</v>
      </c>
      <c r="C307" s="127">
        <v>5.5</v>
      </c>
      <c r="D307" s="2">
        <v>5</v>
      </c>
      <c r="E307" s="2" t="str">
        <f>VLOOKUP(G307,'[1]Rec - 2016'!$C$5:$S$466,2,FALSE)</f>
        <v>ATL</v>
      </c>
      <c r="F307" s="76">
        <v>27</v>
      </c>
      <c r="G307" s="6" t="s">
        <v>205</v>
      </c>
      <c r="H307" s="4" t="s">
        <v>403</v>
      </c>
      <c r="I307" s="4">
        <v>0.9209356955029171</v>
      </c>
      <c r="J307" s="85">
        <v>6</v>
      </c>
      <c r="K307" s="100">
        <v>4</v>
      </c>
      <c r="L307" s="75">
        <f t="shared" si="0"/>
        <v>-2</v>
      </c>
    </row>
    <row r="308" spans="2:12" hidden="1">
      <c r="B308" s="103">
        <v>291</v>
      </c>
      <c r="C308" s="127">
        <v>52.5</v>
      </c>
      <c r="D308" s="2">
        <v>11</v>
      </c>
      <c r="E308" s="2" t="s">
        <v>21</v>
      </c>
      <c r="F308" s="76">
        <v>27</v>
      </c>
      <c r="G308" s="3" t="s">
        <v>22</v>
      </c>
      <c r="H308" s="4" t="s">
        <v>401</v>
      </c>
      <c r="I308" s="4">
        <v>0.83108003536624486</v>
      </c>
      <c r="J308" s="85">
        <v>10</v>
      </c>
      <c r="K308" s="100">
        <v>4</v>
      </c>
      <c r="L308" s="75">
        <f t="shared" si="0"/>
        <v>-6</v>
      </c>
    </row>
    <row r="309" spans="2:12" hidden="1">
      <c r="B309" s="103">
        <v>292</v>
      </c>
      <c r="C309" s="127">
        <v>22</v>
      </c>
      <c r="D309" s="2">
        <v>9</v>
      </c>
      <c r="E309" s="2" t="s">
        <v>9</v>
      </c>
      <c r="F309" s="76">
        <v>27</v>
      </c>
      <c r="G309" s="74" t="s">
        <v>592</v>
      </c>
      <c r="H309" s="4" t="s">
        <v>412</v>
      </c>
      <c r="I309" s="4">
        <v>0.88117293776993588</v>
      </c>
      <c r="J309" s="85">
        <v>11</v>
      </c>
      <c r="K309" s="100">
        <v>1</v>
      </c>
      <c r="L309" s="75">
        <f t="shared" si="0"/>
        <v>-10</v>
      </c>
    </row>
    <row r="310" spans="2:12" hidden="1">
      <c r="B310" s="103">
        <v>293</v>
      </c>
      <c r="C310" s="127">
        <v>96</v>
      </c>
      <c r="D310" s="2">
        <v>8</v>
      </c>
      <c r="E310" s="2" t="str">
        <f>VLOOKUP(G310,'[1]Rec - 2016'!$C$5:$S$466,2,FALSE)</f>
        <v>TEN</v>
      </c>
      <c r="F310" s="76">
        <v>27</v>
      </c>
      <c r="G310" s="6" t="s">
        <v>206</v>
      </c>
      <c r="H310" s="4" t="s">
        <v>403</v>
      </c>
      <c r="I310" s="4">
        <v>0.83818645476734344</v>
      </c>
      <c r="J310" s="85">
        <v>15</v>
      </c>
      <c r="K310" s="100">
        <v>32</v>
      </c>
      <c r="L310" s="75">
        <f t="shared" si="0"/>
        <v>17</v>
      </c>
    </row>
    <row r="311" spans="2:12" hidden="1">
      <c r="B311" s="103">
        <v>294</v>
      </c>
      <c r="C311" s="127">
        <v>198</v>
      </c>
      <c r="D311" s="2">
        <v>6</v>
      </c>
      <c r="E311" s="2" t="s">
        <v>64</v>
      </c>
      <c r="F311" s="76">
        <v>27</v>
      </c>
      <c r="G311" s="74" t="s">
        <v>587</v>
      </c>
      <c r="H311" s="4" t="s">
        <v>412</v>
      </c>
      <c r="I311" s="4">
        <v>0.81979694476017329</v>
      </c>
      <c r="J311" s="85">
        <v>16</v>
      </c>
      <c r="K311" s="100">
        <v>29</v>
      </c>
      <c r="L311" s="75">
        <f t="shared" si="0"/>
        <v>13</v>
      </c>
    </row>
    <row r="312" spans="2:12" hidden="1">
      <c r="B312" s="103">
        <v>295</v>
      </c>
      <c r="C312" s="127">
        <v>50</v>
      </c>
      <c r="D312" s="2">
        <v>5</v>
      </c>
      <c r="E312" s="5" t="s">
        <v>3</v>
      </c>
      <c r="F312" s="76">
        <v>27</v>
      </c>
      <c r="G312" s="3" t="s">
        <v>85</v>
      </c>
      <c r="H312" s="4" t="s">
        <v>402</v>
      </c>
      <c r="I312" s="4">
        <v>0.7771015864930777</v>
      </c>
      <c r="J312" s="85">
        <v>18</v>
      </c>
      <c r="K312" s="100">
        <v>15</v>
      </c>
      <c r="L312" s="75">
        <f t="shared" si="0"/>
        <v>-3</v>
      </c>
    </row>
    <row r="313" spans="2:12" hidden="1">
      <c r="B313" s="103">
        <v>296</v>
      </c>
      <c r="C313" s="127">
        <v>39.5</v>
      </c>
      <c r="D313" s="2">
        <v>9</v>
      </c>
      <c r="E313" s="2" t="str">
        <f>VLOOKUP(G313,'[1]Rec - 2016'!$C$5:$S$466,2,FALSE)</f>
        <v>CLE</v>
      </c>
      <c r="F313" s="76">
        <v>27</v>
      </c>
      <c r="G313" s="6" t="s">
        <v>215</v>
      </c>
      <c r="H313" s="4" t="s">
        <v>403</v>
      </c>
      <c r="I313" s="4">
        <v>0.81367706719436206</v>
      </c>
      <c r="J313" s="85">
        <v>24</v>
      </c>
      <c r="K313" s="100">
        <v>19</v>
      </c>
      <c r="L313" s="75">
        <f t="shared" si="0"/>
        <v>-5</v>
      </c>
    </row>
    <row r="314" spans="2:12" hidden="1">
      <c r="B314" s="103">
        <v>297</v>
      </c>
      <c r="C314" s="127">
        <v>76</v>
      </c>
      <c r="D314" s="2">
        <v>11</v>
      </c>
      <c r="E314" s="2" t="s">
        <v>49</v>
      </c>
      <c r="F314" s="76">
        <v>27</v>
      </c>
      <c r="G314" s="3" t="s">
        <v>50</v>
      </c>
      <c r="H314" s="4" t="s">
        <v>401</v>
      </c>
      <c r="I314" s="4">
        <v>0.69166023085799389</v>
      </c>
      <c r="J314" s="85">
        <v>24</v>
      </c>
      <c r="K314" s="100">
        <v>11</v>
      </c>
      <c r="L314" s="75">
        <f t="shared" si="0"/>
        <v>-13</v>
      </c>
    </row>
    <row r="315" spans="2:12" hidden="1">
      <c r="B315" s="103">
        <v>298</v>
      </c>
      <c r="C315" s="127">
        <v>71.5</v>
      </c>
      <c r="D315" s="2">
        <v>11</v>
      </c>
      <c r="E315" s="5" t="s">
        <v>43</v>
      </c>
      <c r="F315" s="76">
        <v>27</v>
      </c>
      <c r="G315" s="3" t="s">
        <v>93</v>
      </c>
      <c r="H315" s="4" t="s">
        <v>402</v>
      </c>
      <c r="I315" s="4">
        <v>0.74581872088117851</v>
      </c>
      <c r="J315" s="85">
        <v>26</v>
      </c>
      <c r="K315" s="100">
        <v>36</v>
      </c>
      <c r="L315" s="75">
        <f t="shared" si="0"/>
        <v>10</v>
      </c>
    </row>
    <row r="316" spans="2:12" hidden="1">
      <c r="B316" s="103">
        <v>299</v>
      </c>
      <c r="C316" s="127">
        <v>140</v>
      </c>
      <c r="D316" s="2">
        <v>6</v>
      </c>
      <c r="E316" s="2" t="s">
        <v>64</v>
      </c>
      <c r="F316" s="76">
        <v>27</v>
      </c>
      <c r="G316" s="3" t="s">
        <v>65</v>
      </c>
      <c r="H316" s="4" t="s">
        <v>401</v>
      </c>
      <c r="I316" s="4">
        <v>0.58048689627940231</v>
      </c>
      <c r="J316" s="85">
        <v>32</v>
      </c>
      <c r="K316" s="100">
        <v>14</v>
      </c>
      <c r="L316" s="75">
        <f t="shared" si="0"/>
        <v>-18</v>
      </c>
    </row>
    <row r="317" spans="2:12" hidden="1">
      <c r="B317" s="103">
        <v>300</v>
      </c>
      <c r="C317" s="127">
        <v>153.5</v>
      </c>
      <c r="D317" s="2">
        <v>6</v>
      </c>
      <c r="E317" s="2" t="str">
        <f>VLOOKUP(G317,'[1]Rec - 2016'!$C$5:$S$466,2,FALSE)</f>
        <v>DAL</v>
      </c>
      <c r="F317" s="76">
        <v>27</v>
      </c>
      <c r="G317" s="6" t="s">
        <v>224</v>
      </c>
      <c r="H317" s="4" t="s">
        <v>403</v>
      </c>
      <c r="I317" s="4">
        <v>0.76586556192567323</v>
      </c>
      <c r="J317" s="85">
        <v>35</v>
      </c>
      <c r="K317" s="100" t="s">
        <v>1311</v>
      </c>
      <c r="L317" s="75" t="str">
        <f t="shared" si="0"/>
        <v/>
      </c>
    </row>
    <row r="318" spans="2:12" hidden="1">
      <c r="B318" s="103">
        <v>301</v>
      </c>
      <c r="C318" s="127" t="s">
        <v>1311</v>
      </c>
      <c r="D318" s="2">
        <v>9</v>
      </c>
      <c r="E318" s="2" t="str">
        <f>VLOOKUP(G318,'[1]Rec - 2016'!$C$5:$S$466,2,FALSE)</f>
        <v>SDG</v>
      </c>
      <c r="F318" s="76">
        <v>27</v>
      </c>
      <c r="G318" s="6" t="s">
        <v>242</v>
      </c>
      <c r="H318" s="4" t="s">
        <v>403</v>
      </c>
      <c r="I318" s="4">
        <v>0.72157289738110908</v>
      </c>
      <c r="J318" s="85">
        <v>49</v>
      </c>
      <c r="K318" s="100" t="s">
        <v>1311</v>
      </c>
      <c r="L318" s="75" t="str">
        <f t="shared" si="0"/>
        <v/>
      </c>
    </row>
    <row r="319" spans="2:12" hidden="1">
      <c r="B319" s="103">
        <v>302</v>
      </c>
      <c r="C319" s="127">
        <v>228</v>
      </c>
      <c r="D319" s="2">
        <v>8</v>
      </c>
      <c r="E319" s="5" t="s">
        <v>27</v>
      </c>
      <c r="F319" s="76">
        <v>27</v>
      </c>
      <c r="G319" s="3" t="s">
        <v>119</v>
      </c>
      <c r="H319" s="4" t="s">
        <v>402</v>
      </c>
      <c r="I319" s="4">
        <v>0.61253334333815379</v>
      </c>
      <c r="J319" s="85">
        <v>52</v>
      </c>
      <c r="K319" s="100">
        <v>58</v>
      </c>
      <c r="L319" s="75">
        <f t="shared" si="0"/>
        <v>6</v>
      </c>
    </row>
    <row r="320" spans="2:12" hidden="1">
      <c r="B320" s="103">
        <v>303</v>
      </c>
      <c r="C320" s="127">
        <v>262</v>
      </c>
      <c r="D320" s="2">
        <v>9</v>
      </c>
      <c r="E320" s="2" t="str">
        <f>VLOOKUP(G320,'[1]Rec - 2016'!$C$5:$S$466,2,FALSE)</f>
        <v>SDG</v>
      </c>
      <c r="F320" s="76">
        <v>27</v>
      </c>
      <c r="G320" s="6" t="s">
        <v>257</v>
      </c>
      <c r="H320" s="4" t="s">
        <v>403</v>
      </c>
      <c r="I320" s="4">
        <v>0.68549094517171161</v>
      </c>
      <c r="J320" s="85">
        <v>58</v>
      </c>
      <c r="K320" s="100" t="s">
        <v>1311</v>
      </c>
      <c r="L320" s="75" t="str">
        <f t="shared" si="0"/>
        <v/>
      </c>
    </row>
    <row r="321" spans="2:12" hidden="1">
      <c r="B321" s="103">
        <v>304</v>
      </c>
      <c r="C321" s="127">
        <v>192</v>
      </c>
      <c r="D321" s="2">
        <v>5</v>
      </c>
      <c r="E321" s="2" t="str">
        <f>VLOOKUP(G321,'[1]Rec - 2016'!$C$5:$S$466,2,FALSE)</f>
        <v>ATL</v>
      </c>
      <c r="F321" s="76">
        <v>27</v>
      </c>
      <c r="G321" s="6" t="s">
        <v>252</v>
      </c>
      <c r="H321" s="4" t="s">
        <v>403</v>
      </c>
      <c r="I321" s="4">
        <v>0.68105535600079714</v>
      </c>
      <c r="J321" s="85">
        <v>60</v>
      </c>
      <c r="K321" s="100" t="s">
        <v>1311</v>
      </c>
      <c r="L321" s="75" t="str">
        <f t="shared" si="0"/>
        <v/>
      </c>
    </row>
    <row r="322" spans="2:12" hidden="1">
      <c r="B322" s="103">
        <v>305</v>
      </c>
      <c r="C322" s="127" t="s">
        <v>1311</v>
      </c>
      <c r="D322" s="2">
        <v>11</v>
      </c>
      <c r="E322" s="5" t="s">
        <v>21</v>
      </c>
      <c r="F322" s="76">
        <v>27</v>
      </c>
      <c r="G322" s="3" t="s">
        <v>127</v>
      </c>
      <c r="H322" s="4" t="s">
        <v>402</v>
      </c>
      <c r="I322" s="4">
        <v>0.59318879168486305</v>
      </c>
      <c r="J322" s="85">
        <v>60</v>
      </c>
      <c r="K322" s="100" t="s">
        <v>1311</v>
      </c>
      <c r="L322" s="75" t="str">
        <f t="shared" si="0"/>
        <v/>
      </c>
    </row>
    <row r="323" spans="2:12" hidden="1">
      <c r="B323" s="103">
        <v>306</v>
      </c>
      <c r="C323" s="127" t="s">
        <v>1311</v>
      </c>
      <c r="D323" s="2">
        <v>11</v>
      </c>
      <c r="E323" s="2" t="s">
        <v>41</v>
      </c>
      <c r="F323" s="76">
        <v>27</v>
      </c>
      <c r="G323" s="74" t="s">
        <v>656</v>
      </c>
      <c r="H323" s="4" t="s">
        <v>412</v>
      </c>
      <c r="I323" s="4">
        <v>0.52683394453525856</v>
      </c>
      <c r="J323" s="85">
        <v>60</v>
      </c>
      <c r="K323" s="100" t="s">
        <v>1311</v>
      </c>
      <c r="L323" s="75" t="str">
        <f t="shared" si="0"/>
        <v/>
      </c>
    </row>
    <row r="324" spans="2:12" hidden="1">
      <c r="B324" s="103">
        <v>307</v>
      </c>
      <c r="C324" s="127">
        <v>264</v>
      </c>
      <c r="D324" s="2">
        <v>6</v>
      </c>
      <c r="E324" s="2" t="str">
        <f>VLOOKUP(G324,'[1]Rec - 2016'!$C$5:$S$466,2,FALSE)</f>
        <v>DAL</v>
      </c>
      <c r="F324" s="76">
        <v>27</v>
      </c>
      <c r="G324" s="6" t="s">
        <v>253</v>
      </c>
      <c r="H324" s="4" t="s">
        <v>403</v>
      </c>
      <c r="I324" s="4">
        <v>0.66567004785178352</v>
      </c>
      <c r="J324" s="85">
        <v>65</v>
      </c>
      <c r="K324" s="100" t="s">
        <v>1311</v>
      </c>
      <c r="L324" s="75" t="str">
        <f t="shared" si="0"/>
        <v/>
      </c>
    </row>
    <row r="325" spans="2:12" hidden="1">
      <c r="B325" s="103">
        <v>308</v>
      </c>
      <c r="C325" s="127">
        <v>224</v>
      </c>
      <c r="D325" s="2">
        <v>8</v>
      </c>
      <c r="E325" s="2" t="str">
        <f>VLOOKUP(G325,'[1]Rec - 2016'!$C$5:$S$466,2,FALSE)</f>
        <v>ARI</v>
      </c>
      <c r="F325" s="76">
        <v>27</v>
      </c>
      <c r="G325" s="6" t="s">
        <v>254</v>
      </c>
      <c r="H325" s="4" t="s">
        <v>403</v>
      </c>
      <c r="I325" s="4">
        <v>0.65790555354774449</v>
      </c>
      <c r="J325" s="85">
        <v>69</v>
      </c>
      <c r="K325" s="100" t="s">
        <v>1311</v>
      </c>
      <c r="L325" s="75" t="str">
        <f t="shared" si="0"/>
        <v/>
      </c>
    </row>
    <row r="326" spans="2:12" hidden="1">
      <c r="B326" s="103">
        <v>309</v>
      </c>
      <c r="C326" s="127" t="s">
        <v>1311</v>
      </c>
      <c r="D326" s="2">
        <v>8</v>
      </c>
      <c r="E326" s="2" t="str">
        <f>VLOOKUP(G326,'[1]Rec - 2016'!$C$5:$S$466,2,FALSE)</f>
        <v>LAR</v>
      </c>
      <c r="F326" s="76">
        <v>27</v>
      </c>
      <c r="G326" s="6" t="s">
        <v>260</v>
      </c>
      <c r="H326" s="4" t="s">
        <v>403</v>
      </c>
      <c r="I326" s="4">
        <v>0.64781815490188888</v>
      </c>
      <c r="J326" s="85">
        <v>71</v>
      </c>
      <c r="K326" s="100" t="s">
        <v>1311</v>
      </c>
      <c r="L326" s="75" t="str">
        <f t="shared" si="0"/>
        <v/>
      </c>
    </row>
    <row r="327" spans="2:12" hidden="1">
      <c r="B327" s="103">
        <v>310</v>
      </c>
      <c r="C327" s="127">
        <v>268</v>
      </c>
      <c r="D327" s="2">
        <v>8</v>
      </c>
      <c r="E327" s="2" t="str">
        <f>VLOOKUP(G327,'[1]Rec - 2016'!$C$5:$S$466,2,FALSE)</f>
        <v>TEN</v>
      </c>
      <c r="F327" s="76">
        <v>27</v>
      </c>
      <c r="G327" s="6" t="s">
        <v>269</v>
      </c>
      <c r="H327" s="4" t="s">
        <v>403</v>
      </c>
      <c r="I327" s="4">
        <v>0.64543844859891275</v>
      </c>
      <c r="J327" s="85">
        <v>72</v>
      </c>
      <c r="K327" s="100" t="s">
        <v>1311</v>
      </c>
      <c r="L327" s="75" t="str">
        <f t="shared" si="0"/>
        <v/>
      </c>
    </row>
    <row r="328" spans="2:12" hidden="1">
      <c r="B328" s="103">
        <v>311</v>
      </c>
      <c r="C328" s="127" t="s">
        <v>1311</v>
      </c>
      <c r="D328" s="2">
        <v>5</v>
      </c>
      <c r="E328" s="2" t="s">
        <v>23</v>
      </c>
      <c r="F328" s="76">
        <v>27</v>
      </c>
      <c r="G328" s="74" t="s">
        <v>720</v>
      </c>
      <c r="H328" s="4" t="s">
        <v>412</v>
      </c>
      <c r="I328" s="4">
        <v>0.46809744217768007</v>
      </c>
      <c r="J328" s="85">
        <v>73</v>
      </c>
      <c r="K328" s="100" t="s">
        <v>1311</v>
      </c>
      <c r="L328" s="75" t="str">
        <f t="shared" si="0"/>
        <v/>
      </c>
    </row>
    <row r="329" spans="2:12" hidden="1">
      <c r="B329" s="103">
        <v>312</v>
      </c>
      <c r="C329" s="127" t="s">
        <v>1311</v>
      </c>
      <c r="D329" s="2">
        <v>8</v>
      </c>
      <c r="E329" s="2" t="s">
        <v>19</v>
      </c>
      <c r="F329" s="76">
        <v>27</v>
      </c>
      <c r="G329" s="74" t="s">
        <v>708</v>
      </c>
      <c r="H329" s="4" t="s">
        <v>412</v>
      </c>
      <c r="I329" s="4">
        <v>0.46466747404113989</v>
      </c>
      <c r="J329" s="85">
        <v>75</v>
      </c>
      <c r="K329" s="100" t="s">
        <v>1311</v>
      </c>
      <c r="L329" s="75" t="str">
        <f t="shared" si="0"/>
        <v/>
      </c>
    </row>
    <row r="330" spans="2:12" hidden="1">
      <c r="B330" s="103">
        <v>313</v>
      </c>
      <c r="C330" s="127" t="s">
        <v>1311</v>
      </c>
      <c r="D330" s="2">
        <v>11</v>
      </c>
      <c r="E330" s="5" t="s">
        <v>49</v>
      </c>
      <c r="F330" s="76">
        <v>27</v>
      </c>
      <c r="G330" s="3" t="s">
        <v>144</v>
      </c>
      <c r="H330" s="4" t="s">
        <v>402</v>
      </c>
      <c r="I330" s="4">
        <v>0.52057875923391728</v>
      </c>
      <c r="J330" s="85">
        <v>77</v>
      </c>
      <c r="K330" s="100" t="s">
        <v>1311</v>
      </c>
      <c r="L330" s="75" t="str">
        <f t="shared" si="0"/>
        <v/>
      </c>
    </row>
    <row r="331" spans="2:12" hidden="1">
      <c r="B331" s="103">
        <v>314</v>
      </c>
      <c r="C331" s="127" t="s">
        <v>1311</v>
      </c>
      <c r="D331" s="2">
        <v>11</v>
      </c>
      <c r="E331" s="2" t="s">
        <v>51</v>
      </c>
      <c r="F331" s="76">
        <v>27</v>
      </c>
      <c r="G331" s="74" t="s">
        <v>702</v>
      </c>
      <c r="H331" s="4" t="s">
        <v>412</v>
      </c>
      <c r="I331" s="4">
        <v>0.45903502289826709</v>
      </c>
      <c r="J331" s="85">
        <v>77</v>
      </c>
      <c r="K331" s="100" t="s">
        <v>1311</v>
      </c>
      <c r="L331" s="75" t="str">
        <f t="shared" si="0"/>
        <v/>
      </c>
    </row>
    <row r="332" spans="2:12" hidden="1">
      <c r="B332" s="103">
        <v>315</v>
      </c>
      <c r="C332" s="127" t="s">
        <v>1311</v>
      </c>
      <c r="D332" s="2">
        <v>5</v>
      </c>
      <c r="E332" s="5" t="s">
        <v>3</v>
      </c>
      <c r="F332" s="76">
        <v>27</v>
      </c>
      <c r="G332" s="3" t="s">
        <v>149</v>
      </c>
      <c r="H332" s="4" t="s">
        <v>402</v>
      </c>
      <c r="I332" s="4">
        <v>0.51470863930072319</v>
      </c>
      <c r="J332" s="85">
        <v>82</v>
      </c>
      <c r="K332" s="100" t="s">
        <v>1311</v>
      </c>
      <c r="L332" s="75" t="str">
        <f t="shared" si="0"/>
        <v/>
      </c>
    </row>
    <row r="333" spans="2:12" hidden="1">
      <c r="B333" s="103">
        <v>316</v>
      </c>
      <c r="C333" s="127" t="s">
        <v>1311</v>
      </c>
      <c r="D333" s="2">
        <v>11</v>
      </c>
      <c r="E333" s="5" t="s">
        <v>51</v>
      </c>
      <c r="F333" s="76">
        <v>27</v>
      </c>
      <c r="G333" s="3" t="s">
        <v>157</v>
      </c>
      <c r="H333" s="4" t="s">
        <v>402</v>
      </c>
      <c r="I333" s="4">
        <v>0.4954451697134305</v>
      </c>
      <c r="J333" s="85">
        <v>90</v>
      </c>
      <c r="K333" s="100" t="s">
        <v>1311</v>
      </c>
      <c r="L333" s="75" t="str">
        <f t="shared" si="0"/>
        <v/>
      </c>
    </row>
    <row r="334" spans="2:12" hidden="1">
      <c r="B334" s="103">
        <v>317</v>
      </c>
      <c r="C334" s="127" t="s">
        <v>1311</v>
      </c>
      <c r="D334" s="2">
        <v>10</v>
      </c>
      <c r="E334" s="5" t="s">
        <v>53</v>
      </c>
      <c r="F334" s="76">
        <v>27</v>
      </c>
      <c r="G334" s="3" t="s">
        <v>159</v>
      </c>
      <c r="H334" s="4" t="s">
        <v>402</v>
      </c>
      <c r="I334" s="4">
        <v>0.48915399607621951</v>
      </c>
      <c r="J334" s="85">
        <v>92</v>
      </c>
      <c r="K334" s="100" t="s">
        <v>1311</v>
      </c>
      <c r="L334" s="75" t="str">
        <f t="shared" si="0"/>
        <v/>
      </c>
    </row>
    <row r="335" spans="2:12" hidden="1">
      <c r="B335" s="103">
        <v>318</v>
      </c>
      <c r="C335" s="127">
        <v>219</v>
      </c>
      <c r="D335" s="2">
        <v>11</v>
      </c>
      <c r="E335" s="2" t="str">
        <f>VLOOKUP(G335,'[1]Rec - 2016'!$C$5:$S$466,2,FALSE)</f>
        <v>SFO</v>
      </c>
      <c r="F335" s="76">
        <v>27</v>
      </c>
      <c r="G335" s="6" t="s">
        <v>283</v>
      </c>
      <c r="H335" s="4" t="s">
        <v>403</v>
      </c>
      <c r="I335" s="4">
        <v>0.58686550315243324</v>
      </c>
      <c r="J335" s="85">
        <v>95</v>
      </c>
      <c r="K335" s="100" t="s">
        <v>1311</v>
      </c>
      <c r="L335" s="75" t="str">
        <f t="shared" si="0"/>
        <v/>
      </c>
    </row>
    <row r="336" spans="2:12" hidden="1">
      <c r="B336" s="103">
        <v>319</v>
      </c>
      <c r="C336" s="127" t="s">
        <v>1311</v>
      </c>
      <c r="D336" s="2">
        <v>7</v>
      </c>
      <c r="E336" s="5" t="s">
        <v>59</v>
      </c>
      <c r="F336" s="76">
        <v>27</v>
      </c>
      <c r="G336" s="3" t="s">
        <v>162</v>
      </c>
      <c r="H336" s="4" t="s">
        <v>402</v>
      </c>
      <c r="I336" s="4">
        <v>0.48307207120764056</v>
      </c>
      <c r="J336" s="85">
        <v>95</v>
      </c>
      <c r="K336" s="100" t="s">
        <v>1311</v>
      </c>
      <c r="L336" s="75" t="str">
        <f t="shared" si="0"/>
        <v/>
      </c>
    </row>
    <row r="337" spans="2:12" hidden="1">
      <c r="B337" s="103">
        <v>320</v>
      </c>
      <c r="C337" s="127" t="s">
        <v>1311</v>
      </c>
      <c r="D337" s="2">
        <v>11</v>
      </c>
      <c r="E337" s="5" t="s">
        <v>41</v>
      </c>
      <c r="F337" s="76">
        <v>27</v>
      </c>
      <c r="G337" s="3" t="s">
        <v>163</v>
      </c>
      <c r="H337" s="4" t="s">
        <v>402</v>
      </c>
      <c r="I337" s="4">
        <v>0.4829389190772983</v>
      </c>
      <c r="J337" s="85">
        <v>96</v>
      </c>
      <c r="K337" s="100" t="s">
        <v>1311</v>
      </c>
      <c r="L337" s="75" t="str">
        <f t="shared" si="0"/>
        <v/>
      </c>
    </row>
    <row r="338" spans="2:12" hidden="1">
      <c r="B338" s="103">
        <v>321</v>
      </c>
      <c r="C338" s="127" t="s">
        <v>1311</v>
      </c>
      <c r="D338" s="2">
        <v>8</v>
      </c>
      <c r="E338" s="5" t="s">
        <v>35</v>
      </c>
      <c r="F338" s="76">
        <v>27</v>
      </c>
      <c r="G338" s="3" t="s">
        <v>168</v>
      </c>
      <c r="H338" s="4" t="s">
        <v>402</v>
      </c>
      <c r="I338" s="4">
        <v>0.47495363408660812</v>
      </c>
      <c r="J338" s="85">
        <v>101</v>
      </c>
      <c r="K338" s="100" t="s">
        <v>1311</v>
      </c>
      <c r="L338" s="75" t="str">
        <f t="shared" ref="L338:L401" si="1">IFERROR(K338-J338,"")</f>
        <v/>
      </c>
    </row>
    <row r="339" spans="2:12" hidden="1">
      <c r="B339" s="103">
        <v>322</v>
      </c>
      <c r="C339" s="127">
        <v>196</v>
      </c>
      <c r="D339" s="2">
        <v>10</v>
      </c>
      <c r="E339" s="2" t="str">
        <f>VLOOKUP(G339,'[1]Rec - 2016'!$C$5:$S$466,2,FALSE)</f>
        <v>BAL</v>
      </c>
      <c r="F339" s="76">
        <v>27</v>
      </c>
      <c r="G339" s="6" t="s">
        <v>297</v>
      </c>
      <c r="H339" s="4" t="s">
        <v>403</v>
      </c>
      <c r="I339" s="4">
        <v>0.54714399905461042</v>
      </c>
      <c r="J339" s="85">
        <v>106</v>
      </c>
      <c r="K339" s="100">
        <v>55</v>
      </c>
      <c r="L339" s="75">
        <f t="shared" si="1"/>
        <v>-51</v>
      </c>
    </row>
    <row r="340" spans="2:12" hidden="1">
      <c r="B340" s="103">
        <v>323</v>
      </c>
      <c r="C340" s="127" t="s">
        <v>1311</v>
      </c>
      <c r="D340" s="2">
        <v>8</v>
      </c>
      <c r="E340" s="5" t="s">
        <v>19</v>
      </c>
      <c r="F340" s="76">
        <v>27</v>
      </c>
      <c r="G340" s="3" t="s">
        <v>175</v>
      </c>
      <c r="H340" s="4" t="s">
        <v>402</v>
      </c>
      <c r="I340" s="4">
        <v>0.46218920977284267</v>
      </c>
      <c r="J340" s="85">
        <v>108</v>
      </c>
      <c r="K340" s="100" t="s">
        <v>1311</v>
      </c>
      <c r="L340" s="75" t="str">
        <f t="shared" si="1"/>
        <v/>
      </c>
    </row>
    <row r="341" spans="2:12" hidden="1">
      <c r="B341" s="103">
        <v>324</v>
      </c>
      <c r="C341" s="127" t="s">
        <v>1311</v>
      </c>
      <c r="D341" s="2">
        <v>7</v>
      </c>
      <c r="E341" s="5" t="s">
        <v>17</v>
      </c>
      <c r="F341" s="76">
        <v>27</v>
      </c>
      <c r="G341" s="3" t="s">
        <v>176</v>
      </c>
      <c r="H341" s="4" t="s">
        <v>402</v>
      </c>
      <c r="I341" s="4">
        <v>0.46163181432379879</v>
      </c>
      <c r="J341" s="85">
        <v>109</v>
      </c>
      <c r="K341" s="100" t="s">
        <v>1311</v>
      </c>
      <c r="L341" s="75" t="str">
        <f t="shared" si="1"/>
        <v/>
      </c>
    </row>
    <row r="342" spans="2:12" hidden="1">
      <c r="B342" s="103">
        <v>325</v>
      </c>
      <c r="C342" s="127" t="s">
        <v>1311</v>
      </c>
      <c r="D342" s="2">
        <v>9</v>
      </c>
      <c r="E342" s="2" t="str">
        <f>VLOOKUP(G342,'[1]Rec - 2016'!$C$5:$S$466,2,FALSE)</f>
        <v>CHI</v>
      </c>
      <c r="F342" s="76">
        <v>27</v>
      </c>
      <c r="G342" s="6" t="s">
        <v>303</v>
      </c>
      <c r="H342" s="4" t="s">
        <v>403</v>
      </c>
      <c r="I342" s="4">
        <v>0.52421227410464155</v>
      </c>
      <c r="J342" s="85">
        <v>115</v>
      </c>
      <c r="K342" s="100" t="s">
        <v>1311</v>
      </c>
      <c r="L342" s="75" t="str">
        <f t="shared" si="1"/>
        <v/>
      </c>
    </row>
    <row r="343" spans="2:12" hidden="1">
      <c r="B343" s="103">
        <v>326</v>
      </c>
      <c r="C343" s="127" t="s">
        <v>1311</v>
      </c>
      <c r="D343" s="2">
        <v>9</v>
      </c>
      <c r="E343" s="2" t="str">
        <f>VLOOKUP(G343,'[1]Rec - 2016'!$C$5:$S$466,2,FALSE)</f>
        <v>MIN</v>
      </c>
      <c r="F343" s="76">
        <v>27</v>
      </c>
      <c r="G343" s="6" t="s">
        <v>362</v>
      </c>
      <c r="H343" s="4" t="s">
        <v>403</v>
      </c>
      <c r="I343" s="4">
        <v>0.51103309186319101</v>
      </c>
      <c r="J343" s="85">
        <v>120</v>
      </c>
      <c r="K343" s="100" t="s">
        <v>1311</v>
      </c>
      <c r="L343" s="75" t="str">
        <f t="shared" si="1"/>
        <v/>
      </c>
    </row>
    <row r="344" spans="2:12" hidden="1">
      <c r="B344" s="103">
        <v>327</v>
      </c>
      <c r="C344" s="127" t="s">
        <v>1311</v>
      </c>
      <c r="D344" s="2">
        <v>9</v>
      </c>
      <c r="E344" s="2" t="str">
        <f>VLOOKUP(G344,'[1]Rec - 2016'!$C$5:$S$466,2,FALSE)</f>
        <v>MIN</v>
      </c>
      <c r="F344" s="76">
        <v>27</v>
      </c>
      <c r="G344" s="3" t="s">
        <v>318</v>
      </c>
      <c r="H344" s="4" t="s">
        <v>403</v>
      </c>
      <c r="I344" s="4">
        <v>0.49503220199323822</v>
      </c>
      <c r="J344" s="85">
        <v>128</v>
      </c>
      <c r="K344" s="100" t="s">
        <v>1311</v>
      </c>
      <c r="L344" s="75" t="str">
        <f t="shared" si="1"/>
        <v/>
      </c>
    </row>
    <row r="345" spans="2:12" hidden="1">
      <c r="B345" s="103">
        <v>328</v>
      </c>
      <c r="C345" s="127" t="s">
        <v>1311</v>
      </c>
      <c r="D345" s="2">
        <v>9</v>
      </c>
      <c r="E345" s="2" t="str">
        <f>VLOOKUP(G345,'[1]Rec - 2016'!$C$5:$S$466,2,FALSE)</f>
        <v>CHI</v>
      </c>
      <c r="F345" s="76">
        <v>27</v>
      </c>
      <c r="G345" s="6" t="s">
        <v>361</v>
      </c>
      <c r="H345" s="4" t="s">
        <v>403</v>
      </c>
      <c r="I345" s="4">
        <v>0.31353851589296733</v>
      </c>
      <c r="J345" s="85">
        <v>168</v>
      </c>
      <c r="K345" s="100" t="s">
        <v>1311</v>
      </c>
      <c r="L345" s="75" t="str">
        <f t="shared" si="1"/>
        <v/>
      </c>
    </row>
    <row r="346" spans="2:12" hidden="1">
      <c r="B346" s="103">
        <v>329</v>
      </c>
      <c r="C346" s="127">
        <v>4</v>
      </c>
      <c r="D346" s="2">
        <v>9</v>
      </c>
      <c r="E346" s="2" t="str">
        <f>VLOOKUP(G346,'[1]Rec - 2016'!$C$5:$S$466,2,FALSE)</f>
        <v>PIT</v>
      </c>
      <c r="F346" s="76">
        <v>28</v>
      </c>
      <c r="G346" s="6" t="s">
        <v>198</v>
      </c>
      <c r="H346" s="4" t="s">
        <v>403</v>
      </c>
      <c r="I346" s="4">
        <v>1</v>
      </c>
      <c r="J346" s="85">
        <v>1</v>
      </c>
      <c r="K346" s="100">
        <v>1</v>
      </c>
      <c r="L346" s="75">
        <f t="shared" si="1"/>
        <v>0</v>
      </c>
    </row>
    <row r="347" spans="2:12" hidden="1">
      <c r="B347" s="103">
        <v>330</v>
      </c>
      <c r="C347" s="127">
        <v>17</v>
      </c>
      <c r="D347" s="2">
        <v>8</v>
      </c>
      <c r="E347" s="5" t="s">
        <v>35</v>
      </c>
      <c r="F347" s="76">
        <v>28</v>
      </c>
      <c r="G347" s="3" t="s">
        <v>72</v>
      </c>
      <c r="H347" s="4" t="s">
        <v>402</v>
      </c>
      <c r="I347" s="4">
        <v>0.87616292302254106</v>
      </c>
      <c r="J347" s="85">
        <v>5</v>
      </c>
      <c r="K347" s="100">
        <v>8</v>
      </c>
      <c r="L347" s="75">
        <f t="shared" si="1"/>
        <v>3</v>
      </c>
    </row>
    <row r="348" spans="2:12" hidden="1">
      <c r="B348" s="103">
        <v>331</v>
      </c>
      <c r="C348" s="127">
        <v>9</v>
      </c>
      <c r="D348" s="2">
        <v>6</v>
      </c>
      <c r="E348" s="5" t="s">
        <v>64</v>
      </c>
      <c r="F348" s="76">
        <v>28</v>
      </c>
      <c r="G348" s="3" t="s">
        <v>73</v>
      </c>
      <c r="H348" s="4" t="s">
        <v>402</v>
      </c>
      <c r="I348" s="4">
        <v>0.87204731164065485</v>
      </c>
      <c r="J348" s="85">
        <v>6</v>
      </c>
      <c r="K348" s="100">
        <v>4</v>
      </c>
      <c r="L348" s="75">
        <f t="shared" si="1"/>
        <v>-2</v>
      </c>
    </row>
    <row r="349" spans="2:12" hidden="1">
      <c r="B349" s="103">
        <v>332</v>
      </c>
      <c r="C349" s="127">
        <v>119.5</v>
      </c>
      <c r="D349" s="2">
        <v>7</v>
      </c>
      <c r="E349" s="2" t="s">
        <v>17</v>
      </c>
      <c r="F349" s="76">
        <v>28</v>
      </c>
      <c r="G349" s="3" t="s">
        <v>18</v>
      </c>
      <c r="H349" s="4" t="s">
        <v>401</v>
      </c>
      <c r="I349" s="4">
        <v>0.84955243577648532</v>
      </c>
      <c r="J349" s="85">
        <v>8</v>
      </c>
      <c r="K349" s="100">
        <v>16</v>
      </c>
      <c r="L349" s="75">
        <f t="shared" si="1"/>
        <v>8</v>
      </c>
    </row>
    <row r="350" spans="2:12" hidden="1">
      <c r="B350" s="103">
        <v>333</v>
      </c>
      <c r="C350" s="127">
        <v>9</v>
      </c>
      <c r="D350" s="2">
        <v>6</v>
      </c>
      <c r="E350" s="2" t="str">
        <f>VLOOKUP(G350,'[1]Rec - 2016'!$C$5:$S$466,2,FALSE)</f>
        <v>CIN</v>
      </c>
      <c r="F350" s="76">
        <v>28</v>
      </c>
      <c r="G350" s="6" t="s">
        <v>222</v>
      </c>
      <c r="H350" s="4" t="s">
        <v>403</v>
      </c>
      <c r="I350" s="4">
        <v>0.86362173955415233</v>
      </c>
      <c r="J350" s="85">
        <v>10</v>
      </c>
      <c r="K350" s="100">
        <v>5</v>
      </c>
      <c r="L350" s="75">
        <f t="shared" si="1"/>
        <v>-5</v>
      </c>
    </row>
    <row r="351" spans="2:12" hidden="1">
      <c r="B351" s="103">
        <v>334</v>
      </c>
      <c r="C351" s="127">
        <v>17.5</v>
      </c>
      <c r="D351" s="2">
        <v>6</v>
      </c>
      <c r="E351" s="2" t="str">
        <f>VLOOKUP(G351,'[1]Rec - 2016'!$C$5:$S$466,2,FALSE)</f>
        <v>DAL</v>
      </c>
      <c r="F351" s="76">
        <v>28</v>
      </c>
      <c r="G351" s="6" t="s">
        <v>203</v>
      </c>
      <c r="H351" s="4" t="s">
        <v>403</v>
      </c>
      <c r="I351" s="4">
        <v>0.85603543825026818</v>
      </c>
      <c r="J351" s="85">
        <v>11</v>
      </c>
      <c r="K351" s="100">
        <v>8</v>
      </c>
      <c r="L351" s="75">
        <f t="shared" si="1"/>
        <v>-3</v>
      </c>
    </row>
    <row r="352" spans="2:12" hidden="1">
      <c r="B352" s="103">
        <v>335</v>
      </c>
      <c r="C352" s="127">
        <v>102.5</v>
      </c>
      <c r="D352" s="2">
        <v>5</v>
      </c>
      <c r="E352" s="2" t="s">
        <v>23</v>
      </c>
      <c r="F352" s="76">
        <v>28</v>
      </c>
      <c r="G352" s="3" t="s">
        <v>24</v>
      </c>
      <c r="H352" s="4" t="s">
        <v>401</v>
      </c>
      <c r="I352" s="4">
        <v>0.82864983015123783</v>
      </c>
      <c r="J352" s="85">
        <v>11</v>
      </c>
      <c r="K352" s="100">
        <v>7</v>
      </c>
      <c r="L352" s="75">
        <f t="shared" si="1"/>
        <v>-4</v>
      </c>
    </row>
    <row r="353" spans="2:12" hidden="1">
      <c r="B353" s="103">
        <v>336</v>
      </c>
      <c r="C353" s="127">
        <v>25</v>
      </c>
      <c r="D353" s="2">
        <v>6</v>
      </c>
      <c r="E353" s="2" t="str">
        <f>VLOOKUP(G353,'[1]Rec - 2016'!$C$5:$S$466,2,FALSE)</f>
        <v>SEA</v>
      </c>
      <c r="F353" s="76">
        <v>28</v>
      </c>
      <c r="G353" s="6" t="s">
        <v>210</v>
      </c>
      <c r="H353" s="4" t="s">
        <v>403</v>
      </c>
      <c r="I353" s="4">
        <v>0.84521800258121704</v>
      </c>
      <c r="J353" s="85">
        <v>13</v>
      </c>
      <c r="K353" s="100">
        <v>14</v>
      </c>
      <c r="L353" s="75">
        <f t="shared" si="1"/>
        <v>1</v>
      </c>
    </row>
    <row r="354" spans="2:12" hidden="1">
      <c r="B354" s="103">
        <v>337</v>
      </c>
      <c r="C354" s="127">
        <v>77.5</v>
      </c>
      <c r="D354" s="2">
        <v>6</v>
      </c>
      <c r="E354" s="2" t="s">
        <v>29</v>
      </c>
      <c r="F354" s="76">
        <v>28</v>
      </c>
      <c r="G354" s="3" t="s">
        <v>30</v>
      </c>
      <c r="H354" s="4" t="s">
        <v>401</v>
      </c>
      <c r="I354" s="4">
        <v>0.79376147332711766</v>
      </c>
      <c r="J354" s="85">
        <v>14</v>
      </c>
      <c r="K354" s="100">
        <v>6</v>
      </c>
      <c r="L354" s="75">
        <f t="shared" si="1"/>
        <v>-8</v>
      </c>
    </row>
    <row r="355" spans="2:12" hidden="1">
      <c r="B355" s="103">
        <v>338</v>
      </c>
      <c r="C355" s="127">
        <v>173</v>
      </c>
      <c r="D355" s="2">
        <v>11</v>
      </c>
      <c r="E355" s="2" t="s">
        <v>41</v>
      </c>
      <c r="F355" s="76">
        <v>28</v>
      </c>
      <c r="G355" s="3" t="s">
        <v>42</v>
      </c>
      <c r="H355" s="4" t="s">
        <v>401</v>
      </c>
      <c r="I355" s="4">
        <v>0.75026720130291547</v>
      </c>
      <c r="J355" s="85">
        <v>20</v>
      </c>
      <c r="K355" s="100">
        <v>26</v>
      </c>
      <c r="L355" s="75">
        <f t="shared" si="1"/>
        <v>6</v>
      </c>
    </row>
    <row r="356" spans="2:12" hidden="1">
      <c r="B356" s="103">
        <v>339</v>
      </c>
      <c r="C356" s="127">
        <v>51</v>
      </c>
      <c r="D356" s="2">
        <v>7</v>
      </c>
      <c r="E356" s="2" t="str">
        <f>VLOOKUP(G356,'[1]Rec - 2016'!$C$5:$S$466,2,FALSE)</f>
        <v>DET</v>
      </c>
      <c r="F356" s="76">
        <v>28</v>
      </c>
      <c r="G356" s="6" t="s">
        <v>216</v>
      </c>
      <c r="H356" s="4" t="s">
        <v>403</v>
      </c>
      <c r="I356" s="4">
        <v>0.82623091152553407</v>
      </c>
      <c r="J356" s="85">
        <v>22</v>
      </c>
      <c r="K356" s="100">
        <v>18</v>
      </c>
      <c r="L356" s="75">
        <f t="shared" si="1"/>
        <v>-4</v>
      </c>
    </row>
    <row r="357" spans="2:12" hidden="1">
      <c r="B357" s="103">
        <v>340</v>
      </c>
      <c r="C357" s="127">
        <v>163</v>
      </c>
      <c r="D357" s="2">
        <v>8</v>
      </c>
      <c r="E357" s="2" t="s">
        <v>39</v>
      </c>
      <c r="F357" s="76">
        <v>28</v>
      </c>
      <c r="G357" s="74" t="s">
        <v>606</v>
      </c>
      <c r="H357" s="4" t="s">
        <v>412</v>
      </c>
      <c r="I357" s="4">
        <v>0.77349620071295744</v>
      </c>
      <c r="J357" s="85">
        <v>22</v>
      </c>
      <c r="K357" s="100">
        <v>16</v>
      </c>
      <c r="L357" s="75">
        <f t="shared" si="1"/>
        <v>-6</v>
      </c>
    </row>
    <row r="358" spans="2:12" hidden="1">
      <c r="B358" s="103">
        <v>341</v>
      </c>
      <c r="C358" s="127">
        <v>164.5</v>
      </c>
      <c r="D358" s="2">
        <v>5</v>
      </c>
      <c r="E358" s="2" t="s">
        <v>3</v>
      </c>
      <c r="F358" s="76">
        <v>28</v>
      </c>
      <c r="G358" s="74" t="s">
        <v>573</v>
      </c>
      <c r="H358" s="4" t="s">
        <v>412</v>
      </c>
      <c r="I358" s="4">
        <v>0.77067573612288875</v>
      </c>
      <c r="J358" s="85">
        <v>23</v>
      </c>
      <c r="K358" s="100">
        <v>23</v>
      </c>
      <c r="L358" s="75">
        <f t="shared" si="1"/>
        <v>0</v>
      </c>
    </row>
    <row r="359" spans="2:12" hidden="1">
      <c r="B359" s="103">
        <v>342</v>
      </c>
      <c r="C359" s="127" t="s">
        <v>1311</v>
      </c>
      <c r="D359" s="2">
        <v>8</v>
      </c>
      <c r="E359" s="2" t="s">
        <v>66</v>
      </c>
      <c r="F359" s="76">
        <v>28</v>
      </c>
      <c r="G359" s="74" t="s">
        <v>599</v>
      </c>
      <c r="H359" s="4" t="s">
        <v>412</v>
      </c>
      <c r="I359" s="4">
        <v>0.75230892471449351</v>
      </c>
      <c r="J359" s="85">
        <v>25</v>
      </c>
      <c r="K359" s="100" t="s">
        <v>1311</v>
      </c>
      <c r="L359" s="75" t="str">
        <f t="shared" si="1"/>
        <v/>
      </c>
    </row>
    <row r="360" spans="2:12" hidden="1">
      <c r="B360" s="103">
        <v>343</v>
      </c>
      <c r="C360" s="127">
        <v>132</v>
      </c>
      <c r="D360" s="2">
        <v>8</v>
      </c>
      <c r="E360" s="2" t="str">
        <f>VLOOKUP(G360,'[1]Rec - 2016'!$C$5:$S$466,2,FALSE)</f>
        <v>LAR</v>
      </c>
      <c r="F360" s="76">
        <v>28</v>
      </c>
      <c r="G360" s="6" t="s">
        <v>223</v>
      </c>
      <c r="H360" s="4" t="s">
        <v>403</v>
      </c>
      <c r="I360" s="4">
        <v>0.79668892013010617</v>
      </c>
      <c r="J360" s="85">
        <v>27</v>
      </c>
      <c r="K360" s="100" t="s">
        <v>1311</v>
      </c>
      <c r="L360" s="75" t="str">
        <f t="shared" si="1"/>
        <v/>
      </c>
    </row>
    <row r="361" spans="2:12" hidden="1">
      <c r="B361" s="103">
        <v>344</v>
      </c>
      <c r="C361" s="127">
        <v>257</v>
      </c>
      <c r="D361" s="2">
        <v>8</v>
      </c>
      <c r="E361" s="2" t="s">
        <v>19</v>
      </c>
      <c r="F361" s="76">
        <v>28</v>
      </c>
      <c r="G361" s="74" t="s">
        <v>608</v>
      </c>
      <c r="H361" s="4" t="s">
        <v>412</v>
      </c>
      <c r="I361" s="4">
        <v>0.65668871328566869</v>
      </c>
      <c r="J361" s="85">
        <v>36</v>
      </c>
      <c r="K361" s="100" t="s">
        <v>1311</v>
      </c>
      <c r="L361" s="75" t="str">
        <f t="shared" si="1"/>
        <v/>
      </c>
    </row>
    <row r="362" spans="2:12" hidden="1">
      <c r="B362" s="103">
        <v>345</v>
      </c>
      <c r="C362" s="127" t="s">
        <v>1311</v>
      </c>
      <c r="D362" s="2">
        <v>11</v>
      </c>
      <c r="E362" s="2" t="s">
        <v>41</v>
      </c>
      <c r="F362" s="76">
        <v>28</v>
      </c>
      <c r="G362" s="74" t="s">
        <v>675</v>
      </c>
      <c r="H362" s="4" t="s">
        <v>412</v>
      </c>
      <c r="I362" s="4">
        <v>0.65548316805354745</v>
      </c>
      <c r="J362" s="85">
        <v>37</v>
      </c>
      <c r="K362" s="100" t="s">
        <v>1311</v>
      </c>
      <c r="L362" s="75" t="str">
        <f t="shared" si="1"/>
        <v/>
      </c>
    </row>
    <row r="363" spans="2:12" hidden="1">
      <c r="B363" s="103">
        <v>346</v>
      </c>
      <c r="C363" s="127" t="s">
        <v>1311</v>
      </c>
      <c r="D363" s="2">
        <v>11</v>
      </c>
      <c r="E363" s="2" t="s">
        <v>55</v>
      </c>
      <c r="F363" s="76">
        <v>28</v>
      </c>
      <c r="G363" s="74" t="s">
        <v>609</v>
      </c>
      <c r="H363" s="4" t="s">
        <v>412</v>
      </c>
      <c r="I363" s="4">
        <v>0.64388384189206072</v>
      </c>
      <c r="J363" s="85">
        <v>38</v>
      </c>
      <c r="K363" s="100" t="s">
        <v>1311</v>
      </c>
      <c r="L363" s="75" t="str">
        <f t="shared" si="1"/>
        <v/>
      </c>
    </row>
    <row r="364" spans="2:12" hidden="1">
      <c r="B364" s="103">
        <v>347</v>
      </c>
      <c r="C364" s="127">
        <v>68</v>
      </c>
      <c r="D364" s="2">
        <v>11</v>
      </c>
      <c r="E364" s="5" t="s">
        <v>51</v>
      </c>
      <c r="F364" s="76">
        <v>28</v>
      </c>
      <c r="G364" s="3" t="s">
        <v>107</v>
      </c>
      <c r="H364" s="4" t="s">
        <v>402</v>
      </c>
      <c r="I364" s="4">
        <v>0.65661120380669746</v>
      </c>
      <c r="J364" s="85">
        <v>40</v>
      </c>
      <c r="K364" s="100">
        <v>22</v>
      </c>
      <c r="L364" s="75">
        <f t="shared" si="1"/>
        <v>-18</v>
      </c>
    </row>
    <row r="365" spans="2:12" hidden="1">
      <c r="B365" s="103">
        <v>348</v>
      </c>
      <c r="C365" s="127">
        <v>220</v>
      </c>
      <c r="D365" s="2">
        <v>8</v>
      </c>
      <c r="E365" s="5" t="s">
        <v>39</v>
      </c>
      <c r="F365" s="76">
        <v>28</v>
      </c>
      <c r="G365" s="3" t="s">
        <v>108</v>
      </c>
      <c r="H365" s="4" t="s">
        <v>402</v>
      </c>
      <c r="I365" s="4">
        <v>0.65130667827147193</v>
      </c>
      <c r="J365" s="85">
        <v>41</v>
      </c>
      <c r="K365" s="100">
        <v>70</v>
      </c>
      <c r="L365" s="75">
        <f t="shared" si="1"/>
        <v>29</v>
      </c>
    </row>
    <row r="366" spans="2:12" hidden="1">
      <c r="B366" s="103">
        <v>349</v>
      </c>
      <c r="C366" s="127" t="s">
        <v>1311</v>
      </c>
      <c r="D366" s="2">
        <v>5</v>
      </c>
      <c r="E366" s="2" t="s">
        <v>47</v>
      </c>
      <c r="F366" s="76">
        <v>28</v>
      </c>
      <c r="G366" s="74" t="s">
        <v>630</v>
      </c>
      <c r="H366" s="4" t="s">
        <v>412</v>
      </c>
      <c r="I366" s="4">
        <v>0.58954724102441602</v>
      </c>
      <c r="J366" s="85">
        <v>43</v>
      </c>
      <c r="K366" s="100" t="s">
        <v>1311</v>
      </c>
      <c r="L366" s="75" t="str">
        <f t="shared" si="1"/>
        <v/>
      </c>
    </row>
    <row r="367" spans="2:12" hidden="1">
      <c r="B367" s="103">
        <v>350</v>
      </c>
      <c r="C367" s="127">
        <v>274</v>
      </c>
      <c r="D367" s="2">
        <v>11</v>
      </c>
      <c r="E367" s="2" t="str">
        <f>VLOOKUP(G367,'[1]Rec - 2016'!$C$5:$S$466,2,FALSE)</f>
        <v>SFO</v>
      </c>
      <c r="F367" s="76">
        <v>28</v>
      </c>
      <c r="G367" s="6" t="s">
        <v>239</v>
      </c>
      <c r="H367" s="4" t="s">
        <v>403</v>
      </c>
      <c r="I367" s="4">
        <v>0.69629161522800398</v>
      </c>
      <c r="J367" s="85">
        <v>56</v>
      </c>
      <c r="K367" s="100" t="s">
        <v>1311</v>
      </c>
      <c r="L367" s="75" t="str">
        <f t="shared" si="1"/>
        <v/>
      </c>
    </row>
    <row r="368" spans="2:12" hidden="1">
      <c r="B368" s="103">
        <v>351</v>
      </c>
      <c r="C368" s="127" t="s">
        <v>1311</v>
      </c>
      <c r="D368" s="2">
        <v>8</v>
      </c>
      <c r="E368" s="2" t="s">
        <v>27</v>
      </c>
      <c r="F368" s="76">
        <v>28</v>
      </c>
      <c r="G368" s="74" t="s">
        <v>670</v>
      </c>
      <c r="H368" s="4" t="s">
        <v>412</v>
      </c>
      <c r="I368" s="4">
        <v>0.51572369151471587</v>
      </c>
      <c r="J368" s="85">
        <v>61</v>
      </c>
      <c r="K368" s="100" t="s">
        <v>1311</v>
      </c>
      <c r="L368" s="75" t="str">
        <f t="shared" si="1"/>
        <v/>
      </c>
    </row>
    <row r="369" spans="2:12" hidden="1">
      <c r="B369" s="103">
        <v>352</v>
      </c>
      <c r="C369" s="127">
        <v>116</v>
      </c>
      <c r="D369" s="2">
        <v>10</v>
      </c>
      <c r="E369" s="2" t="str">
        <f>VLOOKUP(G369,'[1]Rec - 2016'!$C$5:$S$466,2,FALSE)</f>
        <v>KAN</v>
      </c>
      <c r="F369" s="76">
        <v>28</v>
      </c>
      <c r="G369" s="6" t="s">
        <v>255</v>
      </c>
      <c r="H369" s="4" t="s">
        <v>403</v>
      </c>
      <c r="I369" s="4">
        <v>0.67702330184885828</v>
      </c>
      <c r="J369" s="85">
        <v>63</v>
      </c>
      <c r="K369" s="100">
        <v>65</v>
      </c>
      <c r="L369" s="75">
        <f t="shared" si="1"/>
        <v>2</v>
      </c>
    </row>
    <row r="370" spans="2:12" hidden="1">
      <c r="B370" s="103">
        <v>353</v>
      </c>
      <c r="C370" s="127">
        <v>209</v>
      </c>
      <c r="D370" s="2">
        <v>9</v>
      </c>
      <c r="E370" s="2" t="str">
        <f>VLOOKUP(G370,'[1]Rec - 2016'!$C$5:$S$466,2,FALSE)</f>
        <v>NWE</v>
      </c>
      <c r="F370" s="76">
        <v>28</v>
      </c>
      <c r="G370" s="6" t="s">
        <v>266</v>
      </c>
      <c r="H370" s="4" t="s">
        <v>403</v>
      </c>
      <c r="I370" s="4">
        <v>0.66397606881192162</v>
      </c>
      <c r="J370" s="85">
        <v>66</v>
      </c>
      <c r="K370" s="100">
        <v>64</v>
      </c>
      <c r="L370" s="75">
        <f t="shared" si="1"/>
        <v>-2</v>
      </c>
    </row>
    <row r="371" spans="2:12" hidden="1">
      <c r="B371" s="103">
        <v>354</v>
      </c>
      <c r="C371" s="127" t="s">
        <v>1311</v>
      </c>
      <c r="D371" s="2">
        <v>9</v>
      </c>
      <c r="E371" s="2" t="s">
        <v>25</v>
      </c>
      <c r="F371" s="76">
        <v>28</v>
      </c>
      <c r="G371" s="74" t="s">
        <v>676</v>
      </c>
      <c r="H371" s="4" t="s">
        <v>412</v>
      </c>
      <c r="I371" s="4">
        <v>0.4789997243551376</v>
      </c>
      <c r="J371" s="85">
        <v>72</v>
      </c>
      <c r="K371" s="100" t="s">
        <v>1311</v>
      </c>
      <c r="L371" s="75" t="str">
        <f t="shared" si="1"/>
        <v/>
      </c>
    </row>
    <row r="372" spans="2:12" hidden="1">
      <c r="B372" s="103">
        <v>355</v>
      </c>
      <c r="C372" s="127" t="s">
        <v>1311</v>
      </c>
      <c r="D372" s="2">
        <v>6</v>
      </c>
      <c r="E372" s="5" t="s">
        <v>45</v>
      </c>
      <c r="F372" s="76">
        <v>28</v>
      </c>
      <c r="G372" s="3" t="s">
        <v>141</v>
      </c>
      <c r="H372" s="4" t="s">
        <v>402</v>
      </c>
      <c r="I372" s="4">
        <v>0.53832995665518102</v>
      </c>
      <c r="J372" s="85">
        <v>74</v>
      </c>
      <c r="K372" s="100" t="s">
        <v>1311</v>
      </c>
      <c r="L372" s="75" t="str">
        <f t="shared" si="1"/>
        <v/>
      </c>
    </row>
    <row r="373" spans="2:12" hidden="1">
      <c r="B373" s="103">
        <v>356</v>
      </c>
      <c r="C373" s="127" t="s">
        <v>1311</v>
      </c>
      <c r="D373" s="2">
        <v>11</v>
      </c>
      <c r="E373" s="2" t="s">
        <v>43</v>
      </c>
      <c r="F373" s="76">
        <v>28</v>
      </c>
      <c r="G373" s="74" t="s">
        <v>723</v>
      </c>
      <c r="H373" s="4" t="s">
        <v>412</v>
      </c>
      <c r="I373" s="4">
        <v>0.46267692038087033</v>
      </c>
      <c r="J373" s="85">
        <v>76</v>
      </c>
      <c r="K373" s="100" t="s">
        <v>1311</v>
      </c>
      <c r="L373" s="75" t="str">
        <f t="shared" si="1"/>
        <v/>
      </c>
    </row>
    <row r="374" spans="2:12" hidden="1">
      <c r="B374" s="103">
        <v>357</v>
      </c>
      <c r="C374" s="127" t="s">
        <v>1311</v>
      </c>
      <c r="D374" s="2">
        <v>6</v>
      </c>
      <c r="E374" s="2" t="str">
        <f>VLOOKUP(G374,'[1]Rec - 2016'!$C$5:$S$466,2,FALSE)</f>
        <v>BUF</v>
      </c>
      <c r="F374" s="76">
        <v>28</v>
      </c>
      <c r="G374" s="3" t="s">
        <v>290</v>
      </c>
      <c r="H374" s="4" t="s">
        <v>403</v>
      </c>
      <c r="I374" s="4">
        <v>0.62687188283612105</v>
      </c>
      <c r="J374" s="85">
        <v>79</v>
      </c>
      <c r="K374" s="100" t="s">
        <v>1311</v>
      </c>
      <c r="L374" s="75" t="str">
        <f t="shared" si="1"/>
        <v/>
      </c>
    </row>
    <row r="375" spans="2:12" hidden="1">
      <c r="B375" s="103">
        <v>358</v>
      </c>
      <c r="C375" s="127" t="s">
        <v>1311</v>
      </c>
      <c r="D375" s="2">
        <v>8</v>
      </c>
      <c r="E375" s="5" t="s">
        <v>39</v>
      </c>
      <c r="F375" s="76">
        <v>28</v>
      </c>
      <c r="G375" s="3" t="s">
        <v>148</v>
      </c>
      <c r="H375" s="4" t="s">
        <v>402</v>
      </c>
      <c r="I375" s="4">
        <v>0.51574578637701218</v>
      </c>
      <c r="J375" s="85">
        <v>81</v>
      </c>
      <c r="K375" s="100">
        <v>69</v>
      </c>
      <c r="L375" s="75">
        <f t="shared" si="1"/>
        <v>-12</v>
      </c>
    </row>
    <row r="376" spans="2:12" hidden="1">
      <c r="B376" s="103">
        <v>359</v>
      </c>
      <c r="C376" s="127" t="s">
        <v>1311</v>
      </c>
      <c r="D376" s="2">
        <v>11</v>
      </c>
      <c r="E376" s="5" t="s">
        <v>55</v>
      </c>
      <c r="F376" s="76">
        <v>28</v>
      </c>
      <c r="G376" s="3" t="s">
        <v>152</v>
      </c>
      <c r="H376" s="4" t="s">
        <v>402</v>
      </c>
      <c r="I376" s="4">
        <v>0.50080960518124118</v>
      </c>
      <c r="J376" s="85">
        <v>85</v>
      </c>
      <c r="K376" s="100" t="s">
        <v>1311</v>
      </c>
      <c r="L376" s="75" t="str">
        <f t="shared" si="1"/>
        <v/>
      </c>
    </row>
    <row r="377" spans="2:12" hidden="1">
      <c r="B377" s="103">
        <v>360</v>
      </c>
      <c r="C377" s="127" t="s">
        <v>1311</v>
      </c>
      <c r="D377" s="2">
        <v>8</v>
      </c>
      <c r="E377" s="2" t="s">
        <v>39</v>
      </c>
      <c r="F377" s="76">
        <v>28</v>
      </c>
      <c r="G377" s="74" t="s">
        <v>678</v>
      </c>
      <c r="H377" s="4" t="s">
        <v>412</v>
      </c>
      <c r="I377" s="4">
        <v>0.2955307689202869</v>
      </c>
      <c r="J377" s="85">
        <v>92</v>
      </c>
      <c r="K377" s="100" t="s">
        <v>1311</v>
      </c>
      <c r="L377" s="75" t="str">
        <f t="shared" si="1"/>
        <v/>
      </c>
    </row>
    <row r="378" spans="2:12" hidden="1">
      <c r="B378" s="103">
        <v>361</v>
      </c>
      <c r="C378" s="127">
        <v>271</v>
      </c>
      <c r="D378" s="2">
        <v>5</v>
      </c>
      <c r="E378" s="2" t="str">
        <f>VLOOKUP(G378,'[1]Rec - 2016'!$C$5:$S$466,2,FALSE)</f>
        <v>ATL</v>
      </c>
      <c r="F378" s="76">
        <v>28</v>
      </c>
      <c r="G378" s="6" t="s">
        <v>307</v>
      </c>
      <c r="H378" s="4" t="s">
        <v>403</v>
      </c>
      <c r="I378" s="4">
        <v>0.52814157759751001</v>
      </c>
      <c r="J378" s="85">
        <v>114</v>
      </c>
      <c r="K378" s="100" t="s">
        <v>1311</v>
      </c>
      <c r="L378" s="75" t="str">
        <f t="shared" si="1"/>
        <v/>
      </c>
    </row>
    <row r="379" spans="2:12" hidden="1">
      <c r="B379" s="103">
        <v>362</v>
      </c>
      <c r="C379" s="127" t="s">
        <v>1311</v>
      </c>
      <c r="D379" s="2">
        <v>10</v>
      </c>
      <c r="E379" s="2" t="str">
        <f>VLOOKUP(G379,'[1]Rec - 2016'!$C$5:$S$466,2,FALSE)</f>
        <v>OAK</v>
      </c>
      <c r="F379" s="76">
        <v>28</v>
      </c>
      <c r="G379" s="6" t="s">
        <v>299</v>
      </c>
      <c r="H379" s="4" t="s">
        <v>403</v>
      </c>
      <c r="I379" s="4">
        <v>0.52275582974931278</v>
      </c>
      <c r="J379" s="85">
        <v>116</v>
      </c>
      <c r="K379" s="100" t="s">
        <v>1311</v>
      </c>
      <c r="L379" s="75" t="str">
        <f t="shared" si="1"/>
        <v/>
      </c>
    </row>
    <row r="380" spans="2:12" hidden="1">
      <c r="B380" s="103">
        <v>363</v>
      </c>
      <c r="C380" s="127" t="s">
        <v>1311</v>
      </c>
      <c r="D380" s="2">
        <v>10</v>
      </c>
      <c r="E380" s="5" t="s">
        <v>15</v>
      </c>
      <c r="F380" s="76">
        <v>28</v>
      </c>
      <c r="G380" s="3" t="s">
        <v>184</v>
      </c>
      <c r="H380" s="4" t="s">
        <v>402</v>
      </c>
      <c r="I380" s="4">
        <v>0.44683768516488237</v>
      </c>
      <c r="J380" s="85">
        <v>117</v>
      </c>
      <c r="K380" s="100" t="s">
        <v>1311</v>
      </c>
      <c r="L380" s="75" t="str">
        <f t="shared" si="1"/>
        <v/>
      </c>
    </row>
    <row r="381" spans="2:12" hidden="1">
      <c r="B381" s="103">
        <v>364</v>
      </c>
      <c r="C381" s="127" t="s">
        <v>1311</v>
      </c>
      <c r="D381" s="2">
        <v>11</v>
      </c>
      <c r="E381" s="2" t="str">
        <f>VLOOKUP(G381,'[1]Rec - 2016'!$C$5:$S$466,2,FALSE)</f>
        <v>SFO</v>
      </c>
      <c r="F381" s="76">
        <v>28</v>
      </c>
      <c r="G381" s="6" t="s">
        <v>314</v>
      </c>
      <c r="H381" s="4" t="s">
        <v>403</v>
      </c>
      <c r="I381" s="4">
        <v>0.49810267130763186</v>
      </c>
      <c r="J381" s="85">
        <v>127</v>
      </c>
      <c r="K381" s="100" t="s">
        <v>1311</v>
      </c>
      <c r="L381" s="75" t="str">
        <f t="shared" si="1"/>
        <v/>
      </c>
    </row>
    <row r="382" spans="2:12" hidden="1">
      <c r="B382" s="103">
        <v>365</v>
      </c>
      <c r="C382" s="127" t="s">
        <v>1311</v>
      </c>
      <c r="D382" s="2">
        <v>7</v>
      </c>
      <c r="E382" s="2" t="str">
        <f>VLOOKUP(G382,'[1]Rec - 2016'!$C$5:$S$466,2,FALSE)</f>
        <v>DET</v>
      </c>
      <c r="F382" s="76">
        <v>28</v>
      </c>
      <c r="G382" s="6" t="s">
        <v>320</v>
      </c>
      <c r="H382" s="4" t="s">
        <v>403</v>
      </c>
      <c r="I382" s="4">
        <v>0.49383740679482524</v>
      </c>
      <c r="J382" s="85">
        <v>131</v>
      </c>
      <c r="K382" s="100" t="s">
        <v>1311</v>
      </c>
      <c r="L382" s="75" t="str">
        <f t="shared" si="1"/>
        <v/>
      </c>
    </row>
    <row r="383" spans="2:12" hidden="1">
      <c r="B383" s="103">
        <v>366</v>
      </c>
      <c r="C383" s="127" t="s">
        <v>1311</v>
      </c>
      <c r="D383" s="2">
        <v>8</v>
      </c>
      <c r="E383" s="2" t="str">
        <f>VLOOKUP(G383,'[1]Rec - 2016'!$C$5:$S$466,2,FALSE)</f>
        <v>ARI</v>
      </c>
      <c r="F383" s="76">
        <v>28</v>
      </c>
      <c r="G383" s="3" t="s">
        <v>332</v>
      </c>
      <c r="H383" s="4" t="s">
        <v>403</v>
      </c>
      <c r="I383" s="4">
        <v>0.46632333511187174</v>
      </c>
      <c r="J383" s="85">
        <v>140</v>
      </c>
      <c r="K383" s="100" t="s">
        <v>1311</v>
      </c>
      <c r="L383" s="75" t="str">
        <f t="shared" si="1"/>
        <v/>
      </c>
    </row>
    <row r="384" spans="2:12" hidden="1">
      <c r="B384" s="103">
        <v>367</v>
      </c>
      <c r="C384" s="127" t="s">
        <v>1311</v>
      </c>
      <c r="D384" s="2">
        <v>8</v>
      </c>
      <c r="E384" s="2" t="str">
        <f>VLOOKUP(G384,'[1]Rec - 2016'!$C$5:$S$466,2,FALSE)</f>
        <v>ARI</v>
      </c>
      <c r="F384" s="76">
        <v>28</v>
      </c>
      <c r="G384" s="3" t="s">
        <v>337</v>
      </c>
      <c r="H384" s="4" t="s">
        <v>403</v>
      </c>
      <c r="I384" s="4">
        <v>0.45176029033315779</v>
      </c>
      <c r="J384" s="85">
        <v>147</v>
      </c>
      <c r="K384" s="100" t="s">
        <v>1311</v>
      </c>
      <c r="L384" s="75" t="str">
        <f t="shared" si="1"/>
        <v/>
      </c>
    </row>
    <row r="385" spans="2:12" hidden="1">
      <c r="B385" s="103">
        <v>368</v>
      </c>
      <c r="C385" s="127" t="s">
        <v>1311</v>
      </c>
      <c r="D385" s="2">
        <v>8</v>
      </c>
      <c r="E385" s="2" t="str">
        <f>VLOOKUP(G385,'[1]Rec - 2016'!$C$5:$S$466,2,FALSE)</f>
        <v>JAX</v>
      </c>
      <c r="F385" s="76">
        <v>28</v>
      </c>
      <c r="G385" s="3" t="s">
        <v>371</v>
      </c>
      <c r="H385" s="4" t="s">
        <v>403</v>
      </c>
      <c r="I385" s="4">
        <v>0.26113275418644455</v>
      </c>
      <c r="J385" s="85">
        <v>181</v>
      </c>
      <c r="K385" s="100" t="s">
        <v>1311</v>
      </c>
      <c r="L385" s="75" t="str">
        <f t="shared" si="1"/>
        <v/>
      </c>
    </row>
    <row r="386" spans="2:12" hidden="1">
      <c r="B386" s="103">
        <v>369</v>
      </c>
      <c r="C386" s="127" t="s">
        <v>1311</v>
      </c>
      <c r="D386" s="2">
        <v>6</v>
      </c>
      <c r="E386" s="2" t="str">
        <f>VLOOKUP(G386,'[1]Rec - 2016'!$C$5:$S$466,2,FALSE)</f>
        <v>BUF</v>
      </c>
      <c r="F386" s="76">
        <v>28</v>
      </c>
      <c r="G386" s="3" t="s">
        <v>384</v>
      </c>
      <c r="H386" s="4" t="s">
        <v>403</v>
      </c>
      <c r="I386" s="4">
        <v>0.23537317865929946</v>
      </c>
      <c r="J386" s="85">
        <v>191</v>
      </c>
      <c r="K386" s="100" t="s">
        <v>1311</v>
      </c>
      <c r="L386" s="75" t="str">
        <f t="shared" si="1"/>
        <v/>
      </c>
    </row>
    <row r="387" spans="2:12" hidden="1">
      <c r="B387" s="103">
        <v>370</v>
      </c>
      <c r="C387" s="127">
        <v>44</v>
      </c>
      <c r="D387" s="2">
        <v>10</v>
      </c>
      <c r="E387" s="2" t="str">
        <f>VLOOKUP(G387,'[1]Rec - 2016'!$C$5:$S$466,2,FALSE)</f>
        <v>OAK</v>
      </c>
      <c r="F387" s="76">
        <v>29</v>
      </c>
      <c r="G387" s="6" t="s">
        <v>202</v>
      </c>
      <c r="H387" s="4" t="s">
        <v>403</v>
      </c>
      <c r="I387" s="4">
        <v>0.86599793248782975</v>
      </c>
      <c r="J387" s="85">
        <v>8</v>
      </c>
      <c r="K387" s="100">
        <v>25</v>
      </c>
      <c r="L387" s="75">
        <f t="shared" si="1"/>
        <v>17</v>
      </c>
    </row>
    <row r="388" spans="2:12" hidden="1">
      <c r="B388" s="103">
        <v>371</v>
      </c>
      <c r="C388" s="127">
        <v>187.5</v>
      </c>
      <c r="D388" s="2">
        <v>9</v>
      </c>
      <c r="E388" s="2" t="s">
        <v>25</v>
      </c>
      <c r="F388" s="76">
        <v>29</v>
      </c>
      <c r="G388" s="3" t="s">
        <v>26</v>
      </c>
      <c r="H388" s="4" t="s">
        <v>401</v>
      </c>
      <c r="I388" s="4">
        <v>0.82795860425543732</v>
      </c>
      <c r="J388" s="85">
        <v>12</v>
      </c>
      <c r="K388" s="100">
        <v>27</v>
      </c>
      <c r="L388" s="75">
        <f t="shared" si="1"/>
        <v>15</v>
      </c>
    </row>
    <row r="389" spans="2:12" hidden="1">
      <c r="B389" s="103">
        <v>372</v>
      </c>
      <c r="C389" s="127">
        <v>90.5</v>
      </c>
      <c r="D389" s="2">
        <v>9</v>
      </c>
      <c r="E389" s="2" t="s">
        <v>9</v>
      </c>
      <c r="F389" s="76">
        <v>29</v>
      </c>
      <c r="G389" s="74" t="s">
        <v>556</v>
      </c>
      <c r="H389" s="4" t="s">
        <v>412</v>
      </c>
      <c r="I389" s="4">
        <v>0.87023859131468784</v>
      </c>
      <c r="J389" s="85">
        <v>12</v>
      </c>
      <c r="K389" s="100">
        <v>19</v>
      </c>
      <c r="L389" s="75">
        <f t="shared" si="1"/>
        <v>7</v>
      </c>
    </row>
    <row r="390" spans="2:12" hidden="1">
      <c r="B390" s="103">
        <v>373</v>
      </c>
      <c r="C390" s="127">
        <v>127.5</v>
      </c>
      <c r="D390" s="2">
        <v>11</v>
      </c>
      <c r="E390" s="5" t="s">
        <v>49</v>
      </c>
      <c r="F390" s="76">
        <v>29</v>
      </c>
      <c r="G390" s="3" t="s">
        <v>81</v>
      </c>
      <c r="H390" s="4" t="s">
        <v>402</v>
      </c>
      <c r="I390" s="4">
        <v>0.79059364214222394</v>
      </c>
      <c r="J390" s="85">
        <v>14</v>
      </c>
      <c r="K390" s="100">
        <v>45</v>
      </c>
      <c r="L390" s="75">
        <f t="shared" si="1"/>
        <v>31</v>
      </c>
    </row>
    <row r="391" spans="2:12" hidden="1">
      <c r="B391" s="103">
        <v>374</v>
      </c>
      <c r="C391" s="127">
        <v>132</v>
      </c>
      <c r="D391" s="2">
        <v>6</v>
      </c>
      <c r="E391" s="2" t="s">
        <v>33</v>
      </c>
      <c r="F391" s="76">
        <v>29</v>
      </c>
      <c r="G391" s="3" t="s">
        <v>34</v>
      </c>
      <c r="H391" s="4" t="s">
        <v>401</v>
      </c>
      <c r="I391" s="4">
        <v>0.76892412325158555</v>
      </c>
      <c r="J391" s="85">
        <v>16</v>
      </c>
      <c r="K391" s="100">
        <v>18</v>
      </c>
      <c r="L391" s="75">
        <f t="shared" si="1"/>
        <v>2</v>
      </c>
    </row>
    <row r="392" spans="2:12" hidden="1">
      <c r="B392" s="103">
        <v>375</v>
      </c>
      <c r="C392" s="127">
        <v>30</v>
      </c>
      <c r="D392" s="2">
        <v>5</v>
      </c>
      <c r="E392" s="2" t="str">
        <f>VLOOKUP(G392,'[1]Rec - 2016'!$C$5:$S$466,2,FALSE)</f>
        <v>DEN</v>
      </c>
      <c r="F392" s="76">
        <v>29</v>
      </c>
      <c r="G392" s="6" t="s">
        <v>211</v>
      </c>
      <c r="H392" s="4" t="s">
        <v>403</v>
      </c>
      <c r="I392" s="4">
        <v>0.83229444918936002</v>
      </c>
      <c r="J392" s="85">
        <v>17</v>
      </c>
      <c r="K392" s="100">
        <v>13</v>
      </c>
      <c r="L392" s="75">
        <f t="shared" si="1"/>
        <v>-4</v>
      </c>
    </row>
    <row r="393" spans="2:12" hidden="1">
      <c r="B393" s="103">
        <v>376</v>
      </c>
      <c r="C393" s="127">
        <v>62.5</v>
      </c>
      <c r="D393" s="2">
        <v>5</v>
      </c>
      <c r="E393" s="2" t="str">
        <f>VLOOKUP(G393,'[1]Rec - 2016'!$C$5:$S$466,2,FALSE)</f>
        <v>DEN</v>
      </c>
      <c r="F393" s="76">
        <v>29</v>
      </c>
      <c r="G393" s="6" t="s">
        <v>220</v>
      </c>
      <c r="H393" s="4" t="s">
        <v>403</v>
      </c>
      <c r="I393" s="4">
        <v>0.81040234211208695</v>
      </c>
      <c r="J393" s="85">
        <v>26</v>
      </c>
      <c r="K393" s="100">
        <v>27</v>
      </c>
      <c r="L393" s="75">
        <f t="shared" si="1"/>
        <v>1</v>
      </c>
    </row>
    <row r="394" spans="2:12" hidden="1">
      <c r="B394" s="103">
        <v>377</v>
      </c>
      <c r="C394" s="127" t="s">
        <v>1311</v>
      </c>
      <c r="D394" s="2">
        <v>11</v>
      </c>
      <c r="E394" s="2" t="s">
        <v>55</v>
      </c>
      <c r="F394" s="76">
        <v>29</v>
      </c>
      <c r="G394" s="3" t="s">
        <v>56</v>
      </c>
      <c r="H394" s="4" t="s">
        <v>401</v>
      </c>
      <c r="I394" s="4">
        <v>0.65137003797286219</v>
      </c>
      <c r="J394" s="85">
        <v>27</v>
      </c>
      <c r="K394" s="100" t="s">
        <v>1311</v>
      </c>
      <c r="L394" s="75" t="str">
        <f t="shared" si="1"/>
        <v/>
      </c>
    </row>
    <row r="395" spans="2:12" hidden="1">
      <c r="B395" s="103">
        <v>378</v>
      </c>
      <c r="C395" s="127">
        <v>195</v>
      </c>
      <c r="D395" s="2">
        <v>8</v>
      </c>
      <c r="E395" s="2" t="s">
        <v>7</v>
      </c>
      <c r="F395" s="76">
        <v>29</v>
      </c>
      <c r="G395" s="74" t="s">
        <v>614</v>
      </c>
      <c r="H395" s="4" t="s">
        <v>412</v>
      </c>
      <c r="I395" s="4">
        <v>0.69734089337590144</v>
      </c>
      <c r="J395" s="85">
        <v>29</v>
      </c>
      <c r="K395" s="100">
        <v>30</v>
      </c>
      <c r="L395" s="75">
        <f t="shared" si="1"/>
        <v>1</v>
      </c>
    </row>
    <row r="396" spans="2:12" hidden="1">
      <c r="B396" s="103">
        <v>379</v>
      </c>
      <c r="C396" s="127">
        <v>180.5</v>
      </c>
      <c r="D396" s="2">
        <v>10</v>
      </c>
      <c r="E396" s="5" t="s">
        <v>53</v>
      </c>
      <c r="F396" s="76">
        <v>29</v>
      </c>
      <c r="G396" s="3" t="s">
        <v>98</v>
      </c>
      <c r="H396" s="4" t="s">
        <v>402</v>
      </c>
      <c r="I396" s="4">
        <v>0.71640894108875541</v>
      </c>
      <c r="J396" s="85">
        <v>31</v>
      </c>
      <c r="K396" s="100" t="s">
        <v>1311</v>
      </c>
      <c r="L396" s="75" t="str">
        <f t="shared" si="1"/>
        <v/>
      </c>
    </row>
    <row r="397" spans="2:12" hidden="1">
      <c r="B397" s="103">
        <v>380</v>
      </c>
      <c r="C397" s="127" t="s">
        <v>1311</v>
      </c>
      <c r="D397" s="2">
        <v>9</v>
      </c>
      <c r="E397" s="5" t="s">
        <v>25</v>
      </c>
      <c r="F397" s="76">
        <v>29</v>
      </c>
      <c r="G397" s="3" t="s">
        <v>116</v>
      </c>
      <c r="H397" s="4" t="s">
        <v>402</v>
      </c>
      <c r="I397" s="4">
        <v>0.62068007453460283</v>
      </c>
      <c r="J397" s="85">
        <v>49</v>
      </c>
      <c r="K397" s="100" t="s">
        <v>1311</v>
      </c>
      <c r="L397" s="75" t="str">
        <f t="shared" si="1"/>
        <v/>
      </c>
    </row>
    <row r="398" spans="2:12" hidden="1">
      <c r="B398" s="103">
        <v>381</v>
      </c>
      <c r="C398" s="127">
        <v>88</v>
      </c>
      <c r="D398" s="2">
        <v>11</v>
      </c>
      <c r="E398" s="2" t="str">
        <f>VLOOKUP(G398,'[1]Rec - 2016'!$C$5:$S$466,2,FALSE)</f>
        <v>NYJ</v>
      </c>
      <c r="F398" s="76">
        <v>29</v>
      </c>
      <c r="G398" s="3" t="s">
        <v>265</v>
      </c>
      <c r="H398" s="4" t="s">
        <v>403</v>
      </c>
      <c r="I398" s="4">
        <v>0.71698397660079238</v>
      </c>
      <c r="J398" s="85">
        <v>51</v>
      </c>
      <c r="K398" s="100">
        <v>29</v>
      </c>
      <c r="L398" s="75">
        <f t="shared" si="1"/>
        <v>-22</v>
      </c>
    </row>
    <row r="399" spans="2:12" hidden="1">
      <c r="B399" s="103">
        <v>382</v>
      </c>
      <c r="C399" s="127" t="s">
        <v>1311</v>
      </c>
      <c r="D399" s="2">
        <v>11</v>
      </c>
      <c r="E399" s="2" t="s">
        <v>49</v>
      </c>
      <c r="F399" s="76">
        <v>29</v>
      </c>
      <c r="G399" s="74" t="s">
        <v>651</v>
      </c>
      <c r="H399" s="4" t="s">
        <v>412</v>
      </c>
      <c r="I399" s="4">
        <v>0.53466486420318571</v>
      </c>
      <c r="J399" s="85">
        <v>57</v>
      </c>
      <c r="K399" s="100" t="s">
        <v>1311</v>
      </c>
      <c r="L399" s="75" t="str">
        <f t="shared" si="1"/>
        <v/>
      </c>
    </row>
    <row r="400" spans="2:12" hidden="1">
      <c r="B400" s="103">
        <v>383</v>
      </c>
      <c r="C400" s="127" t="s">
        <v>1311</v>
      </c>
      <c r="D400" s="2">
        <v>11</v>
      </c>
      <c r="E400" s="5" t="s">
        <v>55</v>
      </c>
      <c r="F400" s="76">
        <v>29</v>
      </c>
      <c r="G400" s="3" t="s">
        <v>136</v>
      </c>
      <c r="H400" s="4" t="s">
        <v>402</v>
      </c>
      <c r="I400" s="4">
        <v>0.55728750377786551</v>
      </c>
      <c r="J400" s="85">
        <v>69</v>
      </c>
      <c r="K400" s="100" t="s">
        <v>1311</v>
      </c>
      <c r="L400" s="75" t="str">
        <f t="shared" si="1"/>
        <v/>
      </c>
    </row>
    <row r="401" spans="2:12" hidden="1">
      <c r="B401" s="103">
        <v>384</v>
      </c>
      <c r="C401" s="127" t="s">
        <v>1311</v>
      </c>
      <c r="D401" s="2">
        <v>10</v>
      </c>
      <c r="E401" s="2" t="s">
        <v>15</v>
      </c>
      <c r="F401" s="76">
        <v>29</v>
      </c>
      <c r="G401" s="74" t="s">
        <v>718</v>
      </c>
      <c r="H401" s="4" t="s">
        <v>412</v>
      </c>
      <c r="I401" s="4">
        <v>0.48228439677473894</v>
      </c>
      <c r="J401" s="85">
        <v>70</v>
      </c>
      <c r="K401" s="100" t="s">
        <v>1311</v>
      </c>
      <c r="L401" s="75" t="str">
        <f t="shared" si="1"/>
        <v/>
      </c>
    </row>
    <row r="402" spans="2:12" hidden="1">
      <c r="B402" s="103">
        <v>385</v>
      </c>
      <c r="C402" s="127">
        <v>221.5</v>
      </c>
      <c r="D402" s="2">
        <v>6</v>
      </c>
      <c r="E402" s="5" t="s">
        <v>45</v>
      </c>
      <c r="F402" s="76">
        <v>29</v>
      </c>
      <c r="G402" s="3" t="s">
        <v>140</v>
      </c>
      <c r="H402" s="4" t="s">
        <v>402</v>
      </c>
      <c r="I402" s="4">
        <v>0.54299985199584844</v>
      </c>
      <c r="J402" s="85">
        <v>73</v>
      </c>
      <c r="K402" s="100" t="s">
        <v>1311</v>
      </c>
      <c r="L402" s="75" t="str">
        <f t="shared" ref="L402:L465" si="2">IFERROR(K402-J402,"")</f>
        <v/>
      </c>
    </row>
    <row r="403" spans="2:12" hidden="1">
      <c r="B403" s="103">
        <v>386</v>
      </c>
      <c r="C403" s="127" t="s">
        <v>1311</v>
      </c>
      <c r="D403" s="2">
        <v>9</v>
      </c>
      <c r="E403" s="2" t="s">
        <v>11</v>
      </c>
      <c r="F403" s="76">
        <v>29</v>
      </c>
      <c r="G403" s="74" t="s">
        <v>722</v>
      </c>
      <c r="H403" s="4" t="s">
        <v>412</v>
      </c>
      <c r="I403" s="4">
        <v>0.44539694732858925</v>
      </c>
      <c r="J403" s="85">
        <v>82</v>
      </c>
      <c r="K403" s="100" t="s">
        <v>1311</v>
      </c>
      <c r="L403" s="75" t="str">
        <f t="shared" si="2"/>
        <v/>
      </c>
    </row>
    <row r="404" spans="2:12" hidden="1">
      <c r="B404" s="103">
        <v>387</v>
      </c>
      <c r="C404" s="127" t="s">
        <v>1311</v>
      </c>
      <c r="D404" s="2">
        <v>9</v>
      </c>
      <c r="E404" s="2" t="s">
        <v>57</v>
      </c>
      <c r="F404" s="76">
        <v>29</v>
      </c>
      <c r="G404" s="74" t="s">
        <v>731</v>
      </c>
      <c r="H404" s="4" t="s">
        <v>412</v>
      </c>
      <c r="I404" s="4">
        <v>0.43675190860065866</v>
      </c>
      <c r="J404" s="85">
        <v>84</v>
      </c>
      <c r="K404" s="100" t="s">
        <v>1311</v>
      </c>
      <c r="L404" s="75" t="str">
        <f t="shared" si="2"/>
        <v/>
      </c>
    </row>
    <row r="405" spans="2:12" hidden="1">
      <c r="B405" s="103">
        <v>388</v>
      </c>
      <c r="C405" s="127" t="s">
        <v>1311</v>
      </c>
      <c r="D405" s="2">
        <v>5</v>
      </c>
      <c r="E405" s="5" t="s">
        <v>3</v>
      </c>
      <c r="F405" s="76">
        <v>29</v>
      </c>
      <c r="G405" s="3" t="s">
        <v>154</v>
      </c>
      <c r="H405" s="4" t="s">
        <v>402</v>
      </c>
      <c r="I405" s="4">
        <v>0.50015155244627607</v>
      </c>
      <c r="J405" s="85">
        <v>87</v>
      </c>
      <c r="K405" s="100" t="s">
        <v>1311</v>
      </c>
      <c r="L405" s="75" t="str">
        <f t="shared" si="2"/>
        <v/>
      </c>
    </row>
    <row r="406" spans="2:12" hidden="1">
      <c r="B406" s="103">
        <v>389</v>
      </c>
      <c r="C406" s="127" t="s">
        <v>1311</v>
      </c>
      <c r="D406" s="2">
        <v>11</v>
      </c>
      <c r="E406" s="2" t="s">
        <v>41</v>
      </c>
      <c r="F406" s="76">
        <v>29</v>
      </c>
      <c r="G406" s="74" t="s">
        <v>674</v>
      </c>
      <c r="H406" s="4" t="s">
        <v>412</v>
      </c>
      <c r="I406" s="4">
        <v>0.32560438570381151</v>
      </c>
      <c r="J406" s="85">
        <v>89</v>
      </c>
      <c r="K406" s="100" t="s">
        <v>1311</v>
      </c>
      <c r="L406" s="75" t="str">
        <f t="shared" si="2"/>
        <v/>
      </c>
    </row>
    <row r="407" spans="2:12" hidden="1">
      <c r="B407" s="103">
        <v>390</v>
      </c>
      <c r="C407" s="127" t="s">
        <v>1311</v>
      </c>
      <c r="D407" s="2">
        <v>5</v>
      </c>
      <c r="E407" s="2" t="s">
        <v>3</v>
      </c>
      <c r="F407" s="76">
        <v>29</v>
      </c>
      <c r="G407" s="74" t="s">
        <v>671</v>
      </c>
      <c r="H407" s="4" t="s">
        <v>412</v>
      </c>
      <c r="I407" s="4">
        <v>0.2960359989093867</v>
      </c>
      <c r="J407" s="85">
        <v>91</v>
      </c>
      <c r="K407" s="100" t="s">
        <v>1311</v>
      </c>
      <c r="L407" s="75" t="str">
        <f t="shared" si="2"/>
        <v/>
      </c>
    </row>
    <row r="408" spans="2:12" hidden="1">
      <c r="B408" s="103">
        <v>391</v>
      </c>
      <c r="C408" s="127" t="s">
        <v>1311</v>
      </c>
      <c r="D408" s="2">
        <v>8</v>
      </c>
      <c r="E408" s="2" t="str">
        <f>VLOOKUP(G408,'[1]Rec - 2016'!$C$5:$S$466,2,FALSE)</f>
        <v>JAX</v>
      </c>
      <c r="F408" s="76">
        <v>29</v>
      </c>
      <c r="G408" s="6" t="s">
        <v>302</v>
      </c>
      <c r="H408" s="4" t="s">
        <v>403</v>
      </c>
      <c r="I408" s="4">
        <v>0.54467466534369668</v>
      </c>
      <c r="J408" s="85">
        <v>107</v>
      </c>
      <c r="K408" s="100" t="s">
        <v>1311</v>
      </c>
      <c r="L408" s="75" t="str">
        <f t="shared" si="2"/>
        <v/>
      </c>
    </row>
    <row r="409" spans="2:12" hidden="1">
      <c r="B409" s="103">
        <v>392</v>
      </c>
      <c r="C409" s="127" t="s">
        <v>1311</v>
      </c>
      <c r="D409" s="2">
        <v>9</v>
      </c>
      <c r="E409" s="2" t="str">
        <f>VLOOKUP(G409,'[1]Rec - 2016'!$C$5:$S$466,2,FALSE)</f>
        <v>PIT</v>
      </c>
      <c r="F409" s="76">
        <v>29</v>
      </c>
      <c r="G409" s="3" t="s">
        <v>305</v>
      </c>
      <c r="H409" s="4" t="s">
        <v>403</v>
      </c>
      <c r="I409" s="4">
        <v>0.51895889966248343</v>
      </c>
      <c r="J409" s="85">
        <v>118</v>
      </c>
      <c r="K409" s="100" t="s">
        <v>1311</v>
      </c>
      <c r="L409" s="75" t="str">
        <f t="shared" si="2"/>
        <v/>
      </c>
    </row>
    <row r="410" spans="2:12" hidden="1">
      <c r="B410" s="103">
        <v>393</v>
      </c>
      <c r="C410" s="127" t="s">
        <v>1311</v>
      </c>
      <c r="D410" s="2">
        <v>11</v>
      </c>
      <c r="E410" s="2" t="str">
        <f>VLOOKUP(G410,'[1]Rec - 2016'!$C$5:$S$466,2,FALSE)</f>
        <v>TAM</v>
      </c>
      <c r="F410" s="76">
        <v>29</v>
      </c>
      <c r="G410" s="6" t="s">
        <v>324</v>
      </c>
      <c r="H410" s="4" t="s">
        <v>403</v>
      </c>
      <c r="I410" s="4">
        <v>0.49379650272676479</v>
      </c>
      <c r="J410" s="85">
        <v>132</v>
      </c>
      <c r="K410" s="100" t="s">
        <v>1311</v>
      </c>
      <c r="L410" s="75" t="str">
        <f t="shared" si="2"/>
        <v/>
      </c>
    </row>
    <row r="411" spans="2:12" hidden="1">
      <c r="B411" s="103">
        <v>394</v>
      </c>
      <c r="C411" s="127" t="s">
        <v>1311</v>
      </c>
      <c r="D411" s="2">
        <v>6</v>
      </c>
      <c r="E411" s="2" t="str">
        <f>VLOOKUP(G411,'[1]Rec - 2016'!$C$5:$S$466,2,FALSE)</f>
        <v>BUF</v>
      </c>
      <c r="F411" s="76">
        <v>29</v>
      </c>
      <c r="G411" s="3" t="s">
        <v>335</v>
      </c>
      <c r="H411" s="4" t="s">
        <v>403</v>
      </c>
      <c r="I411" s="4">
        <v>0.46092572763815326</v>
      </c>
      <c r="J411" s="85">
        <v>143</v>
      </c>
      <c r="K411" s="100" t="s">
        <v>1311</v>
      </c>
      <c r="L411" s="75" t="str">
        <f t="shared" si="2"/>
        <v/>
      </c>
    </row>
    <row r="412" spans="2:12" hidden="1">
      <c r="B412" s="103">
        <v>395</v>
      </c>
      <c r="C412" s="127" t="s">
        <v>1311</v>
      </c>
      <c r="D412" s="2">
        <v>8</v>
      </c>
      <c r="E412" s="2" t="str">
        <f>VLOOKUP(G412,'[1]Rec - 2016'!$C$5:$S$466,2,FALSE)</f>
        <v>NYG</v>
      </c>
      <c r="F412" s="76">
        <v>29</v>
      </c>
      <c r="G412" s="3" t="s">
        <v>344</v>
      </c>
      <c r="H412" s="4" t="s">
        <v>403</v>
      </c>
      <c r="I412" s="4">
        <v>0.43871347722228449</v>
      </c>
      <c r="J412" s="85">
        <v>154</v>
      </c>
      <c r="K412" s="100" t="s">
        <v>1311</v>
      </c>
      <c r="L412" s="75" t="str">
        <f t="shared" si="2"/>
        <v/>
      </c>
    </row>
    <row r="413" spans="2:12" hidden="1">
      <c r="B413" s="103">
        <v>396</v>
      </c>
      <c r="C413" s="127" t="s">
        <v>1311</v>
      </c>
      <c r="D413" s="2">
        <v>10</v>
      </c>
      <c r="E413" s="2" t="str">
        <f>VLOOKUP(G413,'[1]Rec - 2016'!$C$5:$S$466,2,FALSE)</f>
        <v>PHI</v>
      </c>
      <c r="F413" s="76">
        <v>29</v>
      </c>
      <c r="G413" s="3" t="s">
        <v>395</v>
      </c>
      <c r="H413" s="4" t="s">
        <v>403</v>
      </c>
      <c r="I413" s="4">
        <v>0.22147309032034859</v>
      </c>
      <c r="J413" s="85">
        <v>200</v>
      </c>
      <c r="K413" s="100" t="s">
        <v>1311</v>
      </c>
      <c r="L413" s="75" t="str">
        <f t="shared" si="2"/>
        <v/>
      </c>
    </row>
    <row r="414" spans="2:12" hidden="1">
      <c r="B414" s="103">
        <v>397</v>
      </c>
      <c r="C414" s="127" t="s">
        <v>1311</v>
      </c>
      <c r="D414" s="2">
        <v>8</v>
      </c>
      <c r="E414" s="2" t="str">
        <f>VLOOKUP(G414,'[1]Rec - 2016'!$C$5:$S$466,2,FALSE)</f>
        <v>LAR</v>
      </c>
      <c r="F414" s="76">
        <v>29</v>
      </c>
      <c r="G414" s="3" t="s">
        <v>396</v>
      </c>
      <c r="H414" s="4" t="s">
        <v>403</v>
      </c>
      <c r="I414" s="4">
        <v>0.21728943893749622</v>
      </c>
      <c r="J414" s="85">
        <v>203</v>
      </c>
      <c r="K414" s="100" t="s">
        <v>1311</v>
      </c>
      <c r="L414" s="75" t="str">
        <f t="shared" si="2"/>
        <v/>
      </c>
    </row>
    <row r="415" spans="2:12" hidden="1">
      <c r="B415" s="103">
        <v>398</v>
      </c>
      <c r="C415" s="127">
        <v>72</v>
      </c>
      <c r="D415" s="2">
        <v>6</v>
      </c>
      <c r="E415" s="2" t="s">
        <v>29</v>
      </c>
      <c r="F415" s="76">
        <v>30</v>
      </c>
      <c r="G415" s="74" t="s">
        <v>549</v>
      </c>
      <c r="H415" s="4" t="s">
        <v>412</v>
      </c>
      <c r="I415" s="4">
        <v>0.92803028686650157</v>
      </c>
      <c r="J415" s="85">
        <v>6</v>
      </c>
      <c r="K415" s="100">
        <v>6</v>
      </c>
      <c r="L415" s="75">
        <f t="shared" si="2"/>
        <v>0</v>
      </c>
    </row>
    <row r="416" spans="2:12" hidden="1">
      <c r="B416" s="103">
        <v>399</v>
      </c>
      <c r="C416" s="127">
        <v>103</v>
      </c>
      <c r="D416" s="2">
        <v>10</v>
      </c>
      <c r="E416" s="5" t="s">
        <v>53</v>
      </c>
      <c r="F416" s="76">
        <v>30</v>
      </c>
      <c r="G416" s="3" t="s">
        <v>74</v>
      </c>
      <c r="H416" s="4" t="s">
        <v>402</v>
      </c>
      <c r="I416" s="4">
        <v>0.8627916985012174</v>
      </c>
      <c r="J416" s="85">
        <v>7</v>
      </c>
      <c r="K416" s="100">
        <v>21</v>
      </c>
      <c r="L416" s="75">
        <f t="shared" si="2"/>
        <v>14</v>
      </c>
    </row>
    <row r="417" spans="2:12" hidden="1">
      <c r="B417" s="103">
        <v>400</v>
      </c>
      <c r="C417" s="127">
        <v>49.5</v>
      </c>
      <c r="D417" s="2">
        <v>9</v>
      </c>
      <c r="E417" s="2" t="str">
        <f>VLOOKUP(G417,'[1]Rec - 2016'!$C$5:$S$466,2,FALSE)</f>
        <v>NWE</v>
      </c>
      <c r="F417" s="76">
        <v>30</v>
      </c>
      <c r="G417" s="6" t="s">
        <v>208</v>
      </c>
      <c r="H417" s="4" t="s">
        <v>403</v>
      </c>
      <c r="I417" s="4">
        <v>0.83625954465385022</v>
      </c>
      <c r="J417" s="85">
        <v>10</v>
      </c>
      <c r="K417" s="100">
        <v>16</v>
      </c>
      <c r="L417" s="75">
        <f t="shared" si="2"/>
        <v>6</v>
      </c>
    </row>
    <row r="418" spans="2:12" hidden="1">
      <c r="B418" s="103">
        <v>401</v>
      </c>
      <c r="C418" s="127">
        <v>77</v>
      </c>
      <c r="D418" s="2">
        <v>5</v>
      </c>
      <c r="E418" s="2" t="str">
        <f>VLOOKUP(G418,'[1]Rec - 2016'!$C$5:$S$466,2,FALSE)</f>
        <v>WAS</v>
      </c>
      <c r="F418" s="76">
        <v>30</v>
      </c>
      <c r="G418" s="6" t="s">
        <v>236</v>
      </c>
      <c r="H418" s="4" t="s">
        <v>403</v>
      </c>
      <c r="I418" s="4">
        <v>0.77036842080768964</v>
      </c>
      <c r="J418" s="85">
        <v>31</v>
      </c>
      <c r="K418" s="100">
        <v>42</v>
      </c>
      <c r="L418" s="75">
        <f t="shared" si="2"/>
        <v>11</v>
      </c>
    </row>
    <row r="419" spans="2:12" hidden="1">
      <c r="B419" s="103">
        <v>402</v>
      </c>
      <c r="C419" s="127">
        <v>114</v>
      </c>
      <c r="D419" s="2">
        <v>10</v>
      </c>
      <c r="E419" s="2" t="str">
        <f>VLOOKUP(G419,'[1]Rec - 2016'!$C$5:$S$466,2,FALSE)</f>
        <v>BAL</v>
      </c>
      <c r="F419" s="76">
        <v>30</v>
      </c>
      <c r="G419" s="6" t="s">
        <v>232</v>
      </c>
      <c r="H419" s="4" t="s">
        <v>403</v>
      </c>
      <c r="I419" s="4">
        <v>0.76910791720497862</v>
      </c>
      <c r="J419" s="85">
        <v>33</v>
      </c>
      <c r="K419" s="100">
        <v>28</v>
      </c>
      <c r="L419" s="75">
        <f t="shared" si="2"/>
        <v>-5</v>
      </c>
    </row>
    <row r="420" spans="2:12" hidden="1">
      <c r="B420" s="103">
        <v>403</v>
      </c>
      <c r="C420" s="127">
        <v>246</v>
      </c>
      <c r="D420" s="2">
        <v>6</v>
      </c>
      <c r="E420" s="2" t="str">
        <f>VLOOKUP(G420,'[1]Rec - 2016'!$C$5:$S$466,2,FALSE)</f>
        <v>CIN</v>
      </c>
      <c r="F420" s="76">
        <v>30</v>
      </c>
      <c r="G420" s="6" t="s">
        <v>227</v>
      </c>
      <c r="H420" s="4" t="s">
        <v>403</v>
      </c>
      <c r="I420" s="4">
        <v>0.76754683835416715</v>
      </c>
      <c r="J420" s="85">
        <v>34</v>
      </c>
      <c r="K420" s="100" t="s">
        <v>1311</v>
      </c>
      <c r="L420" s="75" t="str">
        <f t="shared" si="2"/>
        <v/>
      </c>
    </row>
    <row r="421" spans="2:12" hidden="1">
      <c r="B421" s="103">
        <v>404</v>
      </c>
      <c r="C421" s="127">
        <v>95</v>
      </c>
      <c r="D421" s="2">
        <v>5</v>
      </c>
      <c r="E421" s="2" t="str">
        <f>VLOOKUP(G421,'[1]Rec - 2016'!$C$5:$S$466,2,FALSE)</f>
        <v>WAS</v>
      </c>
      <c r="F421" s="76">
        <v>30</v>
      </c>
      <c r="G421" s="6" t="s">
        <v>234</v>
      </c>
      <c r="H421" s="4" t="s">
        <v>403</v>
      </c>
      <c r="I421" s="4">
        <v>0.76508175786346355</v>
      </c>
      <c r="J421" s="85">
        <v>36</v>
      </c>
      <c r="K421" s="100">
        <v>26</v>
      </c>
      <c r="L421" s="75">
        <f t="shared" si="2"/>
        <v>-10</v>
      </c>
    </row>
    <row r="422" spans="2:12" hidden="1">
      <c r="B422" s="103">
        <v>405</v>
      </c>
      <c r="C422" s="127">
        <v>204</v>
      </c>
      <c r="D422" s="2">
        <v>5</v>
      </c>
      <c r="E422" s="5" t="s">
        <v>3</v>
      </c>
      <c r="F422" s="76">
        <v>30</v>
      </c>
      <c r="G422" s="3" t="s">
        <v>117</v>
      </c>
      <c r="H422" s="4" t="s">
        <v>402</v>
      </c>
      <c r="I422" s="4">
        <v>0.6200942571915653</v>
      </c>
      <c r="J422" s="85">
        <v>50</v>
      </c>
      <c r="K422" s="100">
        <v>66</v>
      </c>
      <c r="L422" s="75">
        <f t="shared" si="2"/>
        <v>16</v>
      </c>
    </row>
    <row r="423" spans="2:12" hidden="1">
      <c r="B423" s="103">
        <v>406</v>
      </c>
      <c r="C423" s="127" t="s">
        <v>1311</v>
      </c>
      <c r="D423" s="2">
        <v>8</v>
      </c>
      <c r="E423" s="5" t="s">
        <v>7</v>
      </c>
      <c r="F423" s="76">
        <v>30</v>
      </c>
      <c r="G423" s="3" t="s">
        <v>128</v>
      </c>
      <c r="H423" s="4" t="s">
        <v>402</v>
      </c>
      <c r="I423" s="4">
        <v>0.59195832106103519</v>
      </c>
      <c r="J423" s="85">
        <v>61</v>
      </c>
      <c r="K423" s="100" t="s">
        <v>1311</v>
      </c>
      <c r="L423" s="75" t="str">
        <f t="shared" si="2"/>
        <v/>
      </c>
    </row>
    <row r="424" spans="2:12" hidden="1">
      <c r="B424" s="103">
        <v>407</v>
      </c>
      <c r="C424" s="127" t="s">
        <v>1311</v>
      </c>
      <c r="D424" s="2">
        <v>8</v>
      </c>
      <c r="E424" s="2" t="s">
        <v>19</v>
      </c>
      <c r="F424" s="76">
        <v>30</v>
      </c>
      <c r="G424" s="74" t="s">
        <v>646</v>
      </c>
      <c r="H424" s="4" t="s">
        <v>412</v>
      </c>
      <c r="I424" s="4">
        <v>0.50836165657830579</v>
      </c>
      <c r="J424" s="85">
        <v>62</v>
      </c>
      <c r="K424" s="100" t="s">
        <v>1311</v>
      </c>
      <c r="L424" s="75" t="str">
        <f t="shared" si="2"/>
        <v/>
      </c>
    </row>
    <row r="425" spans="2:12" hidden="1">
      <c r="B425" s="103">
        <v>408</v>
      </c>
      <c r="C425" s="127">
        <v>112</v>
      </c>
      <c r="D425" s="2">
        <v>10</v>
      </c>
      <c r="E425" s="5" t="s">
        <v>37</v>
      </c>
      <c r="F425" s="76">
        <v>30</v>
      </c>
      <c r="G425" s="3" t="s">
        <v>134</v>
      </c>
      <c r="H425" s="4" t="s">
        <v>402</v>
      </c>
      <c r="I425" s="4">
        <v>0.56946169319973172</v>
      </c>
      <c r="J425" s="85">
        <v>67</v>
      </c>
      <c r="K425" s="100">
        <v>57</v>
      </c>
      <c r="L425" s="75">
        <f t="shared" si="2"/>
        <v>-10</v>
      </c>
    </row>
    <row r="426" spans="2:12" hidden="1">
      <c r="B426" s="103">
        <v>409</v>
      </c>
      <c r="C426" s="127" t="s">
        <v>1311</v>
      </c>
      <c r="D426" s="2">
        <v>11</v>
      </c>
      <c r="E426" s="5" t="s">
        <v>41</v>
      </c>
      <c r="F426" s="76">
        <v>30</v>
      </c>
      <c r="G426" s="3" t="s">
        <v>138</v>
      </c>
      <c r="H426" s="4" t="s">
        <v>402</v>
      </c>
      <c r="I426" s="4">
        <v>0.55120662489042682</v>
      </c>
      <c r="J426" s="85">
        <v>71</v>
      </c>
      <c r="K426" s="100" t="s">
        <v>1311</v>
      </c>
      <c r="L426" s="75" t="str">
        <f t="shared" si="2"/>
        <v/>
      </c>
    </row>
    <row r="427" spans="2:12" hidden="1">
      <c r="B427" s="103">
        <v>410</v>
      </c>
      <c r="C427" s="127" t="s">
        <v>1311</v>
      </c>
      <c r="D427" s="2">
        <v>8</v>
      </c>
      <c r="E427" s="2" t="str">
        <f>VLOOKUP(G427,'[1]Rec - 2016'!$C$5:$S$466,2,FALSE)</f>
        <v>NYG</v>
      </c>
      <c r="F427" s="76">
        <v>30</v>
      </c>
      <c r="G427" s="6" t="s">
        <v>277</v>
      </c>
      <c r="H427" s="4" t="s">
        <v>403</v>
      </c>
      <c r="I427" s="4">
        <v>0.62689992142744844</v>
      </c>
      <c r="J427" s="85">
        <v>78</v>
      </c>
      <c r="K427" s="100" t="s">
        <v>1311</v>
      </c>
      <c r="L427" s="75" t="str">
        <f t="shared" si="2"/>
        <v/>
      </c>
    </row>
    <row r="428" spans="2:12" hidden="1">
      <c r="B428" s="103">
        <v>411</v>
      </c>
      <c r="C428" s="127" t="s">
        <v>1311</v>
      </c>
      <c r="D428" s="2">
        <v>9</v>
      </c>
      <c r="E428" s="2" t="str">
        <f>VLOOKUP(G428,'[1]Rec - 2016'!$C$5:$S$466,2,FALSE)</f>
        <v>CHI</v>
      </c>
      <c r="F428" s="76">
        <v>30</v>
      </c>
      <c r="G428" s="6" t="s">
        <v>292</v>
      </c>
      <c r="H428" s="4" t="s">
        <v>403</v>
      </c>
      <c r="I428" s="4">
        <v>0.60246142154057913</v>
      </c>
      <c r="J428" s="85">
        <v>90</v>
      </c>
      <c r="K428" s="100" t="s">
        <v>1311</v>
      </c>
      <c r="L428" s="75" t="str">
        <f t="shared" si="2"/>
        <v/>
      </c>
    </row>
    <row r="429" spans="2:12" hidden="1">
      <c r="B429" s="103">
        <v>412</v>
      </c>
      <c r="C429" s="127" t="s">
        <v>1311</v>
      </c>
      <c r="D429" s="2">
        <v>9</v>
      </c>
      <c r="E429" s="2" t="str">
        <f>VLOOKUP(G429,'[1]Rec - 2016'!$C$5:$S$466,2,FALSE)</f>
        <v>CLE</v>
      </c>
      <c r="F429" s="76">
        <v>30</v>
      </c>
      <c r="G429" s="6" t="s">
        <v>278</v>
      </c>
      <c r="H429" s="4" t="s">
        <v>403</v>
      </c>
      <c r="I429" s="4">
        <v>0.59307475035368495</v>
      </c>
      <c r="J429" s="85">
        <v>92</v>
      </c>
      <c r="K429" s="100" t="s">
        <v>1311</v>
      </c>
      <c r="L429" s="75" t="str">
        <f t="shared" si="2"/>
        <v/>
      </c>
    </row>
    <row r="430" spans="2:12" hidden="1">
      <c r="B430" s="103">
        <v>413</v>
      </c>
      <c r="C430" s="127" t="s">
        <v>1311</v>
      </c>
      <c r="D430" s="2">
        <v>6</v>
      </c>
      <c r="E430" s="5" t="s">
        <v>33</v>
      </c>
      <c r="F430" s="76">
        <v>30</v>
      </c>
      <c r="G430" s="3" t="s">
        <v>179</v>
      </c>
      <c r="H430" s="4" t="s">
        <v>402</v>
      </c>
      <c r="I430" s="4">
        <v>0.45784967852570729</v>
      </c>
      <c r="J430" s="85">
        <v>112</v>
      </c>
      <c r="K430" s="100" t="s">
        <v>1311</v>
      </c>
      <c r="L430" s="75" t="str">
        <f t="shared" si="2"/>
        <v/>
      </c>
    </row>
    <row r="431" spans="2:12" hidden="1">
      <c r="B431" s="103">
        <v>414</v>
      </c>
      <c r="C431" s="127" t="s">
        <v>1311</v>
      </c>
      <c r="D431" s="2">
        <v>5</v>
      </c>
      <c r="E431" s="2" t="str">
        <f>VLOOKUP(G431,'[1]Rec - 2016'!$C$5:$S$466,2,FALSE)</f>
        <v>DEN</v>
      </c>
      <c r="F431" s="76">
        <v>30</v>
      </c>
      <c r="G431" s="6" t="s">
        <v>322</v>
      </c>
      <c r="H431" s="4" t="s">
        <v>403</v>
      </c>
      <c r="I431" s="4">
        <v>0.49435089723147912</v>
      </c>
      <c r="J431" s="85">
        <v>129</v>
      </c>
      <c r="K431" s="100" t="s">
        <v>1311</v>
      </c>
      <c r="L431" s="75" t="str">
        <f t="shared" si="2"/>
        <v/>
      </c>
    </row>
    <row r="432" spans="2:12" hidden="1">
      <c r="B432" s="103">
        <v>415</v>
      </c>
      <c r="C432" s="127" t="s">
        <v>1311</v>
      </c>
      <c r="D432" s="2">
        <v>11</v>
      </c>
      <c r="E432" s="2" t="str">
        <f>VLOOKUP(G432,'[1]Rec - 2016'!$C$5:$S$466,2,FALSE)</f>
        <v>CAR</v>
      </c>
      <c r="F432" s="76">
        <v>30</v>
      </c>
      <c r="G432" s="3" t="s">
        <v>377</v>
      </c>
      <c r="H432" s="4" t="s">
        <v>403</v>
      </c>
      <c r="I432" s="4">
        <v>0.23700351951932958</v>
      </c>
      <c r="J432" s="85">
        <v>189</v>
      </c>
      <c r="K432" s="100" t="s">
        <v>1311</v>
      </c>
      <c r="L432" s="75" t="str">
        <f t="shared" si="2"/>
        <v/>
      </c>
    </row>
    <row r="433" spans="2:12" hidden="1">
      <c r="B433" s="103">
        <v>416</v>
      </c>
      <c r="C433" s="127">
        <v>66.5</v>
      </c>
      <c r="D433" s="2">
        <v>5</v>
      </c>
      <c r="E433" s="2" t="s">
        <v>5</v>
      </c>
      <c r="F433" s="76">
        <v>31</v>
      </c>
      <c r="G433" s="3" t="s">
        <v>6</v>
      </c>
      <c r="H433" s="4" t="s">
        <v>401</v>
      </c>
      <c r="I433" s="4">
        <v>0.99473481863009106</v>
      </c>
      <c r="J433" s="85">
        <v>2</v>
      </c>
      <c r="K433" s="100">
        <v>5</v>
      </c>
      <c r="L433" s="75">
        <f t="shared" si="2"/>
        <v>3</v>
      </c>
    </row>
    <row r="434" spans="2:12" hidden="1">
      <c r="B434" s="103">
        <v>417</v>
      </c>
      <c r="C434" s="127">
        <v>12.5</v>
      </c>
      <c r="D434" s="2">
        <v>8</v>
      </c>
      <c r="E434" s="2" t="str">
        <f>VLOOKUP(G434,'[1]Rec - 2016'!$C$5:$S$466,2,FALSE)</f>
        <v>GNB</v>
      </c>
      <c r="F434" s="76">
        <v>31</v>
      </c>
      <c r="G434" s="6" t="s">
        <v>197</v>
      </c>
      <c r="H434" s="4" t="s">
        <v>403</v>
      </c>
      <c r="I434" s="4">
        <v>0.99487124309359187</v>
      </c>
      <c r="J434" s="85">
        <v>3</v>
      </c>
      <c r="K434" s="100">
        <v>6</v>
      </c>
      <c r="L434" s="75">
        <f t="shared" si="2"/>
        <v>3</v>
      </c>
    </row>
    <row r="435" spans="2:12" hidden="1">
      <c r="B435" s="103">
        <v>418</v>
      </c>
      <c r="C435" s="127">
        <v>55.5</v>
      </c>
      <c r="D435" s="2">
        <v>11</v>
      </c>
      <c r="E435" s="2" t="s">
        <v>49</v>
      </c>
      <c r="F435" s="76">
        <v>31</v>
      </c>
      <c r="G435" s="74" t="s">
        <v>545</v>
      </c>
      <c r="H435" s="4" t="s">
        <v>412</v>
      </c>
      <c r="I435" s="4">
        <v>0.97639068221750958</v>
      </c>
      <c r="J435" s="85">
        <v>4</v>
      </c>
      <c r="K435" s="100">
        <v>4</v>
      </c>
      <c r="L435" s="75">
        <f t="shared" si="2"/>
        <v>0</v>
      </c>
    </row>
    <row r="436" spans="2:12" hidden="1">
      <c r="B436" s="103">
        <v>419</v>
      </c>
      <c r="C436" s="127">
        <v>185.5</v>
      </c>
      <c r="D436" s="2">
        <v>10</v>
      </c>
      <c r="E436" s="2" t="s">
        <v>31</v>
      </c>
      <c r="F436" s="76">
        <v>31</v>
      </c>
      <c r="G436" s="74" t="s">
        <v>582</v>
      </c>
      <c r="H436" s="4" t="s">
        <v>412</v>
      </c>
      <c r="I436" s="4">
        <v>0.83745010764641892</v>
      </c>
      <c r="J436" s="85">
        <v>14</v>
      </c>
      <c r="K436" s="100">
        <v>27</v>
      </c>
      <c r="L436" s="75">
        <f t="shared" si="2"/>
        <v>13</v>
      </c>
    </row>
    <row r="437" spans="2:12" hidden="1">
      <c r="B437" s="103">
        <v>420</v>
      </c>
      <c r="C437" s="127">
        <v>177</v>
      </c>
      <c r="D437" s="2">
        <v>10</v>
      </c>
      <c r="E437" s="2" t="s">
        <v>31</v>
      </c>
      <c r="F437" s="76">
        <v>31</v>
      </c>
      <c r="G437" s="3" t="s">
        <v>32</v>
      </c>
      <c r="H437" s="4" t="s">
        <v>401</v>
      </c>
      <c r="I437" s="4">
        <v>0.77898067400647297</v>
      </c>
      <c r="J437" s="85">
        <v>15</v>
      </c>
      <c r="K437" s="100">
        <v>24</v>
      </c>
      <c r="L437" s="75">
        <f t="shared" si="2"/>
        <v>9</v>
      </c>
    </row>
    <row r="438" spans="2:12" hidden="1">
      <c r="B438" s="103">
        <v>421</v>
      </c>
      <c r="C438" s="127">
        <v>111.5</v>
      </c>
      <c r="D438" s="2">
        <v>11</v>
      </c>
      <c r="E438" s="5" t="s">
        <v>51</v>
      </c>
      <c r="F438" s="76">
        <v>31</v>
      </c>
      <c r="G438" s="3" t="s">
        <v>86</v>
      </c>
      <c r="H438" s="4" t="s">
        <v>402</v>
      </c>
      <c r="I438" s="4">
        <v>0.76736713983899274</v>
      </c>
      <c r="J438" s="85">
        <v>19</v>
      </c>
      <c r="K438" s="100">
        <v>43</v>
      </c>
      <c r="L438" s="75">
        <f t="shared" si="2"/>
        <v>24</v>
      </c>
    </row>
    <row r="439" spans="2:12" hidden="1">
      <c r="B439" s="103">
        <v>422</v>
      </c>
      <c r="C439" s="127" t="s">
        <v>1311</v>
      </c>
      <c r="D439" s="2">
        <v>9</v>
      </c>
      <c r="E439" s="2" t="s">
        <v>61</v>
      </c>
      <c r="F439" s="76">
        <v>31</v>
      </c>
      <c r="G439" s="74" t="s">
        <v>589</v>
      </c>
      <c r="H439" s="4" t="s">
        <v>412</v>
      </c>
      <c r="I439" s="4">
        <v>0.77445004929873074</v>
      </c>
      <c r="J439" s="85">
        <v>21</v>
      </c>
      <c r="K439" s="100" t="s">
        <v>1311</v>
      </c>
      <c r="L439" s="75" t="str">
        <f t="shared" si="2"/>
        <v/>
      </c>
    </row>
    <row r="440" spans="2:12" hidden="1">
      <c r="B440" s="103">
        <v>423</v>
      </c>
      <c r="C440" s="127" t="s">
        <v>1311</v>
      </c>
      <c r="D440" s="2">
        <v>5</v>
      </c>
      <c r="E440" s="2" t="s">
        <v>5</v>
      </c>
      <c r="F440" s="76">
        <v>31</v>
      </c>
      <c r="G440" s="74" t="s">
        <v>617</v>
      </c>
      <c r="H440" s="4" t="s">
        <v>412</v>
      </c>
      <c r="I440" s="4">
        <v>0.69285286796848222</v>
      </c>
      <c r="J440" s="85">
        <v>30</v>
      </c>
      <c r="K440" s="100" t="s">
        <v>1311</v>
      </c>
      <c r="L440" s="75" t="str">
        <f t="shared" si="2"/>
        <v/>
      </c>
    </row>
    <row r="441" spans="2:12" hidden="1">
      <c r="B441" s="103">
        <v>424</v>
      </c>
      <c r="C441" s="127">
        <v>84.5</v>
      </c>
      <c r="D441" s="2">
        <v>9</v>
      </c>
      <c r="E441" s="5" t="s">
        <v>11</v>
      </c>
      <c r="F441" s="76">
        <v>31</v>
      </c>
      <c r="G441" s="3" t="s">
        <v>97</v>
      </c>
      <c r="H441" s="4" t="s">
        <v>402</v>
      </c>
      <c r="I441" s="4">
        <v>0.7222037001696453</v>
      </c>
      <c r="J441" s="85">
        <v>30</v>
      </c>
      <c r="K441" s="100">
        <v>20</v>
      </c>
      <c r="L441" s="75">
        <f t="shared" si="2"/>
        <v>-10</v>
      </c>
    </row>
    <row r="442" spans="2:12" hidden="1">
      <c r="B442" s="103">
        <v>425</v>
      </c>
      <c r="C442" s="127" t="s">
        <v>1311</v>
      </c>
      <c r="D442" s="2">
        <v>8</v>
      </c>
      <c r="E442" s="5" t="s">
        <v>27</v>
      </c>
      <c r="F442" s="76">
        <v>31</v>
      </c>
      <c r="G442" s="3" t="s">
        <v>99</v>
      </c>
      <c r="H442" s="4" t="s">
        <v>402</v>
      </c>
      <c r="I442" s="4">
        <v>0.71530616663791724</v>
      </c>
      <c r="J442" s="85">
        <v>32</v>
      </c>
      <c r="K442" s="100" t="s">
        <v>1311</v>
      </c>
      <c r="L442" s="75" t="str">
        <f t="shared" si="2"/>
        <v/>
      </c>
    </row>
    <row r="443" spans="2:12" hidden="1">
      <c r="B443" s="103">
        <v>426</v>
      </c>
      <c r="C443" s="127">
        <v>164</v>
      </c>
      <c r="D443" s="2">
        <v>11</v>
      </c>
      <c r="E443" s="2" t="str">
        <f>VLOOKUP(G443,'[1]Rec - 2016'!$C$5:$S$466,2,FALSE)</f>
        <v>CAR</v>
      </c>
      <c r="F443" s="76">
        <v>31</v>
      </c>
      <c r="G443" s="6" t="s">
        <v>241</v>
      </c>
      <c r="H443" s="4" t="s">
        <v>403</v>
      </c>
      <c r="I443" s="4">
        <v>0.71406947227637141</v>
      </c>
      <c r="J443" s="85">
        <v>53</v>
      </c>
      <c r="K443" s="100">
        <v>52</v>
      </c>
      <c r="L443" s="75">
        <f t="shared" si="2"/>
        <v>-1</v>
      </c>
    </row>
    <row r="444" spans="2:12" hidden="1">
      <c r="B444" s="103">
        <v>427</v>
      </c>
      <c r="C444" s="127">
        <v>74</v>
      </c>
      <c r="D444" s="2">
        <v>9</v>
      </c>
      <c r="E444" s="5" t="s">
        <v>25</v>
      </c>
      <c r="F444" s="76">
        <v>31</v>
      </c>
      <c r="G444" s="3" t="s">
        <v>120</v>
      </c>
      <c r="H444" s="4" t="s">
        <v>402</v>
      </c>
      <c r="I444" s="4">
        <v>0.61136312418631811</v>
      </c>
      <c r="J444" s="85">
        <v>53</v>
      </c>
      <c r="K444" s="100">
        <v>28</v>
      </c>
      <c r="L444" s="75">
        <f t="shared" si="2"/>
        <v>-25</v>
      </c>
    </row>
    <row r="445" spans="2:12" hidden="1">
      <c r="B445" s="103">
        <v>428</v>
      </c>
      <c r="C445" s="127" t="s">
        <v>1311</v>
      </c>
      <c r="D445" s="2">
        <v>10</v>
      </c>
      <c r="E445" s="5" t="s">
        <v>31</v>
      </c>
      <c r="F445" s="76">
        <v>31</v>
      </c>
      <c r="G445" s="3" t="s">
        <v>122</v>
      </c>
      <c r="H445" s="4" t="s">
        <v>402</v>
      </c>
      <c r="I445" s="4">
        <v>0.60906605093117427</v>
      </c>
      <c r="J445" s="85">
        <v>55</v>
      </c>
      <c r="K445" s="100" t="s">
        <v>1311</v>
      </c>
      <c r="L445" s="75" t="str">
        <f t="shared" si="2"/>
        <v/>
      </c>
    </row>
    <row r="446" spans="2:12" hidden="1">
      <c r="B446" s="103">
        <v>429</v>
      </c>
      <c r="C446" s="127" t="s">
        <v>1311</v>
      </c>
      <c r="D446" s="2">
        <v>10</v>
      </c>
      <c r="E446" s="2" t="s">
        <v>53</v>
      </c>
      <c r="F446" s="76">
        <v>31</v>
      </c>
      <c r="G446" s="74" t="s">
        <v>660</v>
      </c>
      <c r="H446" s="4" t="s">
        <v>412</v>
      </c>
      <c r="I446" s="4">
        <v>0.49015347306926749</v>
      </c>
      <c r="J446" s="85">
        <v>67</v>
      </c>
      <c r="K446" s="100" t="s">
        <v>1311</v>
      </c>
      <c r="L446" s="75" t="str">
        <f t="shared" si="2"/>
        <v/>
      </c>
    </row>
    <row r="447" spans="2:12" hidden="1">
      <c r="B447" s="103">
        <v>430</v>
      </c>
      <c r="C447" s="127" t="s">
        <v>1311</v>
      </c>
      <c r="D447" s="2">
        <v>11</v>
      </c>
      <c r="E447" s="2" t="s">
        <v>43</v>
      </c>
      <c r="F447" s="76">
        <v>31</v>
      </c>
      <c r="G447" s="74" t="s">
        <v>667</v>
      </c>
      <c r="H447" s="4" t="s">
        <v>412</v>
      </c>
      <c r="I447" s="4">
        <v>0.48834917134407313</v>
      </c>
      <c r="J447" s="85">
        <v>68</v>
      </c>
      <c r="K447" s="100" t="s">
        <v>1311</v>
      </c>
      <c r="L447" s="75" t="str">
        <f t="shared" si="2"/>
        <v/>
      </c>
    </row>
    <row r="448" spans="2:12" hidden="1">
      <c r="B448" s="103">
        <v>431</v>
      </c>
      <c r="C448" s="127" t="s">
        <v>1311</v>
      </c>
      <c r="D448" s="2">
        <v>8</v>
      </c>
      <c r="E448" s="5" t="s">
        <v>19</v>
      </c>
      <c r="F448" s="76">
        <v>31</v>
      </c>
      <c r="G448" s="3" t="s">
        <v>137</v>
      </c>
      <c r="H448" s="4" t="s">
        <v>402</v>
      </c>
      <c r="I448" s="4">
        <v>0.55480924332634018</v>
      </c>
      <c r="J448" s="85">
        <v>70</v>
      </c>
      <c r="K448" s="100" t="s">
        <v>1311</v>
      </c>
      <c r="L448" s="75" t="str">
        <f t="shared" si="2"/>
        <v/>
      </c>
    </row>
    <row r="449" spans="2:12" hidden="1">
      <c r="B449" s="103">
        <v>432</v>
      </c>
      <c r="C449" s="127" t="s">
        <v>1311</v>
      </c>
      <c r="D449" s="2">
        <v>9</v>
      </c>
      <c r="E449" s="2" t="str">
        <f>VLOOKUP(G449,'[1]Rec - 2016'!$C$5:$S$466,2,FALSE)</f>
        <v>NWE</v>
      </c>
      <c r="F449" s="76">
        <v>31</v>
      </c>
      <c r="G449" s="6" t="s">
        <v>284</v>
      </c>
      <c r="H449" s="4" t="s">
        <v>403</v>
      </c>
      <c r="I449" s="4">
        <v>0.58151833648963913</v>
      </c>
      <c r="J449" s="85">
        <v>96</v>
      </c>
      <c r="K449" s="100" t="s">
        <v>1311</v>
      </c>
      <c r="L449" s="75" t="str">
        <f t="shared" si="2"/>
        <v/>
      </c>
    </row>
    <row r="450" spans="2:12" hidden="1">
      <c r="B450" s="103">
        <v>433</v>
      </c>
      <c r="C450" s="127" t="s">
        <v>1311</v>
      </c>
      <c r="D450" s="2">
        <v>6</v>
      </c>
      <c r="E450" s="5" t="s">
        <v>64</v>
      </c>
      <c r="F450" s="76">
        <v>31</v>
      </c>
      <c r="G450" s="3" t="s">
        <v>174</v>
      </c>
      <c r="H450" s="4" t="s">
        <v>402</v>
      </c>
      <c r="I450" s="4">
        <v>0.46302604605167053</v>
      </c>
      <c r="J450" s="85">
        <v>107</v>
      </c>
      <c r="K450" s="100" t="s">
        <v>1311</v>
      </c>
      <c r="L450" s="75" t="str">
        <f t="shared" si="2"/>
        <v/>
      </c>
    </row>
    <row r="451" spans="2:12" hidden="1">
      <c r="B451" s="103">
        <v>434</v>
      </c>
      <c r="C451" s="127" t="s">
        <v>1311</v>
      </c>
      <c r="D451" s="2">
        <v>7</v>
      </c>
      <c r="E451" s="2" t="str">
        <f>VLOOKUP(G451,'[1]Rec - 2016'!$C$5:$S$466,2,FALSE)</f>
        <v>DET</v>
      </c>
      <c r="F451" s="76">
        <v>31</v>
      </c>
      <c r="G451" s="3" t="s">
        <v>391</v>
      </c>
      <c r="H451" s="4" t="s">
        <v>403</v>
      </c>
      <c r="I451" s="4">
        <v>0.22509650095980033</v>
      </c>
      <c r="J451" s="85">
        <v>196</v>
      </c>
      <c r="K451" s="100" t="s">
        <v>1311</v>
      </c>
      <c r="L451" s="75" t="str">
        <f t="shared" si="2"/>
        <v/>
      </c>
    </row>
    <row r="452" spans="2:12" hidden="1">
      <c r="B452" s="103">
        <v>435</v>
      </c>
      <c r="C452" s="127">
        <v>78</v>
      </c>
      <c r="D452" s="2">
        <v>8</v>
      </c>
      <c r="E452" s="2" t="s">
        <v>35</v>
      </c>
      <c r="F452" s="76">
        <v>32</v>
      </c>
      <c r="G452" s="74" t="s">
        <v>550</v>
      </c>
      <c r="H452" s="4" t="s">
        <v>412</v>
      </c>
      <c r="I452" s="4">
        <v>0.98335443050227356</v>
      </c>
      <c r="J452" s="85">
        <v>3</v>
      </c>
      <c r="K452" s="100">
        <v>5</v>
      </c>
      <c r="L452" s="75">
        <f t="shared" si="2"/>
        <v>2</v>
      </c>
    </row>
    <row r="453" spans="2:12" hidden="1">
      <c r="B453" s="103">
        <v>436</v>
      </c>
      <c r="C453" s="127">
        <v>207.5</v>
      </c>
      <c r="D453" s="2">
        <v>9</v>
      </c>
      <c r="E453" s="2" t="s">
        <v>57</v>
      </c>
      <c r="F453" s="76">
        <v>32</v>
      </c>
      <c r="G453" s="74" t="s">
        <v>591</v>
      </c>
      <c r="H453" s="4" t="s">
        <v>412</v>
      </c>
      <c r="I453" s="4">
        <v>0.83547904171624454</v>
      </c>
      <c r="J453" s="85">
        <v>15</v>
      </c>
      <c r="K453" s="100">
        <v>12</v>
      </c>
      <c r="L453" s="75">
        <f t="shared" si="2"/>
        <v>-3</v>
      </c>
    </row>
    <row r="454" spans="2:12" hidden="1">
      <c r="B454" s="103">
        <v>437</v>
      </c>
      <c r="C454" s="127">
        <v>197.5</v>
      </c>
      <c r="D454" s="2">
        <v>10</v>
      </c>
      <c r="E454" s="2" t="s">
        <v>37</v>
      </c>
      <c r="F454" s="76">
        <v>32</v>
      </c>
      <c r="G454" s="3" t="s">
        <v>38</v>
      </c>
      <c r="H454" s="4" t="s">
        <v>401</v>
      </c>
      <c r="I454" s="4">
        <v>0.76289613313694726</v>
      </c>
      <c r="J454" s="85">
        <v>18</v>
      </c>
      <c r="K454" s="100">
        <v>25</v>
      </c>
      <c r="L454" s="75">
        <f t="shared" si="2"/>
        <v>7</v>
      </c>
    </row>
    <row r="455" spans="2:12" hidden="1">
      <c r="B455" s="103">
        <v>438</v>
      </c>
      <c r="C455" s="127">
        <v>261</v>
      </c>
      <c r="D455" s="2">
        <v>5</v>
      </c>
      <c r="E455" s="2" t="s">
        <v>23</v>
      </c>
      <c r="F455" s="76">
        <v>32</v>
      </c>
      <c r="G455" s="74" t="s">
        <v>593</v>
      </c>
      <c r="H455" s="4" t="s">
        <v>412</v>
      </c>
      <c r="I455" s="4">
        <v>0.71839415215711311</v>
      </c>
      <c r="J455" s="85">
        <v>28</v>
      </c>
      <c r="K455" s="100" t="s">
        <v>1311</v>
      </c>
      <c r="L455" s="75" t="str">
        <f t="shared" si="2"/>
        <v/>
      </c>
    </row>
    <row r="456" spans="2:12" hidden="1">
      <c r="B456" s="103">
        <v>439</v>
      </c>
      <c r="C456" s="127">
        <v>58.5</v>
      </c>
      <c r="D456" s="2">
        <v>11</v>
      </c>
      <c r="E456" s="2" t="str">
        <f>VLOOKUP(G456,'[1]Rec - 2016'!$C$5:$S$466,2,FALSE)</f>
        <v>NYJ</v>
      </c>
      <c r="F456" s="76">
        <v>32</v>
      </c>
      <c r="G456" s="6" t="s">
        <v>313</v>
      </c>
      <c r="H456" s="4" t="s">
        <v>403</v>
      </c>
      <c r="I456" s="4">
        <v>0.75253467389563733</v>
      </c>
      <c r="J456" s="85">
        <v>39</v>
      </c>
      <c r="K456" s="100">
        <v>24</v>
      </c>
      <c r="L456" s="75">
        <f t="shared" si="2"/>
        <v>-15</v>
      </c>
    </row>
    <row r="457" spans="2:12" hidden="1">
      <c r="B457" s="103">
        <v>440</v>
      </c>
      <c r="C457" s="127" t="s">
        <v>1311</v>
      </c>
      <c r="D457" s="2">
        <v>8</v>
      </c>
      <c r="E457" s="2" t="s">
        <v>39</v>
      </c>
      <c r="F457" s="76">
        <v>32</v>
      </c>
      <c r="G457" s="74" t="s">
        <v>643</v>
      </c>
      <c r="H457" s="4" t="s">
        <v>412</v>
      </c>
      <c r="I457" s="4">
        <v>0.57044750551871337</v>
      </c>
      <c r="J457" s="85">
        <v>46</v>
      </c>
      <c r="K457" s="100" t="s">
        <v>1311</v>
      </c>
      <c r="L457" s="75" t="str">
        <f t="shared" si="2"/>
        <v/>
      </c>
    </row>
    <row r="458" spans="2:12" hidden="1">
      <c r="B458" s="103">
        <v>441</v>
      </c>
      <c r="C458" s="127" t="s">
        <v>1311</v>
      </c>
      <c r="D458" s="2">
        <v>8</v>
      </c>
      <c r="E458" s="2" t="s">
        <v>752</v>
      </c>
      <c r="F458" s="76">
        <v>32</v>
      </c>
      <c r="G458" s="74" t="s">
        <v>649</v>
      </c>
      <c r="H458" s="4" t="s">
        <v>412</v>
      </c>
      <c r="I458" s="4">
        <v>0.53330718735738358</v>
      </c>
      <c r="J458" s="85">
        <v>59</v>
      </c>
      <c r="K458" s="100" t="s">
        <v>1311</v>
      </c>
      <c r="L458" s="75" t="str">
        <f t="shared" si="2"/>
        <v/>
      </c>
    </row>
    <row r="459" spans="2:12" hidden="1">
      <c r="B459" s="103">
        <v>442</v>
      </c>
      <c r="C459" s="127" t="s">
        <v>1311</v>
      </c>
      <c r="D459" s="2">
        <v>8</v>
      </c>
      <c r="E459" s="2" t="str">
        <f>VLOOKUP(G459,'[1]Rec - 2016'!$C$5:$S$466,2,FALSE)</f>
        <v>TEN</v>
      </c>
      <c r="F459" s="76">
        <v>32</v>
      </c>
      <c r="G459" s="6" t="s">
        <v>317</v>
      </c>
      <c r="H459" s="4" t="s">
        <v>403</v>
      </c>
      <c r="I459" s="4">
        <v>0.51085873345670896</v>
      </c>
      <c r="J459" s="85">
        <v>121</v>
      </c>
      <c r="K459" s="100" t="s">
        <v>1311</v>
      </c>
      <c r="L459" s="75" t="str">
        <f t="shared" si="2"/>
        <v/>
      </c>
    </row>
    <row r="460" spans="2:12" hidden="1">
      <c r="B460" s="103">
        <v>443</v>
      </c>
      <c r="C460" s="127">
        <v>29</v>
      </c>
      <c r="D460" s="2">
        <v>8</v>
      </c>
      <c r="E460" s="2" t="s">
        <v>7</v>
      </c>
      <c r="F460" s="76">
        <v>33</v>
      </c>
      <c r="G460" s="3" t="s">
        <v>8</v>
      </c>
      <c r="H460" s="4" t="s">
        <v>401</v>
      </c>
      <c r="I460" s="4">
        <v>0.93427324359691744</v>
      </c>
      <c r="J460" s="85">
        <v>3</v>
      </c>
      <c r="K460" s="100">
        <v>1</v>
      </c>
      <c r="L460" s="75">
        <f t="shared" si="2"/>
        <v>-2</v>
      </c>
    </row>
    <row r="461" spans="2:12" hidden="1">
      <c r="B461" s="103">
        <v>444</v>
      </c>
      <c r="C461" s="127">
        <v>89</v>
      </c>
      <c r="D461" s="2">
        <v>11</v>
      </c>
      <c r="E461" s="5" t="s">
        <v>21</v>
      </c>
      <c r="F461" s="76">
        <v>33</v>
      </c>
      <c r="G461" s="3" t="s">
        <v>83</v>
      </c>
      <c r="H461" s="4" t="s">
        <v>402</v>
      </c>
      <c r="I461" s="4">
        <v>0.78406844884857829</v>
      </c>
      <c r="J461" s="85">
        <v>16</v>
      </c>
      <c r="K461" s="100">
        <v>31</v>
      </c>
      <c r="L461" s="75">
        <f t="shared" si="2"/>
        <v>15</v>
      </c>
    </row>
    <row r="462" spans="2:12" hidden="1">
      <c r="B462" s="103">
        <v>445</v>
      </c>
      <c r="C462" s="127">
        <v>55</v>
      </c>
      <c r="D462" s="2">
        <v>8</v>
      </c>
      <c r="E462" s="2" t="str">
        <f>VLOOKUP(G462,'[1]Rec - 2016'!$C$5:$S$466,2,FALSE)</f>
        <v>ARI</v>
      </c>
      <c r="F462" s="76">
        <v>33</v>
      </c>
      <c r="G462" s="6" t="s">
        <v>212</v>
      </c>
      <c r="H462" s="4" t="s">
        <v>403</v>
      </c>
      <c r="I462" s="4">
        <v>0.82753163531964213</v>
      </c>
      <c r="J462" s="85">
        <v>21</v>
      </c>
      <c r="K462" s="100">
        <v>31</v>
      </c>
      <c r="L462" s="75">
        <f t="shared" si="2"/>
        <v>10</v>
      </c>
    </row>
    <row r="463" spans="2:12" hidden="1">
      <c r="B463" s="103">
        <v>446</v>
      </c>
      <c r="C463" s="127">
        <v>202</v>
      </c>
      <c r="D463" s="2">
        <v>9</v>
      </c>
      <c r="E463" s="5" t="s">
        <v>13</v>
      </c>
      <c r="F463" s="76">
        <v>33</v>
      </c>
      <c r="G463" s="3" t="s">
        <v>91</v>
      </c>
      <c r="H463" s="4" t="s">
        <v>402</v>
      </c>
      <c r="I463" s="4">
        <v>0.75359766239504355</v>
      </c>
      <c r="J463" s="85">
        <v>24</v>
      </c>
      <c r="K463" s="100" t="s">
        <v>1311</v>
      </c>
      <c r="L463" s="75" t="str">
        <f t="shared" si="2"/>
        <v/>
      </c>
    </row>
    <row r="464" spans="2:12" hidden="1">
      <c r="B464" s="103">
        <v>447</v>
      </c>
      <c r="C464" s="127" t="s">
        <v>1311</v>
      </c>
      <c r="D464" s="2">
        <v>9</v>
      </c>
      <c r="E464" s="2" t="s">
        <v>57</v>
      </c>
      <c r="F464" s="76">
        <v>33</v>
      </c>
      <c r="G464" s="3" t="s">
        <v>63</v>
      </c>
      <c r="H464" s="4" t="s">
        <v>401</v>
      </c>
      <c r="I464" s="4">
        <v>0.62581474605030585</v>
      </c>
      <c r="J464" s="85">
        <v>31</v>
      </c>
      <c r="K464" s="100" t="s">
        <v>1311</v>
      </c>
      <c r="L464" s="75" t="str">
        <f t="shared" si="2"/>
        <v/>
      </c>
    </row>
    <row r="465" spans="2:12" hidden="1">
      <c r="B465" s="103">
        <v>448</v>
      </c>
      <c r="C465" s="127">
        <v>142.5</v>
      </c>
      <c r="D465" s="2">
        <v>10</v>
      </c>
      <c r="E465" s="5" t="s">
        <v>53</v>
      </c>
      <c r="F465" s="76">
        <v>33</v>
      </c>
      <c r="G465" s="3" t="s">
        <v>112</v>
      </c>
      <c r="H465" s="4" t="s">
        <v>402</v>
      </c>
      <c r="I465" s="4">
        <v>0.62562496705237125</v>
      </c>
      <c r="J465" s="85">
        <v>45</v>
      </c>
      <c r="K465" s="100">
        <v>35</v>
      </c>
      <c r="L465" s="75">
        <f t="shared" si="2"/>
        <v>-10</v>
      </c>
    </row>
    <row r="466" spans="2:12" hidden="1">
      <c r="B466" s="103">
        <v>449</v>
      </c>
      <c r="C466" s="127" t="s">
        <v>1311</v>
      </c>
      <c r="D466" s="2">
        <v>11</v>
      </c>
      <c r="E466" s="2" t="str">
        <f>VLOOKUP(G466,'[1]Rec - 2016'!$C$5:$S$466,2,FALSE)</f>
        <v>TAM</v>
      </c>
      <c r="F466" s="76">
        <v>33</v>
      </c>
      <c r="G466" s="6" t="s">
        <v>321</v>
      </c>
      <c r="H466" s="4" t="s">
        <v>403</v>
      </c>
      <c r="I466" s="4">
        <v>0.53521799238952694</v>
      </c>
      <c r="J466" s="85">
        <v>110</v>
      </c>
      <c r="K466" s="100" t="s">
        <v>1311</v>
      </c>
      <c r="L466" s="75" t="str">
        <f t="shared" ref="L466:L478" si="3">IFERROR(K466-J466,"")</f>
        <v/>
      </c>
    </row>
    <row r="467" spans="2:12" hidden="1">
      <c r="B467" s="103">
        <v>450</v>
      </c>
      <c r="C467" s="127">
        <v>96.5</v>
      </c>
      <c r="D467" s="2">
        <v>9</v>
      </c>
      <c r="E467" s="2" t="s">
        <v>13</v>
      </c>
      <c r="F467" s="76">
        <v>34</v>
      </c>
      <c r="G467" s="3" t="s">
        <v>14</v>
      </c>
      <c r="H467" s="4" t="s">
        <v>401</v>
      </c>
      <c r="I467" s="4">
        <v>0.86088442116331676</v>
      </c>
      <c r="J467" s="85">
        <v>6</v>
      </c>
      <c r="K467" s="100">
        <v>10</v>
      </c>
      <c r="L467" s="75">
        <f t="shared" si="3"/>
        <v>4</v>
      </c>
    </row>
    <row r="468" spans="2:12" hidden="1">
      <c r="B468" s="103">
        <v>451</v>
      </c>
      <c r="C468" s="127">
        <v>167</v>
      </c>
      <c r="D468" s="2">
        <v>6</v>
      </c>
      <c r="E468" s="2" t="s">
        <v>45</v>
      </c>
      <c r="F468" s="76">
        <v>34</v>
      </c>
      <c r="G468" s="74" t="s">
        <v>580</v>
      </c>
      <c r="H468" s="4" t="s">
        <v>412</v>
      </c>
      <c r="I468" s="4">
        <v>0.83800371518222894</v>
      </c>
      <c r="J468" s="85">
        <v>13</v>
      </c>
      <c r="K468" s="100">
        <v>18</v>
      </c>
      <c r="L468" s="75">
        <f t="shared" si="3"/>
        <v>5</v>
      </c>
    </row>
    <row r="469" spans="2:12" hidden="1">
      <c r="B469" s="103">
        <v>452</v>
      </c>
      <c r="C469" s="127" t="s">
        <v>1311</v>
      </c>
      <c r="D469" s="2">
        <v>11</v>
      </c>
      <c r="E469" s="2" t="s">
        <v>51</v>
      </c>
      <c r="F469" s="76">
        <v>34</v>
      </c>
      <c r="G469" s="3" t="s">
        <v>52</v>
      </c>
      <c r="H469" s="4" t="s">
        <v>401</v>
      </c>
      <c r="I469" s="4">
        <v>0.67252349843547943</v>
      </c>
      <c r="J469" s="85">
        <v>25</v>
      </c>
      <c r="K469" s="100" t="s">
        <v>1311</v>
      </c>
      <c r="L469" s="75" t="str">
        <f t="shared" si="3"/>
        <v/>
      </c>
    </row>
    <row r="470" spans="2:12" hidden="1">
      <c r="B470" s="103">
        <v>453</v>
      </c>
      <c r="C470" s="127">
        <v>113.5</v>
      </c>
      <c r="D470" s="2">
        <v>9</v>
      </c>
      <c r="E470" s="2" t="s">
        <v>11</v>
      </c>
      <c r="F470" s="76">
        <v>35</v>
      </c>
      <c r="G470" s="3" t="s">
        <v>12</v>
      </c>
      <c r="H470" s="4" t="s">
        <v>401</v>
      </c>
      <c r="I470" s="4">
        <v>0.86792078930385985</v>
      </c>
      <c r="J470" s="85">
        <v>5</v>
      </c>
      <c r="K470" s="100">
        <v>13</v>
      </c>
      <c r="L470" s="75">
        <f t="shared" si="3"/>
        <v>8</v>
      </c>
    </row>
    <row r="471" spans="2:12" hidden="1">
      <c r="B471" s="103">
        <v>454</v>
      </c>
      <c r="C471" s="127">
        <v>130</v>
      </c>
      <c r="D471" s="2">
        <v>8</v>
      </c>
      <c r="E471" s="2" t="s">
        <v>27</v>
      </c>
      <c r="F471" s="76">
        <v>35</v>
      </c>
      <c r="G471" s="3" t="s">
        <v>28</v>
      </c>
      <c r="H471" s="4" t="s">
        <v>401</v>
      </c>
      <c r="I471" s="4">
        <v>0.81142045447056932</v>
      </c>
      <c r="J471" s="85">
        <v>13</v>
      </c>
      <c r="K471" s="100">
        <v>19</v>
      </c>
      <c r="L471" s="75">
        <f t="shared" si="3"/>
        <v>6</v>
      </c>
    </row>
    <row r="472" spans="2:12" hidden="1">
      <c r="B472" s="103">
        <v>455</v>
      </c>
      <c r="C472" s="127" t="s">
        <v>1311</v>
      </c>
      <c r="D472" s="2">
        <v>8</v>
      </c>
      <c r="E472" s="2" t="str">
        <f>VLOOKUP(G472,'[1]Rec - 2016'!$C$5:$S$466,2,FALSE)</f>
        <v>TEN</v>
      </c>
      <c r="F472" s="76">
        <v>35</v>
      </c>
      <c r="G472" s="6" t="s">
        <v>291</v>
      </c>
      <c r="H472" s="4" t="s">
        <v>403</v>
      </c>
      <c r="I472" s="4">
        <v>0.54967276303715329</v>
      </c>
      <c r="J472" s="85">
        <v>104</v>
      </c>
      <c r="K472" s="100" t="s">
        <v>1311</v>
      </c>
      <c r="L472" s="75" t="str">
        <f t="shared" si="3"/>
        <v/>
      </c>
    </row>
    <row r="473" spans="2:12" hidden="1">
      <c r="B473" s="103">
        <v>456</v>
      </c>
      <c r="C473" s="127">
        <v>192.5</v>
      </c>
      <c r="D473" s="2">
        <v>9</v>
      </c>
      <c r="E473" s="2" t="s">
        <v>11</v>
      </c>
      <c r="F473" s="76">
        <v>36</v>
      </c>
      <c r="G473" s="74" t="s">
        <v>567</v>
      </c>
      <c r="H473" s="4" t="s">
        <v>412</v>
      </c>
      <c r="I473" s="4">
        <v>0.89435484744631777</v>
      </c>
      <c r="J473" s="85">
        <v>9</v>
      </c>
      <c r="K473" s="100">
        <v>24</v>
      </c>
      <c r="L473" s="75">
        <f t="shared" si="3"/>
        <v>15</v>
      </c>
    </row>
    <row r="474" spans="2:12" hidden="1">
      <c r="B474" s="103">
        <v>457</v>
      </c>
      <c r="C474" s="127">
        <v>273</v>
      </c>
      <c r="D474" s="2">
        <v>7</v>
      </c>
      <c r="E474" s="2" t="str">
        <f>VLOOKUP(G474,'[1]Rec - 2016'!$C$5:$S$466,2,FALSE)</f>
        <v>DET</v>
      </c>
      <c r="F474" s="76">
        <v>36</v>
      </c>
      <c r="G474" s="6" t="s">
        <v>226</v>
      </c>
      <c r="H474" s="4" t="s">
        <v>403</v>
      </c>
      <c r="I474" s="4">
        <v>0.74116294870877364</v>
      </c>
      <c r="J474" s="85">
        <v>44</v>
      </c>
      <c r="K474" s="100" t="s">
        <v>1311</v>
      </c>
      <c r="L474" s="75" t="str">
        <f t="shared" si="3"/>
        <v/>
      </c>
    </row>
    <row r="475" spans="2:12" hidden="1">
      <c r="B475" s="103">
        <v>458</v>
      </c>
      <c r="C475" s="127">
        <v>55.5</v>
      </c>
      <c r="D475" s="2">
        <v>5</v>
      </c>
      <c r="E475" s="2" t="s">
        <v>3</v>
      </c>
      <c r="F475" s="76">
        <v>37</v>
      </c>
      <c r="G475" s="3" t="s">
        <v>4</v>
      </c>
      <c r="H475" s="4" t="s">
        <v>401</v>
      </c>
      <c r="I475" s="4">
        <v>1</v>
      </c>
      <c r="J475" s="85">
        <v>1</v>
      </c>
      <c r="K475" s="100">
        <v>3</v>
      </c>
      <c r="L475" s="75">
        <f t="shared" si="3"/>
        <v>2</v>
      </c>
    </row>
    <row r="476" spans="2:12" hidden="1">
      <c r="B476" s="103">
        <v>459</v>
      </c>
      <c r="C476" s="127">
        <v>157</v>
      </c>
      <c r="D476" s="2">
        <v>8</v>
      </c>
      <c r="E476" s="2" t="s">
        <v>19</v>
      </c>
      <c r="F476" s="76">
        <v>37</v>
      </c>
      <c r="G476" s="3" t="s">
        <v>20</v>
      </c>
      <c r="H476" s="4" t="s">
        <v>401</v>
      </c>
      <c r="I476" s="4">
        <v>0.84518325453228704</v>
      </c>
      <c r="J476" s="85">
        <v>9</v>
      </c>
      <c r="K476" s="100">
        <v>20</v>
      </c>
      <c r="L476" s="75">
        <f t="shared" si="3"/>
        <v>11</v>
      </c>
    </row>
    <row r="477" spans="2:12" hidden="1">
      <c r="B477" s="103">
        <v>460</v>
      </c>
      <c r="C477" s="127" t="s">
        <v>1311</v>
      </c>
      <c r="D477" s="2">
        <v>10</v>
      </c>
      <c r="E477" s="2" t="str">
        <f>VLOOKUP(G477,'[1]Rec - 2016'!$C$5:$S$466,2,FALSE)</f>
        <v>BAL</v>
      </c>
      <c r="F477" s="76">
        <v>37</v>
      </c>
      <c r="G477" s="6" t="s">
        <v>231</v>
      </c>
      <c r="H477" s="4" t="s">
        <v>403</v>
      </c>
      <c r="I477" s="4">
        <v>0.76172171256736487</v>
      </c>
      <c r="J477" s="85">
        <v>38</v>
      </c>
      <c r="K477" s="100" t="s">
        <v>1311</v>
      </c>
      <c r="L477" s="75" t="str">
        <f t="shared" si="3"/>
        <v/>
      </c>
    </row>
    <row r="478" spans="2:12" hidden="1">
      <c r="B478" s="103">
        <v>461</v>
      </c>
      <c r="C478" s="127">
        <v>43.5</v>
      </c>
      <c r="D478" s="2">
        <v>9</v>
      </c>
      <c r="E478" s="2" t="s">
        <v>9</v>
      </c>
      <c r="F478" s="76">
        <v>39</v>
      </c>
      <c r="G478" s="3" t="s">
        <v>10</v>
      </c>
      <c r="H478" s="4" t="s">
        <v>401</v>
      </c>
      <c r="I478" s="4">
        <v>0.87112463054688039</v>
      </c>
      <c r="J478" s="85">
        <v>4</v>
      </c>
      <c r="K478" s="100">
        <v>2</v>
      </c>
      <c r="L478" s="75">
        <f t="shared" si="3"/>
        <v>-2</v>
      </c>
    </row>
  </sheetData>
  <autoFilter ref="C17:L478">
    <filterColumn colId="3">
      <filters>
        <filter val="21"/>
        <filter val="22"/>
        <filter val="23"/>
        <filter val="24"/>
        <filter val="25"/>
        <filter val="26"/>
      </filters>
    </filterColumn>
    <sortState ref="C18:L303">
      <sortCondition descending="1" ref="I17:I478"/>
    </sortState>
  </autoFilter>
  <conditionalFormatting sqref="L309:L47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47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6"/>
  <sheetViews>
    <sheetView tabSelected="1" topLeftCell="A2" zoomScale="85" zoomScaleNormal="85" zoomScalePageLayoutView="85" workbookViewId="0">
      <selection activeCell="D9" sqref="D9"/>
    </sheetView>
  </sheetViews>
  <sheetFormatPr baseColWidth="10" defaultColWidth="8.83203125" defaultRowHeight="14" x14ac:dyDescent="0"/>
  <cols>
    <col min="2" max="3" width="10.6640625" customWidth="1"/>
    <col min="4" max="4" width="30.6640625" customWidth="1"/>
    <col min="5" max="5" width="16.6640625" customWidth="1"/>
    <col min="6" max="6" width="10.6640625" customWidth="1"/>
    <col min="7" max="7" width="16.6640625" customWidth="1"/>
    <col min="8" max="8" width="10.6640625" customWidth="1"/>
    <col min="9" max="9" width="16.6640625" customWidth="1"/>
    <col min="10" max="10" width="10.6640625" customWidth="1"/>
    <col min="11" max="11" width="15.6640625" customWidth="1"/>
    <col min="12" max="12" width="10.6640625" customWidth="1"/>
    <col min="13" max="13" width="16.6640625" customWidth="1"/>
    <col min="14" max="14" width="10.6640625" customWidth="1"/>
    <col min="15" max="16" width="16.6640625" customWidth="1"/>
  </cols>
  <sheetData>
    <row r="2" spans="2:16">
      <c r="E2" s="1">
        <v>1</v>
      </c>
      <c r="F2" s="1"/>
      <c r="G2" s="1">
        <v>2</v>
      </c>
      <c r="H2" s="1"/>
      <c r="I2" s="1">
        <v>3</v>
      </c>
      <c r="J2" s="1"/>
      <c r="K2" s="1">
        <v>4</v>
      </c>
      <c r="L2" s="1"/>
      <c r="M2" s="1">
        <v>5</v>
      </c>
    </row>
    <row r="3" spans="2:16" ht="30" customHeight="1">
      <c r="B3" s="155" t="s">
        <v>759</v>
      </c>
      <c r="C3" s="136"/>
      <c r="D3" s="136"/>
      <c r="E3" s="137" t="s">
        <v>1826</v>
      </c>
      <c r="F3" s="136"/>
      <c r="G3" s="137" t="s">
        <v>1827</v>
      </c>
      <c r="H3" s="136"/>
      <c r="I3" s="137" t="s">
        <v>1828</v>
      </c>
      <c r="J3" s="136"/>
      <c r="K3" s="156" t="s">
        <v>1829</v>
      </c>
      <c r="L3" s="136"/>
      <c r="M3" s="137" t="s">
        <v>1830</v>
      </c>
      <c r="N3" s="136"/>
      <c r="O3" s="155" t="s">
        <v>0</v>
      </c>
      <c r="P3" s="137" t="s">
        <v>1831</v>
      </c>
    </row>
    <row r="4" spans="2:16">
      <c r="D4" s="157" t="s">
        <v>1811</v>
      </c>
      <c r="E4" s="80">
        <v>1.3</v>
      </c>
      <c r="F4" s="80"/>
      <c r="G4" s="80">
        <v>0.9</v>
      </c>
      <c r="H4" s="80"/>
      <c r="I4" s="80">
        <v>0.9</v>
      </c>
      <c r="J4" s="80"/>
      <c r="K4" s="80">
        <v>1.1000000000000001</v>
      </c>
      <c r="L4" s="80"/>
      <c r="M4" s="80">
        <v>1.2</v>
      </c>
      <c r="N4" s="80"/>
      <c r="O4" s="80"/>
      <c r="P4" s="1"/>
    </row>
    <row r="5" spans="2:16">
      <c r="B5" t="s">
        <v>1812</v>
      </c>
      <c r="C5" s="5" t="s">
        <v>2</v>
      </c>
      <c r="D5" s="3" t="s">
        <v>1815</v>
      </c>
      <c r="E5" s="158" t="s">
        <v>1814</v>
      </c>
      <c r="F5" t="s">
        <v>1813</v>
      </c>
      <c r="G5" s="158" t="s">
        <v>1816</v>
      </c>
      <c r="H5" t="s">
        <v>1817</v>
      </c>
      <c r="I5" s="158" t="s">
        <v>1820</v>
      </c>
      <c r="J5" t="s">
        <v>1818</v>
      </c>
      <c r="K5" s="158" t="s">
        <v>1822</v>
      </c>
      <c r="L5" t="s">
        <v>1819</v>
      </c>
      <c r="M5" s="4" t="s">
        <v>1821</v>
      </c>
      <c r="N5" t="s">
        <v>1824</v>
      </c>
      <c r="O5" s="151" t="s">
        <v>1832</v>
      </c>
      <c r="P5" s="151" t="s">
        <v>1833</v>
      </c>
    </row>
    <row r="6" spans="2:16">
      <c r="B6" s="170" t="s">
        <v>1839</v>
      </c>
      <c r="C6" s="5"/>
      <c r="D6" s="170"/>
      <c r="E6" s="171"/>
      <c r="F6" s="1"/>
      <c r="G6" s="171"/>
      <c r="H6" s="1"/>
      <c r="I6" s="171"/>
      <c r="J6" s="1"/>
      <c r="K6" s="171"/>
      <c r="L6" s="1"/>
      <c r="M6" s="171"/>
      <c r="N6" s="1"/>
      <c r="O6" s="152">
        <f>SUM(E6,G6,I6,K6,M6)</f>
        <v>0</v>
      </c>
      <c r="P6" s="152" t="e">
        <f>RB_D!$O6/$O$135</f>
        <v>#DIV/0!</v>
      </c>
    </row>
    <row r="7" spans="2:16">
      <c r="B7" s="1">
        <v>24</v>
      </c>
      <c r="C7" s="5" t="s">
        <v>13</v>
      </c>
      <c r="D7" s="150" t="s">
        <v>68</v>
      </c>
      <c r="E7" s="4">
        <v>1.3</v>
      </c>
      <c r="F7" s="1"/>
      <c r="G7" s="4">
        <v>0.9</v>
      </c>
      <c r="H7" s="1"/>
      <c r="I7" s="4">
        <v>0.52173913043478259</v>
      </c>
      <c r="J7" s="1"/>
      <c r="K7" s="4">
        <v>1.1000000000000001</v>
      </c>
      <c r="L7" s="1"/>
      <c r="M7" s="4">
        <v>1.0762170025806868</v>
      </c>
      <c r="N7" s="1"/>
      <c r="O7" s="152">
        <f t="shared" ref="O7:O70" si="0">SUM(E7,G7,I7,K7,M7)</f>
        <v>4.8979561330154695</v>
      </c>
      <c r="P7" s="152" t="e">
        <f>RB_D!$O7/$O$136</f>
        <v>#DIV/0!</v>
      </c>
    </row>
    <row r="8" spans="2:16">
      <c r="B8" s="1">
        <v>25</v>
      </c>
      <c r="C8" s="5" t="s">
        <v>19</v>
      </c>
      <c r="D8" s="150" t="s">
        <v>69</v>
      </c>
      <c r="E8" s="4">
        <v>1.1271983432864112</v>
      </c>
      <c r="F8" s="1"/>
      <c r="G8" s="4">
        <v>0.758783712040773</v>
      </c>
      <c r="H8" s="1"/>
      <c r="I8" s="4">
        <v>0.9</v>
      </c>
      <c r="J8" s="1"/>
      <c r="K8" s="4">
        <v>1.0607142857142857</v>
      </c>
      <c r="L8" s="1"/>
      <c r="M8" s="4">
        <v>1.0252326283154543</v>
      </c>
      <c r="N8" s="1"/>
      <c r="O8" s="152">
        <f t="shared" si="0"/>
        <v>4.8719289693569241</v>
      </c>
      <c r="P8" s="152" t="e">
        <f>RB_D!$O8/$O$136</f>
        <v>#DIV/0!</v>
      </c>
    </row>
    <row r="9" spans="2:16">
      <c r="B9" s="1">
        <v>21</v>
      </c>
      <c r="C9" s="5" t="s">
        <v>45</v>
      </c>
      <c r="D9" s="150" t="s">
        <v>70</v>
      </c>
      <c r="E9" s="4">
        <v>0.9487565979065361</v>
      </c>
      <c r="F9" s="1"/>
      <c r="G9" s="4">
        <v>0.76220004247186246</v>
      </c>
      <c r="H9" s="1"/>
      <c r="I9" s="4">
        <v>0.75965217391304363</v>
      </c>
      <c r="J9" s="1"/>
      <c r="K9" s="4">
        <v>1.0571428571428572</v>
      </c>
      <c r="L9" s="1"/>
      <c r="M9" s="4">
        <v>1.2</v>
      </c>
      <c r="N9" s="1"/>
      <c r="O9" s="152">
        <f t="shared" si="0"/>
        <v>4.7277516714342998</v>
      </c>
      <c r="P9" s="152" t="e">
        <f>RB_D!$O9/$O$136</f>
        <v>#DIV/0!</v>
      </c>
    </row>
    <row r="10" spans="2:16">
      <c r="B10" s="1">
        <v>23</v>
      </c>
      <c r="C10" s="5" t="s">
        <v>11</v>
      </c>
      <c r="D10" s="150" t="s">
        <v>71</v>
      </c>
      <c r="E10" s="4">
        <v>1.1104468849241358</v>
      </c>
      <c r="F10" s="1"/>
      <c r="G10" s="4">
        <v>0.6243559795481648</v>
      </c>
      <c r="H10" s="1"/>
      <c r="I10" s="4">
        <v>0.67424749163879594</v>
      </c>
      <c r="J10" s="1"/>
      <c r="K10" s="4">
        <v>1.0392857142857144</v>
      </c>
      <c r="L10" s="1"/>
      <c r="M10" s="4">
        <v>1.0888147624562357</v>
      </c>
      <c r="N10" s="1"/>
      <c r="O10" s="152">
        <f t="shared" si="0"/>
        <v>4.5371508328530474</v>
      </c>
      <c r="P10" s="152" t="e">
        <f>RB_D!$O10/$O$136</f>
        <v>#DIV/0!</v>
      </c>
    </row>
    <row r="11" spans="2:16">
      <c r="B11" s="1">
        <v>28</v>
      </c>
      <c r="C11" s="5" t="s">
        <v>35</v>
      </c>
      <c r="D11" s="150" t="s">
        <v>72</v>
      </c>
      <c r="E11" s="4">
        <v>0.91695866403901183</v>
      </c>
      <c r="F11" s="1"/>
      <c r="G11" s="4">
        <v>0.59651996177532385</v>
      </c>
      <c r="H11" s="1"/>
      <c r="I11" s="4">
        <v>0.54</v>
      </c>
      <c r="J11" s="1"/>
      <c r="K11" s="4">
        <v>1.0523809523809524</v>
      </c>
      <c r="L11" s="1"/>
      <c r="M11" s="4">
        <v>1.1855479841437278</v>
      </c>
      <c r="N11" s="1"/>
      <c r="O11" s="152">
        <f t="shared" si="0"/>
        <v>4.2914075623390158</v>
      </c>
      <c r="P11" s="152" t="e">
        <f>RB_D!$O11/$O$136</f>
        <v>#DIV/0!</v>
      </c>
    </row>
    <row r="12" spans="2:16">
      <c r="B12" s="1">
        <v>28</v>
      </c>
      <c r="C12" s="5" t="s">
        <v>64</v>
      </c>
      <c r="D12" s="150" t="s">
        <v>73</v>
      </c>
      <c r="E12" s="4">
        <v>0.77865138581069426</v>
      </c>
      <c r="F12" s="1"/>
      <c r="G12" s="4">
        <v>0.62019537056699936</v>
      </c>
      <c r="H12" s="1"/>
      <c r="I12" s="4">
        <v>0.67617391304347818</v>
      </c>
      <c r="J12" s="1"/>
      <c r="K12" s="4">
        <v>1.0940476190476192</v>
      </c>
      <c r="L12" s="1"/>
      <c r="M12" s="4">
        <v>1.1021811898612073</v>
      </c>
      <c r="N12" s="1"/>
      <c r="O12" s="152">
        <f t="shared" si="0"/>
        <v>4.2712494783299979</v>
      </c>
      <c r="P12" s="152" t="e">
        <f>RB_D!$O12/$O$136</f>
        <v>#DIV/0!</v>
      </c>
    </row>
    <row r="13" spans="2:16">
      <c r="B13" s="1">
        <v>30</v>
      </c>
      <c r="C13" s="5" t="s">
        <v>9</v>
      </c>
      <c r="D13" s="150" t="s">
        <v>74</v>
      </c>
      <c r="E13" s="4">
        <v>0.77778192647440147</v>
      </c>
      <c r="F13" s="1"/>
      <c r="G13" s="4">
        <v>0.42981259290719903</v>
      </c>
      <c r="H13" s="1"/>
      <c r="I13" s="4">
        <v>0.8295652173913044</v>
      </c>
      <c r="J13" s="1"/>
      <c r="K13" s="4">
        <v>1.0357142857142858</v>
      </c>
      <c r="L13" s="1"/>
      <c r="M13" s="4">
        <v>1.153041868701681</v>
      </c>
      <c r="N13" s="1"/>
      <c r="O13" s="152">
        <f t="shared" si="0"/>
        <v>4.2259158911888717</v>
      </c>
      <c r="P13" s="152" t="e">
        <f>RB_D!$O13/$O$136</f>
        <v>#DIV/0!</v>
      </c>
    </row>
    <row r="14" spans="2:16">
      <c r="B14" s="1">
        <v>24</v>
      </c>
      <c r="C14" s="5" t="s">
        <v>5</v>
      </c>
      <c r="D14" s="150" t="s">
        <v>75</v>
      </c>
      <c r="E14" s="4">
        <v>0.80884754277333737</v>
      </c>
      <c r="F14" s="1"/>
      <c r="G14" s="4">
        <v>0.55237046081970698</v>
      </c>
      <c r="H14" s="1"/>
      <c r="I14" s="4">
        <v>0.6026086956521739</v>
      </c>
      <c r="J14" s="1"/>
      <c r="K14" s="4">
        <v>1.0654761904761905</v>
      </c>
      <c r="L14" s="1"/>
      <c r="M14" s="4">
        <v>1.0452358513305204</v>
      </c>
      <c r="N14" s="1"/>
      <c r="O14" s="152">
        <f t="shared" si="0"/>
        <v>4.0745387410519296</v>
      </c>
      <c r="P14" s="152" t="e">
        <f>RB_D!$O14/$O$136</f>
        <v>#DIV/0!</v>
      </c>
    </row>
    <row r="15" spans="2:16">
      <c r="B15" s="1">
        <v>23</v>
      </c>
      <c r="C15" s="5" t="s">
        <v>41</v>
      </c>
      <c r="D15" s="150" t="s">
        <v>76</v>
      </c>
      <c r="E15" s="4">
        <v>0.93479337932530426</v>
      </c>
      <c r="F15" s="1"/>
      <c r="G15" s="4">
        <v>0.54412826502442124</v>
      </c>
      <c r="H15" s="1"/>
      <c r="I15" s="4">
        <v>0.36730434782608701</v>
      </c>
      <c r="J15" s="1"/>
      <c r="K15" s="4">
        <v>1.0154761904761904</v>
      </c>
      <c r="L15" s="1"/>
      <c r="M15" s="4">
        <v>1.1500907797241424</v>
      </c>
      <c r="N15" s="1"/>
      <c r="O15" s="152">
        <f t="shared" si="0"/>
        <v>4.0117929623761457</v>
      </c>
      <c r="P15" s="152" t="e">
        <f>RB_D!$O15/$O$136</f>
        <v>#DIV/0!</v>
      </c>
    </row>
    <row r="16" spans="2:16">
      <c r="B16" s="1">
        <v>26</v>
      </c>
      <c r="C16" s="5" t="s">
        <v>15</v>
      </c>
      <c r="D16" s="150" t="s">
        <v>77</v>
      </c>
      <c r="E16" s="4">
        <v>0.73009257371833436</v>
      </c>
      <c r="F16" s="1"/>
      <c r="G16" s="4">
        <v>0.43109243697478988</v>
      </c>
      <c r="H16" s="1"/>
      <c r="I16" s="4">
        <v>0.62608695652173907</v>
      </c>
      <c r="J16" s="1"/>
      <c r="K16" s="4">
        <v>1.0666666666666667</v>
      </c>
      <c r="L16" s="1"/>
      <c r="M16" s="4">
        <v>1.1346049136717526</v>
      </c>
      <c r="N16" s="1"/>
      <c r="O16" s="152">
        <f t="shared" si="0"/>
        <v>3.9885435475532827</v>
      </c>
      <c r="P16" s="152" t="e">
        <f>RB_D!$O16/$O$136</f>
        <v>#DIV/0!</v>
      </c>
    </row>
    <row r="17" spans="2:16">
      <c r="B17" s="1">
        <v>22</v>
      </c>
      <c r="C17" s="5" t="s">
        <v>57</v>
      </c>
      <c r="D17" s="150" t="s">
        <v>78</v>
      </c>
      <c r="E17" s="4">
        <v>0.98347389627410764</v>
      </c>
      <c r="F17" s="1"/>
      <c r="G17" s="4">
        <v>0.61599065619027393</v>
      </c>
      <c r="H17" s="1"/>
      <c r="I17" s="4">
        <v>0.3339130434782609</v>
      </c>
      <c r="J17" s="1"/>
      <c r="K17" s="4">
        <v>0.97738095238095235</v>
      </c>
      <c r="L17" s="1"/>
      <c r="M17" s="4">
        <v>1.0205368188437385</v>
      </c>
      <c r="N17" s="1"/>
      <c r="O17" s="152">
        <f t="shared" si="0"/>
        <v>3.9312953671673334</v>
      </c>
      <c r="P17" s="152" t="e">
        <f>RB_D!$O17/$O$136</f>
        <v>#DIV/0!</v>
      </c>
    </row>
    <row r="18" spans="2:16">
      <c r="B18" s="1">
        <v>25</v>
      </c>
      <c r="C18" s="5" t="s">
        <v>47</v>
      </c>
      <c r="D18" s="150" t="s">
        <v>79</v>
      </c>
      <c r="E18" s="4">
        <v>0.86917806509990903</v>
      </c>
      <c r="F18" s="1"/>
      <c r="G18" s="4">
        <v>0.46287352486120803</v>
      </c>
      <c r="H18" s="1"/>
      <c r="I18" s="4">
        <v>0.53664596273291931</v>
      </c>
      <c r="J18" s="1"/>
      <c r="K18" s="4">
        <v>1.0404761904761906</v>
      </c>
      <c r="L18" s="1"/>
      <c r="M18" s="4">
        <v>1.0134666609320013</v>
      </c>
      <c r="N18" s="1"/>
      <c r="O18" s="152">
        <f t="shared" si="0"/>
        <v>3.922640404102228</v>
      </c>
      <c r="P18" s="152" t="e">
        <f>RB_D!$O18/$O$136</f>
        <v>#DIV/0!</v>
      </c>
    </row>
    <row r="19" spans="2:16">
      <c r="B19" s="1">
        <v>25</v>
      </c>
      <c r="C19" s="5" t="s">
        <v>59</v>
      </c>
      <c r="D19" s="150" t="s">
        <v>80</v>
      </c>
      <c r="E19" s="4">
        <v>0.9165278263760146</v>
      </c>
      <c r="F19" s="1"/>
      <c r="G19" s="4">
        <v>0.5162788581136426</v>
      </c>
      <c r="H19" s="1"/>
      <c r="I19" s="4">
        <v>0.30409937888198757</v>
      </c>
      <c r="J19" s="1"/>
      <c r="K19" s="4">
        <v>1.0761904761904761</v>
      </c>
      <c r="L19" s="1"/>
      <c r="M19" s="4">
        <v>1.0878173196013874</v>
      </c>
      <c r="N19" s="1"/>
      <c r="O19" s="152">
        <f t="shared" si="0"/>
        <v>3.9009138591635084</v>
      </c>
      <c r="P19" s="152" t="e">
        <f>RB_D!$O19/$O$136</f>
        <v>#DIV/0!</v>
      </c>
    </row>
    <row r="20" spans="2:16">
      <c r="B20" s="1">
        <v>29</v>
      </c>
      <c r="C20" s="5" t="s">
        <v>49</v>
      </c>
      <c r="D20" s="150" t="s">
        <v>81</v>
      </c>
      <c r="E20" s="4">
        <v>0.78185071684306495</v>
      </c>
      <c r="F20" s="1"/>
      <c r="G20" s="4">
        <v>0.38980348595978237</v>
      </c>
      <c r="H20" s="1"/>
      <c r="I20" s="4">
        <v>0.49123745819397985</v>
      </c>
      <c r="J20" s="1"/>
      <c r="K20" s="4">
        <v>1.0630952380952381</v>
      </c>
      <c r="L20" s="1"/>
      <c r="M20" s="4">
        <v>1.1463060791614779</v>
      </c>
      <c r="N20" s="1"/>
      <c r="O20" s="152">
        <f t="shared" si="0"/>
        <v>3.8722929782535433</v>
      </c>
      <c r="P20" s="152" t="e">
        <f>RB_D!$O20/$O$136</f>
        <v>#DIV/0!</v>
      </c>
    </row>
    <row r="21" spans="2:16">
      <c r="B21" s="1">
        <v>22</v>
      </c>
      <c r="C21" s="5" t="s">
        <v>66</v>
      </c>
      <c r="D21" s="150" t="s">
        <v>82</v>
      </c>
      <c r="E21" s="4">
        <v>1.0407657177099421</v>
      </c>
      <c r="F21" s="1"/>
      <c r="G21" s="4">
        <v>0.43411286897430457</v>
      </c>
      <c r="H21" s="1"/>
      <c r="I21" s="4">
        <v>0.26608695652173914</v>
      </c>
      <c r="J21" s="1"/>
      <c r="K21" s="4">
        <v>1.0678571428571428</v>
      </c>
      <c r="L21" s="1"/>
      <c r="M21" s="4">
        <v>1.0618060838971621</v>
      </c>
      <c r="N21" s="1"/>
      <c r="O21" s="152">
        <f t="shared" si="0"/>
        <v>3.870628769960291</v>
      </c>
      <c r="P21" s="152" t="e">
        <f>RB_D!$O21/$O$136</f>
        <v>#DIV/0!</v>
      </c>
    </row>
    <row r="22" spans="2:16">
      <c r="B22" s="1">
        <v>33</v>
      </c>
      <c r="C22" s="5" t="s">
        <v>21</v>
      </c>
      <c r="D22" s="150" t="s">
        <v>83</v>
      </c>
      <c r="E22" s="4">
        <v>0.88636634324346064</v>
      </c>
      <c r="F22" s="1"/>
      <c r="G22" s="4">
        <v>0.46650828201316624</v>
      </c>
      <c r="H22" s="1"/>
      <c r="I22" s="4">
        <v>0.36000000000000004</v>
      </c>
      <c r="J22" s="1"/>
      <c r="K22" s="4">
        <v>1.0059523809523809</v>
      </c>
      <c r="L22" s="1"/>
      <c r="M22" s="4">
        <v>1.121505861532812</v>
      </c>
      <c r="N22" s="1"/>
      <c r="O22" s="152">
        <f t="shared" si="0"/>
        <v>3.8403328677418198</v>
      </c>
      <c r="P22" s="152" t="e">
        <f>RB_D!$O22/$O$136</f>
        <v>#DIV/0!</v>
      </c>
    </row>
    <row r="23" spans="2:16">
      <c r="B23" s="1">
        <v>26</v>
      </c>
      <c r="C23" s="5" t="s">
        <v>55</v>
      </c>
      <c r="D23" s="150" t="s">
        <v>84</v>
      </c>
      <c r="E23" s="4">
        <v>0.81573485305057125</v>
      </c>
      <c r="F23" s="1"/>
      <c r="G23" s="4">
        <v>0.50743257591845403</v>
      </c>
      <c r="H23" s="1"/>
      <c r="I23" s="4">
        <v>0.47197324414715719</v>
      </c>
      <c r="J23" s="1"/>
      <c r="K23" s="4">
        <v>1.013095238095238</v>
      </c>
      <c r="L23" s="1"/>
      <c r="M23" s="4">
        <v>1.0187563379903433</v>
      </c>
      <c r="N23" s="1"/>
      <c r="O23" s="152">
        <f t="shared" si="0"/>
        <v>3.8269922492017638</v>
      </c>
      <c r="P23" s="152" t="e">
        <f>RB_D!$O23/$O$136</f>
        <v>#DIV/0!</v>
      </c>
    </row>
    <row r="24" spans="2:16">
      <c r="B24" s="1">
        <v>27</v>
      </c>
      <c r="C24" s="5" t="s">
        <v>3</v>
      </c>
      <c r="D24" s="150" t="s">
        <v>85</v>
      </c>
      <c r="E24" s="4">
        <v>0.72706534690244229</v>
      </c>
      <c r="F24" s="1"/>
      <c r="G24" s="4">
        <v>0.48786631981312384</v>
      </c>
      <c r="H24" s="1"/>
      <c r="I24" s="4">
        <v>0.45391304347826084</v>
      </c>
      <c r="J24" s="1"/>
      <c r="K24" s="4">
        <v>1.0440476190476191</v>
      </c>
      <c r="L24" s="1"/>
      <c r="M24" s="4">
        <v>1.0933171522983758</v>
      </c>
      <c r="N24" s="1"/>
      <c r="O24" s="152">
        <f t="shared" si="0"/>
        <v>3.8062094815398213</v>
      </c>
      <c r="P24" s="152" t="e">
        <f>RB_D!$O24/$O$136</f>
        <v>#DIV/0!</v>
      </c>
    </row>
    <row r="25" spans="2:16">
      <c r="B25" s="1">
        <v>31</v>
      </c>
      <c r="C25" s="5" t="s">
        <v>51</v>
      </c>
      <c r="D25" s="150" t="s">
        <v>86</v>
      </c>
      <c r="E25" s="4">
        <v>0.83965973491701018</v>
      </c>
      <c r="F25" s="1"/>
      <c r="G25" s="4">
        <v>0.4407578193732366</v>
      </c>
      <c r="H25" s="1"/>
      <c r="I25" s="4">
        <v>0.42037267080745339</v>
      </c>
      <c r="J25" s="1"/>
      <c r="K25" s="4">
        <v>1.0392857142857144</v>
      </c>
      <c r="L25" s="1"/>
      <c r="M25" s="4">
        <v>1.0184546494655193</v>
      </c>
      <c r="N25" s="1"/>
      <c r="O25" s="152">
        <f t="shared" si="0"/>
        <v>3.758530588848934</v>
      </c>
      <c r="P25" s="152" t="e">
        <f>RB_D!$O25/$O$136</f>
        <v>#DIV/0!</v>
      </c>
    </row>
    <row r="26" spans="2:16">
      <c r="B26" s="1">
        <v>25</v>
      </c>
      <c r="C26" s="5" t="s">
        <v>37</v>
      </c>
      <c r="D26" s="150" t="s">
        <v>87</v>
      </c>
      <c r="E26" s="4">
        <v>0.83493807583464175</v>
      </c>
      <c r="F26" s="1"/>
      <c r="G26" s="4">
        <v>0.5601007189879561</v>
      </c>
      <c r="H26" s="1"/>
      <c r="I26" s="4">
        <v>0.23254658385093169</v>
      </c>
      <c r="J26" s="1"/>
      <c r="K26" s="4">
        <v>1.0023809523809524</v>
      </c>
      <c r="L26" s="1"/>
      <c r="M26" s="4">
        <v>1.1186843643592428</v>
      </c>
      <c r="N26" s="1"/>
      <c r="O26" s="152">
        <f t="shared" si="0"/>
        <v>3.7486506954137249</v>
      </c>
      <c r="P26" s="152" t="e">
        <f>RB_D!$O26/$O$136</f>
        <v>#DIV/0!</v>
      </c>
    </row>
    <row r="27" spans="2:16">
      <c r="B27" s="1">
        <v>25</v>
      </c>
      <c r="C27" s="5" t="s">
        <v>17</v>
      </c>
      <c r="D27" s="150" t="s">
        <v>88</v>
      </c>
      <c r="E27" s="4">
        <v>0.73633150339132347</v>
      </c>
      <c r="F27" s="1"/>
      <c r="G27" s="4">
        <v>0.41741346358037806</v>
      </c>
      <c r="H27" s="1"/>
      <c r="I27" s="4">
        <v>0.45078260869565212</v>
      </c>
      <c r="J27" s="1"/>
      <c r="K27" s="4">
        <v>1.0464285714285715</v>
      </c>
      <c r="L27" s="1"/>
      <c r="M27" s="4">
        <v>1.0931435143752024</v>
      </c>
      <c r="N27" s="1"/>
      <c r="O27" s="152">
        <f t="shared" si="0"/>
        <v>3.7440996614711275</v>
      </c>
      <c r="P27" s="152" t="e">
        <f>RB_D!$O27/$O$136</f>
        <v>#DIV/0!</v>
      </c>
    </row>
    <row r="28" spans="2:16">
      <c r="B28" s="1">
        <v>23</v>
      </c>
      <c r="C28" s="5" t="s">
        <v>61</v>
      </c>
      <c r="D28" s="150" t="s">
        <v>89</v>
      </c>
      <c r="E28" s="4">
        <v>0.80756546523357176</v>
      </c>
      <c r="F28" s="1"/>
      <c r="G28" s="4">
        <v>0.45525589297090679</v>
      </c>
      <c r="H28" s="1"/>
      <c r="I28" s="4">
        <v>0.31304347826086959</v>
      </c>
      <c r="J28" s="1"/>
      <c r="K28" s="4">
        <v>1.0476190476190477</v>
      </c>
      <c r="L28" s="1"/>
      <c r="M28" s="4">
        <v>1.0806538103411527</v>
      </c>
      <c r="N28" s="1"/>
      <c r="O28" s="152">
        <f t="shared" si="0"/>
        <v>3.7041376944255484</v>
      </c>
      <c r="P28" s="152" t="e">
        <f>RB_D!$O28/$O$136</f>
        <v>#DIV/0!</v>
      </c>
    </row>
    <row r="29" spans="2:16">
      <c r="B29" s="1">
        <v>24</v>
      </c>
      <c r="C29" s="5" t="s">
        <v>33</v>
      </c>
      <c r="D29" s="150" t="s">
        <v>90</v>
      </c>
      <c r="E29" s="4">
        <v>0.7131202439616332</v>
      </c>
      <c r="F29" s="1"/>
      <c r="G29" s="4">
        <v>0.3872159694202591</v>
      </c>
      <c r="H29" s="1"/>
      <c r="I29" s="4">
        <v>0.45078260869565212</v>
      </c>
      <c r="J29" s="1"/>
      <c r="K29" s="4">
        <v>1.0369047619047618</v>
      </c>
      <c r="L29" s="1"/>
      <c r="M29" s="4">
        <v>1.112965105851861</v>
      </c>
      <c r="N29" s="1"/>
      <c r="O29" s="152">
        <f t="shared" si="0"/>
        <v>3.7009886898341673</v>
      </c>
      <c r="P29" s="152" t="e">
        <f>RB_D!$O29/$O$136</f>
        <v>#DIV/0!</v>
      </c>
    </row>
    <row r="30" spans="2:16">
      <c r="B30" s="1">
        <v>33</v>
      </c>
      <c r="C30" s="5" t="s">
        <v>13</v>
      </c>
      <c r="D30" s="150" t="s">
        <v>91</v>
      </c>
      <c r="E30" s="4">
        <v>0.69808275172420919</v>
      </c>
      <c r="F30" s="1"/>
      <c r="G30" s="4">
        <v>0.33069122956041619</v>
      </c>
      <c r="H30" s="1"/>
      <c r="I30" s="4">
        <v>0.56347826086956532</v>
      </c>
      <c r="J30" s="1"/>
      <c r="K30" s="4">
        <v>1.0226190476190478</v>
      </c>
      <c r="L30" s="1"/>
      <c r="M30" s="4">
        <v>1.0762170025806868</v>
      </c>
      <c r="N30" s="1"/>
      <c r="O30" s="152">
        <f t="shared" si="0"/>
        <v>3.6910882923539248</v>
      </c>
      <c r="P30" s="152" t="e">
        <f>RB_D!$O30/$O$136</f>
        <v>#DIV/0!</v>
      </c>
    </row>
    <row r="31" spans="2:16">
      <c r="B31" s="1">
        <v>23</v>
      </c>
      <c r="C31" s="5" t="s">
        <v>5</v>
      </c>
      <c r="D31" s="150" t="s">
        <v>92</v>
      </c>
      <c r="E31" s="4">
        <v>0.53492769458082157</v>
      </c>
      <c r="F31" s="1"/>
      <c r="G31" s="4">
        <v>0.41511998301125508</v>
      </c>
      <c r="H31" s="1"/>
      <c r="I31" s="4">
        <v>0.62608695652173918</v>
      </c>
      <c r="J31" s="1"/>
      <c r="K31" s="4">
        <v>1.0464285714285715</v>
      </c>
      <c r="L31" s="1"/>
      <c r="M31" s="4">
        <v>1.0452358513305204</v>
      </c>
      <c r="N31" s="1"/>
      <c r="O31" s="152">
        <f t="shared" si="0"/>
        <v>3.6677990568729077</v>
      </c>
      <c r="P31" s="152" t="e">
        <f>RB_D!$O31/$O$136</f>
        <v>#DIV/0!</v>
      </c>
    </row>
    <row r="32" spans="2:16">
      <c r="B32" s="1">
        <v>27</v>
      </c>
      <c r="C32" s="5" t="s">
        <v>43</v>
      </c>
      <c r="D32" s="150" t="s">
        <v>93</v>
      </c>
      <c r="E32" s="4">
        <v>0.8466901812001566</v>
      </c>
      <c r="F32" s="1"/>
      <c r="G32" s="4">
        <v>0.39806222127840302</v>
      </c>
      <c r="H32" s="1"/>
      <c r="I32" s="4">
        <v>0.26608695652173914</v>
      </c>
      <c r="J32" s="1"/>
      <c r="K32" s="4">
        <v>1.0619047619047619</v>
      </c>
      <c r="L32" s="1"/>
      <c r="M32" s="4">
        <v>1.0802432571526603</v>
      </c>
      <c r="N32" s="1"/>
      <c r="O32" s="152">
        <f t="shared" si="0"/>
        <v>3.6529873780577211</v>
      </c>
      <c r="P32" s="152" t="e">
        <f>RB_D!$O32/$O$136</f>
        <v>#DIV/0!</v>
      </c>
    </row>
    <row r="33" spans="2:16">
      <c r="B33" s="1">
        <v>23</v>
      </c>
      <c r="C33" s="5" t="s">
        <v>23</v>
      </c>
      <c r="D33" s="150" t="s">
        <v>94</v>
      </c>
      <c r="E33" s="4">
        <v>0.76835763125489553</v>
      </c>
      <c r="F33" s="1"/>
      <c r="G33" s="4">
        <v>0.43641658829596819</v>
      </c>
      <c r="H33" s="1"/>
      <c r="I33" s="4">
        <v>0.26832298136645966</v>
      </c>
      <c r="J33" s="1"/>
      <c r="K33" s="4">
        <v>1.0333333333333334</v>
      </c>
      <c r="L33" s="1"/>
      <c r="M33" s="4">
        <v>1.0887336524269242</v>
      </c>
      <c r="N33" s="1"/>
      <c r="O33" s="152">
        <f t="shared" si="0"/>
        <v>3.5951641866775814</v>
      </c>
      <c r="P33" s="152" t="e">
        <f>RB_D!$O33/$O$136</f>
        <v>#DIV/0!</v>
      </c>
    </row>
    <row r="34" spans="2:16">
      <c r="B34" s="1">
        <v>24</v>
      </c>
      <c r="C34" s="5" t="s">
        <v>27</v>
      </c>
      <c r="D34" s="150" t="s">
        <v>95</v>
      </c>
      <c r="E34" s="4">
        <v>0.95408841797994581</v>
      </c>
      <c r="F34" s="1"/>
      <c r="G34" s="4">
        <v>0.49883202378424296</v>
      </c>
      <c r="H34" s="1"/>
      <c r="I34" s="4">
        <v>0</v>
      </c>
      <c r="J34" s="1"/>
      <c r="K34" s="4">
        <v>1.0166666666666666</v>
      </c>
      <c r="L34" s="1"/>
      <c r="M34" s="4">
        <v>1.1149737782457465</v>
      </c>
      <c r="N34" s="1"/>
      <c r="O34" s="152">
        <f t="shared" si="0"/>
        <v>3.5845608866766017</v>
      </c>
      <c r="P34" s="152" t="e">
        <f>RB_D!$O34/$O$136</f>
        <v>#DIV/0!</v>
      </c>
    </row>
    <row r="35" spans="2:16">
      <c r="B35" s="1">
        <v>23</v>
      </c>
      <c r="C35" s="5" t="s">
        <v>17</v>
      </c>
      <c r="D35" s="150" t="s">
        <v>96</v>
      </c>
      <c r="E35" s="4">
        <v>0.58653464654631648</v>
      </c>
      <c r="F35" s="1"/>
      <c r="G35" s="4">
        <v>0.45296241240178386</v>
      </c>
      <c r="H35" s="1"/>
      <c r="I35" s="4">
        <v>0.37565217391304345</v>
      </c>
      <c r="J35" s="1"/>
      <c r="K35" s="4">
        <v>1.0738095238095238</v>
      </c>
      <c r="L35" s="1"/>
      <c r="M35" s="4">
        <v>1.0931435143752024</v>
      </c>
      <c r="N35" s="1"/>
      <c r="O35" s="152">
        <f t="shared" si="0"/>
        <v>3.5821022710458701</v>
      </c>
      <c r="P35" s="152" t="e">
        <f>RB_D!$O35/$O$136</f>
        <v>#DIV/0!</v>
      </c>
    </row>
    <row r="36" spans="2:16">
      <c r="B36" s="1">
        <v>31</v>
      </c>
      <c r="C36" s="5" t="s">
        <v>11</v>
      </c>
      <c r="D36" s="150" t="s">
        <v>97</v>
      </c>
      <c r="E36" s="4">
        <v>0.60305588683638078</v>
      </c>
      <c r="F36" s="1"/>
      <c r="G36" s="4">
        <v>0.43289445742195798</v>
      </c>
      <c r="H36" s="1"/>
      <c r="I36" s="4">
        <v>0.37565217391304345</v>
      </c>
      <c r="J36" s="1"/>
      <c r="K36" s="4">
        <v>1.0369047619047618</v>
      </c>
      <c r="L36" s="1"/>
      <c r="M36" s="4">
        <v>1.0888147624562357</v>
      </c>
      <c r="N36" s="1"/>
      <c r="O36" s="152">
        <f t="shared" si="0"/>
        <v>3.5373220425323795</v>
      </c>
      <c r="P36" s="152" t="e">
        <f>RB_D!$O36/$O$136</f>
        <v>#DIV/0!</v>
      </c>
    </row>
    <row r="37" spans="2:16">
      <c r="B37" s="1">
        <v>29</v>
      </c>
      <c r="C37" s="5" t="s">
        <v>53</v>
      </c>
      <c r="D37" s="150" t="s">
        <v>98</v>
      </c>
      <c r="E37" s="4">
        <v>0.56824539600629498</v>
      </c>
      <c r="F37" s="1"/>
      <c r="G37" s="4">
        <v>0.34199323717268082</v>
      </c>
      <c r="H37" s="1"/>
      <c r="I37" s="4">
        <v>0.49123745819397985</v>
      </c>
      <c r="J37" s="1"/>
      <c r="K37" s="4">
        <v>1.0476190476190477</v>
      </c>
      <c r="L37" s="1"/>
      <c r="M37" s="4">
        <v>1.0598444277607844</v>
      </c>
      <c r="N37" s="1"/>
      <c r="O37" s="152">
        <f t="shared" si="0"/>
        <v>3.5089395667527876</v>
      </c>
      <c r="P37" s="152" t="e">
        <f>RB_D!$O37/$O$136</f>
        <v>#DIV/0!</v>
      </c>
    </row>
    <row r="38" spans="2:16">
      <c r="B38" s="1">
        <v>31</v>
      </c>
      <c r="C38" s="5" t="s">
        <v>27</v>
      </c>
      <c r="D38" s="150" t="s">
        <v>99</v>
      </c>
      <c r="E38" s="4">
        <v>0.79160861835911256</v>
      </c>
      <c r="F38" s="1"/>
      <c r="G38" s="4">
        <v>0.35041736772465165</v>
      </c>
      <c r="H38" s="1"/>
      <c r="I38" s="4">
        <v>0.22153846153846155</v>
      </c>
      <c r="J38" s="1"/>
      <c r="K38" s="4">
        <v>1.0249999999999999</v>
      </c>
      <c r="L38" s="1"/>
      <c r="M38" s="4">
        <v>1.1149737782457465</v>
      </c>
      <c r="N38" s="1"/>
      <c r="O38" s="152">
        <f t="shared" si="0"/>
        <v>3.5035382258679721</v>
      </c>
      <c r="P38" s="152" t="e">
        <f>RB_D!$O38/$O$136</f>
        <v>#DIV/0!</v>
      </c>
    </row>
    <row r="39" spans="2:16">
      <c r="B39" s="1">
        <v>24</v>
      </c>
      <c r="C39" s="5" t="s">
        <v>49</v>
      </c>
      <c r="D39" s="150" t="s">
        <v>100</v>
      </c>
      <c r="E39" s="4">
        <v>0.53084877325047553</v>
      </c>
      <c r="F39" s="1"/>
      <c r="G39" s="4">
        <v>0.2964323635591421</v>
      </c>
      <c r="H39" s="1"/>
      <c r="I39" s="4">
        <v>0.50086956521739134</v>
      </c>
      <c r="J39" s="1"/>
      <c r="K39" s="4">
        <v>0.99285714285714299</v>
      </c>
      <c r="L39" s="1"/>
      <c r="M39" s="4">
        <v>1.1463060791614779</v>
      </c>
      <c r="N39" s="1"/>
      <c r="O39" s="152">
        <f t="shared" si="0"/>
        <v>3.4673139240456297</v>
      </c>
      <c r="P39" s="152" t="e">
        <f>RB_D!$O39/$O$136</f>
        <v>#DIV/0!</v>
      </c>
    </row>
    <row r="40" spans="2:16">
      <c r="B40" s="1">
        <v>25</v>
      </c>
      <c r="C40" s="5" t="s">
        <v>31</v>
      </c>
      <c r="D40" s="150" t="s">
        <v>101</v>
      </c>
      <c r="E40" s="4">
        <v>0.7254486395559987</v>
      </c>
      <c r="F40" s="1"/>
      <c r="G40" s="4">
        <v>0.36222658738585689</v>
      </c>
      <c r="H40" s="1"/>
      <c r="I40" s="4">
        <v>0.26608695652173914</v>
      </c>
      <c r="J40" s="1"/>
      <c r="K40" s="4">
        <v>1.0107142857142859</v>
      </c>
      <c r="L40" s="1"/>
      <c r="M40" s="4">
        <v>1.099117407307316</v>
      </c>
      <c r="N40" s="1"/>
      <c r="O40" s="152">
        <f t="shared" si="0"/>
        <v>3.4635938764851963</v>
      </c>
      <c r="P40" s="152" t="e">
        <f>RB_D!$O40/$O$136</f>
        <v>#DIV/0!</v>
      </c>
    </row>
    <row r="41" spans="2:16">
      <c r="B41" s="1">
        <v>25</v>
      </c>
      <c r="C41" s="5" t="s">
        <v>7</v>
      </c>
      <c r="D41" s="150" t="s">
        <v>102</v>
      </c>
      <c r="E41" s="4">
        <v>0.78848707914758998</v>
      </c>
      <c r="F41" s="1"/>
      <c r="G41" s="4">
        <v>0.44493523040985344</v>
      </c>
      <c r="H41" s="1"/>
      <c r="I41" s="4">
        <v>0</v>
      </c>
      <c r="J41" s="1"/>
      <c r="K41" s="4">
        <v>1.0321428571428573</v>
      </c>
      <c r="L41" s="1"/>
      <c r="M41" s="4">
        <v>1.1078896541498291</v>
      </c>
      <c r="N41" s="1"/>
      <c r="O41" s="152">
        <f t="shared" si="0"/>
        <v>3.3734548208501298</v>
      </c>
      <c r="P41" s="152" t="e">
        <f>RB_D!$O41/$O$136</f>
        <v>#DIV/0!</v>
      </c>
    </row>
    <row r="42" spans="2:16">
      <c r="B42" s="1">
        <v>26</v>
      </c>
      <c r="C42" s="5" t="s">
        <v>29</v>
      </c>
      <c r="D42" s="150" t="s">
        <v>103</v>
      </c>
      <c r="E42" s="4">
        <v>0.57823738327127827</v>
      </c>
      <c r="F42" s="1"/>
      <c r="G42" s="4">
        <v>0.26355914206837971</v>
      </c>
      <c r="H42" s="1"/>
      <c r="I42" s="4">
        <v>0.38400000000000001</v>
      </c>
      <c r="J42" s="1"/>
      <c r="K42" s="4">
        <v>1.0571428571428572</v>
      </c>
      <c r="L42" s="1"/>
      <c r="M42" s="4">
        <v>1.082262390624422</v>
      </c>
      <c r="N42" s="1"/>
      <c r="O42" s="152">
        <f t="shared" si="0"/>
        <v>3.3652017731069366</v>
      </c>
      <c r="P42" s="152" t="e">
        <f>RB_D!$O42/$O$136</f>
        <v>#DIV/0!</v>
      </c>
    </row>
    <row r="43" spans="2:16">
      <c r="B43" s="1">
        <v>25</v>
      </c>
      <c r="C43" s="5" t="s">
        <v>33</v>
      </c>
      <c r="D43" s="150" t="s">
        <v>104</v>
      </c>
      <c r="E43" s="4">
        <v>0.57750156020708532</v>
      </c>
      <c r="F43" s="1"/>
      <c r="G43" s="4">
        <v>0.38587810575493742</v>
      </c>
      <c r="H43" s="1"/>
      <c r="I43" s="4">
        <v>0.21286956521739128</v>
      </c>
      <c r="J43" s="1"/>
      <c r="K43" s="4">
        <v>1.0654761904761905</v>
      </c>
      <c r="L43" s="1"/>
      <c r="M43" s="4">
        <v>1.112965105851861</v>
      </c>
      <c r="N43" s="1"/>
      <c r="O43" s="152">
        <f t="shared" si="0"/>
        <v>3.3546905275074654</v>
      </c>
      <c r="P43" s="152" t="e">
        <f>RB_D!$O43/$O$136</f>
        <v>#DIV/0!</v>
      </c>
    </row>
    <row r="44" spans="2:16">
      <c r="B44" s="1">
        <v>24</v>
      </c>
      <c r="C44" s="5" t="s">
        <v>25</v>
      </c>
      <c r="D44" s="150" t="s">
        <v>105</v>
      </c>
      <c r="E44" s="4">
        <v>0.66456341290039433</v>
      </c>
      <c r="F44" s="1"/>
      <c r="G44" s="4">
        <v>0.30350392864727122</v>
      </c>
      <c r="H44" s="1"/>
      <c r="I44" s="4">
        <v>0.20034782608695653</v>
      </c>
      <c r="J44" s="1"/>
      <c r="K44" s="4">
        <v>1.0833333333333333</v>
      </c>
      <c r="L44" s="1"/>
      <c r="M44" s="4">
        <v>1.0849823485756598</v>
      </c>
      <c r="N44" s="1"/>
      <c r="O44" s="152">
        <f t="shared" si="0"/>
        <v>3.3367308495436152</v>
      </c>
      <c r="P44" s="152" t="e">
        <f>RB_D!$O44/$O$136</f>
        <v>#DIV/0!</v>
      </c>
    </row>
    <row r="45" spans="2:16">
      <c r="B45" s="1">
        <v>23</v>
      </c>
      <c r="C45" s="5" t="s">
        <v>29</v>
      </c>
      <c r="D45" s="150" t="s">
        <v>106</v>
      </c>
      <c r="E45" s="4">
        <v>0.65436971300370916</v>
      </c>
      <c r="F45" s="1"/>
      <c r="G45" s="4">
        <v>0.28369080484179232</v>
      </c>
      <c r="H45" s="1"/>
      <c r="I45" s="4">
        <v>0.25043478260869567</v>
      </c>
      <c r="J45" s="1"/>
      <c r="K45" s="4">
        <v>1.0202380952380954</v>
      </c>
      <c r="L45" s="1"/>
      <c r="M45" s="4">
        <v>1.082262390624422</v>
      </c>
      <c r="N45" s="1"/>
      <c r="O45" s="152">
        <f t="shared" si="0"/>
        <v>3.2909957863167145</v>
      </c>
      <c r="P45" s="152" t="e">
        <f>RB_D!$O45/$O$136</f>
        <v>#DIV/0!</v>
      </c>
    </row>
    <row r="46" spans="2:16">
      <c r="B46" s="1">
        <v>28</v>
      </c>
      <c r="C46" s="5" t="s">
        <v>51</v>
      </c>
      <c r="D46" s="150" t="s">
        <v>107</v>
      </c>
      <c r="E46" s="4">
        <v>0.54876995639910786</v>
      </c>
      <c r="F46" s="1"/>
      <c r="G46" s="4">
        <v>0.39806222127840302</v>
      </c>
      <c r="H46" s="1"/>
      <c r="I46" s="4">
        <v>0.22695652173913042</v>
      </c>
      <c r="J46" s="1"/>
      <c r="K46" s="4">
        <v>1.0238095238095237</v>
      </c>
      <c r="L46" s="1"/>
      <c r="M46" s="4">
        <v>1.0184546494655193</v>
      </c>
      <c r="N46" s="1"/>
      <c r="O46" s="152">
        <f t="shared" si="0"/>
        <v>3.2160528726916842</v>
      </c>
      <c r="P46" s="152" t="e">
        <f>RB_D!$O46/$O$136</f>
        <v>#DIV/0!</v>
      </c>
    </row>
    <row r="47" spans="2:16">
      <c r="B47" s="1">
        <v>28</v>
      </c>
      <c r="C47" s="5" t="s">
        <v>39</v>
      </c>
      <c r="D47" s="150" t="s">
        <v>108</v>
      </c>
      <c r="E47" s="4">
        <v>0.61156102118330091</v>
      </c>
      <c r="F47" s="1"/>
      <c r="G47" s="4">
        <v>0.32572636537384891</v>
      </c>
      <c r="H47" s="1"/>
      <c r="I47" s="4">
        <v>0.14798418972332014</v>
      </c>
      <c r="J47" s="1"/>
      <c r="K47" s="4">
        <v>1.0321428571428573</v>
      </c>
      <c r="L47" s="1"/>
      <c r="M47" s="4">
        <v>1.072657105890362</v>
      </c>
      <c r="N47" s="1"/>
      <c r="O47" s="152">
        <f t="shared" si="0"/>
        <v>3.1900715393136894</v>
      </c>
      <c r="P47" s="152" t="e">
        <f>RB_D!$O47/$O$136</f>
        <v>#DIV/0!</v>
      </c>
    </row>
    <row r="48" spans="2:16">
      <c r="B48" s="1">
        <v>26</v>
      </c>
      <c r="C48" s="5" t="s">
        <v>57</v>
      </c>
      <c r="D48" s="150" t="s">
        <v>109</v>
      </c>
      <c r="E48" s="4">
        <v>0.61244671727661204</v>
      </c>
      <c r="F48" s="1"/>
      <c r="G48" s="4">
        <v>0.37727755362072629</v>
      </c>
      <c r="H48" s="1"/>
      <c r="I48" s="4">
        <v>0.15026086956521742</v>
      </c>
      <c r="J48" s="1"/>
      <c r="K48" s="4">
        <v>1.0202380952380954</v>
      </c>
      <c r="L48" s="1"/>
      <c r="M48" s="4">
        <v>1.0205368188437385</v>
      </c>
      <c r="N48" s="1"/>
      <c r="O48" s="152">
        <f t="shared" si="0"/>
        <v>3.1807600545443897</v>
      </c>
      <c r="P48" s="152" t="e">
        <f>RB_D!$O48/$O$136</f>
        <v>#DIV/0!</v>
      </c>
    </row>
    <row r="49" spans="2:16">
      <c r="B49" s="1">
        <v>23</v>
      </c>
      <c r="C49" s="5" t="s">
        <v>47</v>
      </c>
      <c r="D49" s="150" t="s">
        <v>110</v>
      </c>
      <c r="E49" s="4">
        <v>0.61663384906940666</v>
      </c>
      <c r="F49" s="1"/>
      <c r="G49" s="4">
        <v>0.31449352304098532</v>
      </c>
      <c r="H49" s="1"/>
      <c r="I49" s="4">
        <v>0.20347826086956522</v>
      </c>
      <c r="J49" s="1"/>
      <c r="K49" s="4">
        <v>1.0166666666666666</v>
      </c>
      <c r="L49" s="1"/>
      <c r="M49" s="4">
        <v>1.0134666609320013</v>
      </c>
      <c r="N49" s="1"/>
      <c r="O49" s="152">
        <f t="shared" si="0"/>
        <v>3.1647389605786249</v>
      </c>
      <c r="P49" s="152" t="e">
        <f>RB_D!$O49/$O$136</f>
        <v>#DIV/0!</v>
      </c>
    </row>
    <row r="50" spans="2:16">
      <c r="B50" s="1">
        <v>26</v>
      </c>
      <c r="C50" s="5" t="s">
        <v>64</v>
      </c>
      <c r="D50" s="150" t="s">
        <v>111</v>
      </c>
      <c r="E50" s="4">
        <v>0.29858389280590569</v>
      </c>
      <c r="F50" s="1"/>
      <c r="G50" s="4">
        <v>0.23947759609258867</v>
      </c>
      <c r="H50" s="1"/>
      <c r="I50" s="4">
        <v>0.44243478260869562</v>
      </c>
      <c r="J50" s="1"/>
      <c r="K50" s="4">
        <v>0.99523809523809526</v>
      </c>
      <c r="L50" s="1"/>
      <c r="M50" s="4">
        <v>1.1021811898612073</v>
      </c>
      <c r="N50" s="1"/>
      <c r="O50" s="152">
        <f t="shared" si="0"/>
        <v>3.0779155566064924</v>
      </c>
      <c r="P50" s="152" t="e">
        <f>RB_D!$O50/$O$136</f>
        <v>#DIV/0!</v>
      </c>
    </row>
    <row r="51" spans="2:16">
      <c r="B51" s="1">
        <v>33</v>
      </c>
      <c r="C51" s="5" t="s">
        <v>53</v>
      </c>
      <c r="D51" s="150" t="s">
        <v>112</v>
      </c>
      <c r="E51" s="4">
        <v>0.43279512067546799</v>
      </c>
      <c r="F51" s="1"/>
      <c r="G51" s="4">
        <v>0.33083457209598643</v>
      </c>
      <c r="H51" s="1"/>
      <c r="I51" s="4">
        <v>0.192</v>
      </c>
      <c r="J51" s="1"/>
      <c r="K51" s="4">
        <v>1.0488095238095239</v>
      </c>
      <c r="L51" s="1"/>
      <c r="M51" s="4">
        <v>1.0598444277607844</v>
      </c>
      <c r="N51" s="1"/>
      <c r="O51" s="152">
        <f t="shared" si="0"/>
        <v>3.0642836443417627</v>
      </c>
      <c r="P51" s="152" t="e">
        <f>RB_D!$O51/$O$136</f>
        <v>#DIV/0!</v>
      </c>
    </row>
    <row r="52" spans="2:16">
      <c r="B52" s="1">
        <v>23</v>
      </c>
      <c r="C52" s="5" t="s">
        <v>39</v>
      </c>
      <c r="D52" s="150" t="s">
        <v>113</v>
      </c>
      <c r="E52" s="4">
        <v>0.57531380570277912</v>
      </c>
      <c r="F52" s="1"/>
      <c r="G52" s="4">
        <v>0.29700573370142275</v>
      </c>
      <c r="H52" s="1"/>
      <c r="I52" s="4">
        <v>8.3478260869565238E-2</v>
      </c>
      <c r="J52" s="1"/>
      <c r="K52" s="4">
        <v>1.0321428571428573</v>
      </c>
      <c r="L52" s="1"/>
      <c r="M52" s="4">
        <v>1.072657105890362</v>
      </c>
      <c r="N52" s="1"/>
      <c r="O52" s="152">
        <f t="shared" si="0"/>
        <v>3.0605977633069861</v>
      </c>
      <c r="P52" s="152" t="e">
        <f>RB_D!$O52/$O$136</f>
        <v>#DIV/0!</v>
      </c>
    </row>
    <row r="53" spans="2:16">
      <c r="B53" s="1">
        <v>26</v>
      </c>
      <c r="C53" s="5" t="s">
        <v>43</v>
      </c>
      <c r="D53" s="150" t="s">
        <v>114</v>
      </c>
      <c r="E53" s="4">
        <v>0.47028361788677142</v>
      </c>
      <c r="F53" s="1"/>
      <c r="G53" s="4">
        <v>0.27742923884355192</v>
      </c>
      <c r="H53" s="1"/>
      <c r="I53" s="4">
        <v>0.19677018633540372</v>
      </c>
      <c r="J53" s="1"/>
      <c r="K53" s="4">
        <v>1.0273809523809523</v>
      </c>
      <c r="L53" s="1"/>
      <c r="M53" s="4">
        <v>1.0802432571526603</v>
      </c>
      <c r="N53" s="1"/>
      <c r="O53" s="152">
        <f t="shared" si="0"/>
        <v>3.0521072525993396</v>
      </c>
      <c r="P53" s="152" t="e">
        <f>RB_D!$O53/$O$136</f>
        <v>#DIV/0!</v>
      </c>
    </row>
    <row r="54" spans="2:16">
      <c r="B54" s="1">
        <v>22</v>
      </c>
      <c r="C54" s="5" t="s">
        <v>31</v>
      </c>
      <c r="D54" s="150" t="s">
        <v>115</v>
      </c>
      <c r="E54" s="4">
        <v>0.49030538838046961</v>
      </c>
      <c r="F54" s="1"/>
      <c r="G54" s="4">
        <v>0.25992779783393499</v>
      </c>
      <c r="H54" s="1"/>
      <c r="I54" s="4">
        <v>0.1773913043478261</v>
      </c>
      <c r="J54" s="1"/>
      <c r="K54" s="4">
        <v>1.0249999999999999</v>
      </c>
      <c r="L54" s="1"/>
      <c r="M54" s="4">
        <v>1.099117407307316</v>
      </c>
      <c r="N54" s="1"/>
      <c r="O54" s="152">
        <f t="shared" si="0"/>
        <v>3.0517418978695465</v>
      </c>
      <c r="P54" s="152" t="e">
        <f>RB_D!$O54/$O$136</f>
        <v>#DIV/0!</v>
      </c>
    </row>
    <row r="55" spans="2:16">
      <c r="B55" s="1">
        <v>29</v>
      </c>
      <c r="C55" s="5" t="s">
        <v>25</v>
      </c>
      <c r="D55" s="150" t="s">
        <v>116</v>
      </c>
      <c r="E55" s="4">
        <v>0.46926691026173556</v>
      </c>
      <c r="F55" s="1"/>
      <c r="G55" s="4">
        <v>0.23809195158207688</v>
      </c>
      <c r="H55" s="1"/>
      <c r="I55" s="4">
        <v>0.2739130434782609</v>
      </c>
      <c r="J55" s="1"/>
      <c r="K55" s="4">
        <v>0.97380952380952379</v>
      </c>
      <c r="L55" s="1"/>
      <c r="M55" s="4">
        <v>1.0849823485756598</v>
      </c>
      <c r="N55" s="1"/>
      <c r="O55" s="152">
        <f t="shared" si="0"/>
        <v>3.0400637777072568</v>
      </c>
      <c r="P55" s="152" t="e">
        <f>RB_D!$O55/$O$136</f>
        <v>#DIV/0!</v>
      </c>
    </row>
    <row r="56" spans="2:16">
      <c r="B56" s="1">
        <v>30</v>
      </c>
      <c r="C56" s="5" t="s">
        <v>3</v>
      </c>
      <c r="D56" s="150" t="s">
        <v>117</v>
      </c>
      <c r="E56" s="4">
        <v>0.45056797707263513</v>
      </c>
      <c r="F56" s="1"/>
      <c r="G56" s="4">
        <v>0.26805054151624552</v>
      </c>
      <c r="H56" s="1"/>
      <c r="I56" s="4">
        <v>0.23478260869565218</v>
      </c>
      <c r="J56" s="1"/>
      <c r="K56" s="4">
        <v>0.99047619047619051</v>
      </c>
      <c r="L56" s="1"/>
      <c r="M56" s="4">
        <v>1.0933171522983758</v>
      </c>
      <c r="N56" s="1"/>
      <c r="O56" s="152">
        <f t="shared" si="0"/>
        <v>3.0371944700590991</v>
      </c>
      <c r="P56" s="152" t="e">
        <f>RB_D!$O56/$O$136</f>
        <v>#DIV/0!</v>
      </c>
    </row>
    <row r="57" spans="2:16">
      <c r="B57" s="1">
        <v>22</v>
      </c>
      <c r="C57" s="5" t="s">
        <v>35</v>
      </c>
      <c r="D57" s="150" t="s">
        <v>118</v>
      </c>
      <c r="E57" s="4">
        <v>0.3408747006188998</v>
      </c>
      <c r="F57" s="1"/>
      <c r="G57" s="4">
        <v>0.23947759609258867</v>
      </c>
      <c r="H57" s="1"/>
      <c r="I57" s="4">
        <v>0.25043478260869567</v>
      </c>
      <c r="J57" s="1"/>
      <c r="K57" s="4">
        <v>1.0119047619047621</v>
      </c>
      <c r="L57" s="1"/>
      <c r="M57" s="4">
        <v>1.1855479841437278</v>
      </c>
      <c r="N57" s="1"/>
      <c r="O57" s="152">
        <f t="shared" si="0"/>
        <v>3.028239825368674</v>
      </c>
      <c r="P57" s="152" t="e">
        <f>RB_D!$O57/$O$136</f>
        <v>#DIV/0!</v>
      </c>
    </row>
    <row r="58" spans="2:16">
      <c r="B58" s="1">
        <v>27</v>
      </c>
      <c r="C58" s="5" t="s">
        <v>27</v>
      </c>
      <c r="D58" s="150" t="s">
        <v>119</v>
      </c>
      <c r="E58" s="4">
        <v>0.44960663125229178</v>
      </c>
      <c r="F58" s="1"/>
      <c r="G58" s="4">
        <v>0.28897855170949249</v>
      </c>
      <c r="H58" s="1"/>
      <c r="I58" s="4">
        <v>0.10017391304347828</v>
      </c>
      <c r="J58" s="1"/>
      <c r="K58" s="4">
        <v>1.0464285714285715</v>
      </c>
      <c r="L58" s="1"/>
      <c r="M58" s="4">
        <v>1.1149737782457465</v>
      </c>
      <c r="N58" s="1"/>
      <c r="O58" s="152">
        <f t="shared" si="0"/>
        <v>3.0001614456795807</v>
      </c>
      <c r="P58" s="152" t="e">
        <f>RB_D!$O58/$O$136</f>
        <v>#DIV/0!</v>
      </c>
    </row>
    <row r="59" spans="2:16">
      <c r="B59" s="1">
        <v>31</v>
      </c>
      <c r="C59" s="5" t="s">
        <v>25</v>
      </c>
      <c r="D59" s="150" t="s">
        <v>120</v>
      </c>
      <c r="E59" s="4">
        <v>0.70285862223994489</v>
      </c>
      <c r="F59" s="1"/>
      <c r="G59" s="4">
        <v>0.15308982798895732</v>
      </c>
      <c r="H59" s="1"/>
      <c r="I59" s="4">
        <v>-4.1739130434782612E-2</v>
      </c>
      <c r="J59" s="1"/>
      <c r="K59" s="4">
        <v>1.0952380952380953</v>
      </c>
      <c r="L59" s="1"/>
      <c r="M59" s="4">
        <v>1.0849823485756598</v>
      </c>
      <c r="N59" s="1"/>
      <c r="O59" s="152">
        <f t="shared" si="0"/>
        <v>2.9944297636078749</v>
      </c>
      <c r="P59" s="152" t="e">
        <f>RB_D!$O59/$O$136</f>
        <v>#DIV/0!</v>
      </c>
    </row>
    <row r="60" spans="2:16">
      <c r="B60" s="1">
        <v>26</v>
      </c>
      <c r="C60" s="5" t="s">
        <v>9</v>
      </c>
      <c r="D60" s="150" t="s">
        <v>121</v>
      </c>
      <c r="E60" s="4">
        <v>0.49400232077090617</v>
      </c>
      <c r="F60" s="1"/>
      <c r="G60" s="4">
        <v>0.30863695658768925</v>
      </c>
      <c r="H60" s="1"/>
      <c r="I60" s="4">
        <v>-1.7888198757763974E-2</v>
      </c>
      <c r="J60" s="1"/>
      <c r="K60" s="4">
        <v>1.0535714285714286</v>
      </c>
      <c r="L60" s="1"/>
      <c r="M60" s="4">
        <v>1.153041868701681</v>
      </c>
      <c r="N60" s="1"/>
      <c r="O60" s="152">
        <f t="shared" si="0"/>
        <v>2.9913643758739408</v>
      </c>
      <c r="P60" s="152" t="e">
        <f>RB_D!$O60/$O$136</f>
        <v>#DIV/0!</v>
      </c>
    </row>
    <row r="61" spans="2:16">
      <c r="B61" s="1">
        <v>31</v>
      </c>
      <c r="C61" s="5" t="s">
        <v>31</v>
      </c>
      <c r="D61" s="150" t="s">
        <v>122</v>
      </c>
      <c r="E61" s="4">
        <v>0.56531322182814592</v>
      </c>
      <c r="F61" s="1"/>
      <c r="G61" s="4">
        <v>0.2392864727118284</v>
      </c>
      <c r="H61" s="1"/>
      <c r="I61" s="4">
        <v>5.565217391304348E-2</v>
      </c>
      <c r="J61" s="1"/>
      <c r="K61" s="4">
        <v>1.0238095238095237</v>
      </c>
      <c r="L61" s="1"/>
      <c r="M61" s="4">
        <v>1.099117407307316</v>
      </c>
      <c r="N61" s="1"/>
      <c r="O61" s="152">
        <f t="shared" si="0"/>
        <v>2.9831787995698575</v>
      </c>
      <c r="P61" s="152" t="e">
        <f>RB_D!$O61/$O$136</f>
        <v>#DIV/0!</v>
      </c>
    </row>
    <row r="62" spans="2:16">
      <c r="B62" s="1">
        <v>24</v>
      </c>
      <c r="C62" s="5" t="s">
        <v>9</v>
      </c>
      <c r="D62" s="150" t="s">
        <v>123</v>
      </c>
      <c r="E62" s="4">
        <v>0.29068505424104196</v>
      </c>
      <c r="F62" s="1"/>
      <c r="G62" s="4">
        <v>0.2567264812062009</v>
      </c>
      <c r="H62" s="1"/>
      <c r="I62" s="4">
        <v>0.23478260869565218</v>
      </c>
      <c r="J62" s="1"/>
      <c r="K62" s="4">
        <v>1.0226190476190478</v>
      </c>
      <c r="L62" s="1"/>
      <c r="M62" s="4">
        <v>1.153041868701681</v>
      </c>
      <c r="N62" s="1"/>
      <c r="O62" s="152">
        <f t="shared" si="0"/>
        <v>2.9578550604636238</v>
      </c>
      <c r="P62" s="152" t="e">
        <f>RB_D!$O62/$O$136</f>
        <v>#DIV/0!</v>
      </c>
    </row>
    <row r="63" spans="2:16">
      <c r="B63" s="1">
        <v>22</v>
      </c>
      <c r="C63" s="5" t="s">
        <v>29</v>
      </c>
      <c r="D63" s="150" t="s">
        <v>124</v>
      </c>
      <c r="E63" s="4">
        <v>0.35266709246356726</v>
      </c>
      <c r="F63" s="1"/>
      <c r="G63" s="4">
        <v>0.36332554682522833</v>
      </c>
      <c r="H63" s="1"/>
      <c r="I63" s="4">
        <v>0.12521739130434784</v>
      </c>
      <c r="J63" s="1"/>
      <c r="K63" s="4">
        <v>1.0226190476190478</v>
      </c>
      <c r="L63" s="1"/>
      <c r="M63" s="4">
        <v>1.082262390624422</v>
      </c>
      <c r="N63" s="1"/>
      <c r="O63" s="152">
        <f t="shared" si="0"/>
        <v>2.9460914688366131</v>
      </c>
      <c r="P63" s="152" t="e">
        <f>RB_D!$O63/$O$136</f>
        <v>#DIV/0!</v>
      </c>
    </row>
    <row r="64" spans="2:16">
      <c r="B64" s="1">
        <v>26</v>
      </c>
      <c r="C64" s="5" t="s">
        <v>23</v>
      </c>
      <c r="D64" s="150" t="s">
        <v>125</v>
      </c>
      <c r="E64" s="4">
        <v>0.34493780242409128</v>
      </c>
      <c r="F64" s="1"/>
      <c r="G64" s="4">
        <v>0.25256954767466555</v>
      </c>
      <c r="H64" s="1"/>
      <c r="I64" s="4">
        <v>0.21913043478260871</v>
      </c>
      <c r="J64" s="1"/>
      <c r="K64" s="4">
        <v>1.0357142857142858</v>
      </c>
      <c r="L64" s="1"/>
      <c r="M64" s="4">
        <v>1.0887336524269242</v>
      </c>
      <c r="N64" s="1"/>
      <c r="O64" s="152">
        <f t="shared" si="0"/>
        <v>2.9410857230225753</v>
      </c>
      <c r="P64" s="152" t="e">
        <f>RB_D!$O64/$O$136</f>
        <v>#DIV/0!</v>
      </c>
    </row>
    <row r="65" spans="2:16">
      <c r="B65" s="1">
        <v>25</v>
      </c>
      <c r="C65" s="5" t="s">
        <v>17</v>
      </c>
      <c r="D65" s="150" t="s">
        <v>126</v>
      </c>
      <c r="E65" s="4">
        <v>0.40623858071700586</v>
      </c>
      <c r="F65" s="1"/>
      <c r="G65" s="4">
        <v>0.21706155386342266</v>
      </c>
      <c r="H65" s="1"/>
      <c r="I65" s="4">
        <v>0.20571428571428571</v>
      </c>
      <c r="J65" s="1"/>
      <c r="K65" s="4">
        <v>0.99047619047619051</v>
      </c>
      <c r="L65" s="1"/>
      <c r="M65" s="4">
        <v>1.0931435143752024</v>
      </c>
      <c r="N65" s="1"/>
      <c r="O65" s="152">
        <f t="shared" si="0"/>
        <v>2.9126341251461074</v>
      </c>
      <c r="P65" s="152" t="e">
        <f>RB_D!$O65/$O$136</f>
        <v>#DIV/0!</v>
      </c>
    </row>
    <row r="66" spans="2:16">
      <c r="B66" s="1">
        <v>27</v>
      </c>
      <c r="C66" s="5" t="s">
        <v>21</v>
      </c>
      <c r="D66" s="150" t="s">
        <v>127</v>
      </c>
      <c r="E66" s="4">
        <v>0.22848212693189296</v>
      </c>
      <c r="F66" s="1"/>
      <c r="G66" s="4">
        <v>0.13091951582076877</v>
      </c>
      <c r="H66" s="1"/>
      <c r="I66" s="4">
        <v>0.40069565217391306</v>
      </c>
      <c r="J66" s="1"/>
      <c r="K66" s="4">
        <v>1.0238095238095237</v>
      </c>
      <c r="L66" s="1"/>
      <c r="M66" s="4">
        <v>1.121505861532812</v>
      </c>
      <c r="N66" s="1"/>
      <c r="O66" s="152">
        <f t="shared" si="0"/>
        <v>2.9054126802689106</v>
      </c>
      <c r="P66" s="152" t="e">
        <f>RB_D!$O66/$O$136</f>
        <v>#DIV/0!</v>
      </c>
    </row>
    <row r="67" spans="2:16">
      <c r="B67" s="1">
        <v>30</v>
      </c>
      <c r="C67" s="5" t="s">
        <v>7</v>
      </c>
      <c r="D67" s="150" t="s">
        <v>128</v>
      </c>
      <c r="E67" s="4">
        <v>0.45469192386674234</v>
      </c>
      <c r="F67" s="1"/>
      <c r="G67" s="4">
        <v>0.17780845190061584</v>
      </c>
      <c r="H67" s="1"/>
      <c r="I67" s="4">
        <v>0.15304347826086956</v>
      </c>
      <c r="J67" s="1"/>
      <c r="K67" s="4">
        <v>1.0059523809523809</v>
      </c>
      <c r="L67" s="1"/>
      <c r="M67" s="4">
        <v>1.1078896541498291</v>
      </c>
      <c r="N67" s="1"/>
      <c r="O67" s="152">
        <f t="shared" si="0"/>
        <v>2.8993858891304378</v>
      </c>
      <c r="P67" s="152" t="e">
        <f>RB_D!$O67/$O$136</f>
        <v>#DIV/0!</v>
      </c>
    </row>
    <row r="68" spans="2:16">
      <c r="B68" s="1">
        <v>25</v>
      </c>
      <c r="C68" s="5" t="s">
        <v>37</v>
      </c>
      <c r="D68" s="150" t="s">
        <v>129</v>
      </c>
      <c r="E68" s="4">
        <v>0.3604878399359529</v>
      </c>
      <c r="F68" s="1"/>
      <c r="G68" s="4">
        <v>0.18366956891059671</v>
      </c>
      <c r="H68" s="1"/>
      <c r="I68" s="4">
        <v>0.15026086956521742</v>
      </c>
      <c r="J68" s="1"/>
      <c r="K68" s="4">
        <v>1.0380952380952382</v>
      </c>
      <c r="L68" s="1"/>
      <c r="M68" s="4">
        <v>1.1186843643592428</v>
      </c>
      <c r="N68" s="1"/>
      <c r="O68" s="152">
        <f t="shared" si="0"/>
        <v>2.8511978808662479</v>
      </c>
      <c r="P68" s="152" t="e">
        <f>RB_D!$O68/$O$136</f>
        <v>#DIV/0!</v>
      </c>
    </row>
    <row r="69" spans="2:16">
      <c r="B69" s="1">
        <v>23</v>
      </c>
      <c r="C69" s="5" t="s">
        <v>15</v>
      </c>
      <c r="D69" s="150" t="s">
        <v>130</v>
      </c>
      <c r="E69" s="4">
        <v>0.33469658073945729</v>
      </c>
      <c r="F69" s="1"/>
      <c r="G69" s="4">
        <v>0.23827624912780992</v>
      </c>
      <c r="H69" s="1"/>
      <c r="I69" s="4">
        <v>9.8385093167701859E-2</v>
      </c>
      <c r="J69" s="1"/>
      <c r="K69" s="4">
        <v>1.0309523809523808</v>
      </c>
      <c r="L69" s="1"/>
      <c r="M69" s="4">
        <v>1.1346049136717526</v>
      </c>
      <c r="N69" s="1"/>
      <c r="O69" s="152">
        <f t="shared" si="0"/>
        <v>2.8369152176591026</v>
      </c>
      <c r="P69" s="152" t="e">
        <f>RB_D!$O69/$O$136</f>
        <v>#DIV/0!</v>
      </c>
    </row>
    <row r="70" spans="2:16">
      <c r="B70" s="1">
        <v>22</v>
      </c>
      <c r="C70" s="5" t="s">
        <v>27</v>
      </c>
      <c r="D70" s="150" t="s">
        <v>131</v>
      </c>
      <c r="E70" s="4">
        <v>0.45019019370283703</v>
      </c>
      <c r="F70" s="1"/>
      <c r="G70" s="4">
        <v>0.25326578284743501</v>
      </c>
      <c r="H70" s="1"/>
      <c r="I70" s="4">
        <v>-8.944099378881987E-3</v>
      </c>
      <c r="J70" s="1"/>
      <c r="K70" s="4">
        <v>0.99880952380952392</v>
      </c>
      <c r="L70" s="1"/>
      <c r="M70" s="4">
        <v>1.1149737782457465</v>
      </c>
      <c r="N70" s="1"/>
      <c r="O70" s="152">
        <f t="shared" si="0"/>
        <v>2.8082951792266604</v>
      </c>
      <c r="P70" s="152" t="e">
        <f>RB_D!$O70/$O$136</f>
        <v>#DIV/0!</v>
      </c>
    </row>
    <row r="71" spans="2:16">
      <c r="B71" s="1">
        <v>22</v>
      </c>
      <c r="C71" s="5" t="s">
        <v>17</v>
      </c>
      <c r="D71" s="150" t="s">
        <v>132</v>
      </c>
      <c r="E71" s="4">
        <v>0.46127965893390999</v>
      </c>
      <c r="F71" s="1"/>
      <c r="G71" s="4">
        <v>0.1564344871522616</v>
      </c>
      <c r="H71" s="1"/>
      <c r="I71" s="4">
        <v>6.2608695652173918E-2</v>
      </c>
      <c r="J71" s="1"/>
      <c r="K71" s="4">
        <v>1.0226190476190478</v>
      </c>
      <c r="L71" s="1"/>
      <c r="M71" s="4">
        <v>1.0931435143752024</v>
      </c>
      <c r="N71" s="1"/>
      <c r="O71" s="152">
        <f t="shared" ref="O71:O134" si="1">SUM(E71,G71,I71,K71,M71)</f>
        <v>2.7960854037325955</v>
      </c>
      <c r="P71" s="152" t="e">
        <f>RB_D!$O71/$O$136</f>
        <v>#DIV/0!</v>
      </c>
    </row>
    <row r="72" spans="2:16">
      <c r="B72" s="1">
        <v>24</v>
      </c>
      <c r="C72" s="5" t="s">
        <v>41</v>
      </c>
      <c r="D72" s="150" t="s">
        <v>133</v>
      </c>
      <c r="E72" s="4">
        <v>0.20059551838989759</v>
      </c>
      <c r="F72" s="1"/>
      <c r="G72" s="4">
        <v>0.13913782119345935</v>
      </c>
      <c r="H72" s="1"/>
      <c r="I72" s="4">
        <v>0.29217391304347828</v>
      </c>
      <c r="J72" s="1"/>
      <c r="K72" s="4">
        <v>1.0095238095238095</v>
      </c>
      <c r="L72" s="1"/>
      <c r="M72" s="4">
        <v>1.1500907797241424</v>
      </c>
      <c r="N72" s="1"/>
      <c r="O72" s="152">
        <f t="shared" si="1"/>
        <v>2.7915218418747871</v>
      </c>
      <c r="P72" s="152" t="e">
        <f>RB_D!$O72/$O$136</f>
        <v>#DIV/0!</v>
      </c>
    </row>
    <row r="73" spans="2:16">
      <c r="B73" s="1">
        <v>30</v>
      </c>
      <c r="C73" s="5" t="s">
        <v>37</v>
      </c>
      <c r="D73" s="150" t="s">
        <v>134</v>
      </c>
      <c r="E73" s="4">
        <v>0.22620530628957725</v>
      </c>
      <c r="F73" s="1"/>
      <c r="G73" s="4">
        <v>0.10339774899129328</v>
      </c>
      <c r="H73" s="1"/>
      <c r="I73" s="4">
        <v>0.25043478260869567</v>
      </c>
      <c r="J73" s="1"/>
      <c r="K73" s="4">
        <v>1.0904761904761904</v>
      </c>
      <c r="L73" s="1"/>
      <c r="M73" s="4">
        <v>1.1186843643592428</v>
      </c>
      <c r="N73" s="1"/>
      <c r="O73" s="152">
        <f t="shared" si="1"/>
        <v>2.7891983927249995</v>
      </c>
      <c r="P73" s="152" t="e">
        <f>RB_D!$O73/$O$136</f>
        <v>#DIV/0!</v>
      </c>
    </row>
    <row r="74" spans="2:16">
      <c r="B74" s="1">
        <v>25</v>
      </c>
      <c r="C74" s="5" t="s">
        <v>57</v>
      </c>
      <c r="D74" s="150" t="s">
        <v>135</v>
      </c>
      <c r="E74" s="4">
        <v>0.34540746485256868</v>
      </c>
      <c r="F74" s="1"/>
      <c r="G74" s="4">
        <v>0.1632193671692504</v>
      </c>
      <c r="H74" s="1"/>
      <c r="I74" s="4">
        <v>0.22956521739130434</v>
      </c>
      <c r="J74" s="1"/>
      <c r="K74" s="4">
        <v>1.0297619047619047</v>
      </c>
      <c r="L74" s="1"/>
      <c r="M74" s="4">
        <v>1.0205368188437385</v>
      </c>
      <c r="N74" s="1"/>
      <c r="O74" s="152">
        <f t="shared" si="1"/>
        <v>2.7884907730187667</v>
      </c>
      <c r="P74" s="152" t="e">
        <f>RB_D!$O74/$O$136</f>
        <v>#DIV/0!</v>
      </c>
    </row>
    <row r="75" spans="2:16">
      <c r="B75" s="1">
        <v>29</v>
      </c>
      <c r="C75" s="5" t="s">
        <v>55</v>
      </c>
      <c r="D75" s="150" t="s">
        <v>136</v>
      </c>
      <c r="E75" s="4">
        <v>0.29524886736868933</v>
      </c>
      <c r="F75" s="1"/>
      <c r="G75" s="4">
        <v>0.16427054576343172</v>
      </c>
      <c r="H75" s="1"/>
      <c r="I75" s="4">
        <v>0.2739130434782609</v>
      </c>
      <c r="J75" s="1"/>
      <c r="K75" s="4">
        <v>0.97738095238095235</v>
      </c>
      <c r="L75" s="1"/>
      <c r="M75" s="4">
        <v>1.0187563379903433</v>
      </c>
      <c r="N75" s="1"/>
      <c r="O75" s="152">
        <f t="shared" si="1"/>
        <v>2.729569746981678</v>
      </c>
      <c r="P75" s="152" t="e">
        <f>RB_D!$O75/$O$136</f>
        <v>#DIV/0!</v>
      </c>
    </row>
    <row r="76" spans="2:16">
      <c r="B76" s="1">
        <v>31</v>
      </c>
      <c r="C76" s="5" t="s">
        <v>19</v>
      </c>
      <c r="D76" s="150" t="s">
        <v>137</v>
      </c>
      <c r="E76" s="4">
        <v>0.31462578336883967</v>
      </c>
      <c r="F76" s="1"/>
      <c r="G76" s="4">
        <v>0.1361754087916755</v>
      </c>
      <c r="H76" s="1"/>
      <c r="I76" s="4">
        <v>0.18782608695652173</v>
      </c>
      <c r="J76" s="1"/>
      <c r="K76" s="4">
        <v>1.0535714285714286</v>
      </c>
      <c r="L76" s="1"/>
      <c r="M76" s="4">
        <v>1.0252326283154543</v>
      </c>
      <c r="N76" s="1"/>
      <c r="O76" s="152">
        <f t="shared" si="1"/>
        <v>2.7174313360039197</v>
      </c>
      <c r="P76" s="152" t="e">
        <f>RB_D!$O76/$O$136</f>
        <v>#DIV/0!</v>
      </c>
    </row>
    <row r="77" spans="2:16">
      <c r="B77" s="1">
        <v>30</v>
      </c>
      <c r="C77" s="5" t="s">
        <v>41</v>
      </c>
      <c r="D77" s="150" t="s">
        <v>138</v>
      </c>
      <c r="E77" s="4">
        <v>0.36892529330585117</v>
      </c>
      <c r="F77" s="1"/>
      <c r="G77" s="4">
        <v>0.19064557230834572</v>
      </c>
      <c r="H77" s="1"/>
      <c r="I77" s="4">
        <v>-3.1304347826086959E-2</v>
      </c>
      <c r="J77" s="1"/>
      <c r="K77" s="4">
        <v>1.0214285714285714</v>
      </c>
      <c r="L77" s="1"/>
      <c r="M77" s="4">
        <v>1.1500907797241424</v>
      </c>
      <c r="N77" s="1"/>
      <c r="O77" s="152">
        <f t="shared" si="1"/>
        <v>2.6997858689408236</v>
      </c>
      <c r="P77" s="152" t="e">
        <f>RB_D!$O77/$O$136</f>
        <v>#DIV/0!</v>
      </c>
    </row>
    <row r="78" spans="2:16">
      <c r="B78" s="1">
        <v>25</v>
      </c>
      <c r="C78" s="5" t="s">
        <v>59</v>
      </c>
      <c r="D78" s="150" t="s">
        <v>139</v>
      </c>
      <c r="E78" s="4">
        <v>0.34546486369412427</v>
      </c>
      <c r="F78" s="1"/>
      <c r="G78" s="4">
        <v>0.18863877681036315</v>
      </c>
      <c r="H78" s="1"/>
      <c r="I78" s="4">
        <v>3.5776397515527948E-2</v>
      </c>
      <c r="J78" s="1"/>
      <c r="K78" s="4">
        <v>1.0095238095238095</v>
      </c>
      <c r="L78" s="1"/>
      <c r="M78" s="4">
        <v>1.0878173196013874</v>
      </c>
      <c r="N78" s="1"/>
      <c r="O78" s="152">
        <f t="shared" si="1"/>
        <v>2.6672211671452124</v>
      </c>
      <c r="P78" s="152" t="e">
        <f>RB_D!$O78/$O$136</f>
        <v>#DIV/0!</v>
      </c>
    </row>
    <row r="79" spans="2:16">
      <c r="B79" s="1">
        <v>29</v>
      </c>
      <c r="C79" s="5" t="s">
        <v>45</v>
      </c>
      <c r="D79" s="150" t="s">
        <v>140</v>
      </c>
      <c r="E79" s="4">
        <v>0.28641700943590187</v>
      </c>
      <c r="F79" s="1"/>
      <c r="G79" s="4">
        <v>0.14936292206413251</v>
      </c>
      <c r="H79" s="1"/>
      <c r="I79" s="4">
        <v>0</v>
      </c>
      <c r="J79" s="1"/>
      <c r="K79" s="4">
        <v>1.0238095238095237</v>
      </c>
      <c r="L79" s="1"/>
      <c r="M79" s="4">
        <v>1.2</v>
      </c>
      <c r="N79" s="1"/>
      <c r="O79" s="152">
        <f t="shared" si="1"/>
        <v>2.659589455309558</v>
      </c>
      <c r="P79" s="152" t="e">
        <f>RB_D!$O79/$O$136</f>
        <v>#DIV/0!</v>
      </c>
    </row>
    <row r="80" spans="2:16">
      <c r="B80" s="1">
        <v>28</v>
      </c>
      <c r="C80" s="5" t="s">
        <v>45</v>
      </c>
      <c r="D80" s="150" t="s">
        <v>141</v>
      </c>
      <c r="E80" s="4">
        <v>0.21099397011878007</v>
      </c>
      <c r="F80" s="1"/>
      <c r="G80" s="4">
        <v>0.10410763583411704</v>
      </c>
      <c r="H80" s="1"/>
      <c r="I80" s="4">
        <v>0.10732919254658385</v>
      </c>
      <c r="J80" s="1"/>
      <c r="K80" s="4">
        <v>1.0142857142857142</v>
      </c>
      <c r="L80" s="1"/>
      <c r="M80" s="4">
        <v>1.2</v>
      </c>
      <c r="N80" s="1"/>
      <c r="O80" s="152">
        <f t="shared" si="1"/>
        <v>2.6367165127851955</v>
      </c>
      <c r="P80" s="152" t="e">
        <f>RB_D!$O80/$O$136</f>
        <v>#DIV/0!</v>
      </c>
    </row>
    <row r="81" spans="2:16">
      <c r="B81" s="1">
        <v>26</v>
      </c>
      <c r="C81" s="5" t="s">
        <v>33</v>
      </c>
      <c r="D81" s="150" t="s">
        <v>142</v>
      </c>
      <c r="E81" s="4">
        <v>0.24678611428914618</v>
      </c>
      <c r="F81" s="1"/>
      <c r="G81" s="4">
        <v>0.17545126353790613</v>
      </c>
      <c r="H81" s="1"/>
      <c r="I81" s="4">
        <v>8.608695652173913E-2</v>
      </c>
      <c r="J81" s="1"/>
      <c r="K81" s="4">
        <v>0.99404761904761907</v>
      </c>
      <c r="L81" s="1"/>
      <c r="M81" s="4">
        <v>1.112965105851861</v>
      </c>
      <c r="N81" s="1"/>
      <c r="O81" s="152">
        <f t="shared" si="1"/>
        <v>2.6153370592482714</v>
      </c>
      <c r="P81" s="152" t="e">
        <f>RB_D!$O81/$O$136</f>
        <v>#DIV/0!</v>
      </c>
    </row>
    <row r="82" spans="2:16">
      <c r="B82" s="1">
        <v>22</v>
      </c>
      <c r="C82" s="5" t="s">
        <v>53</v>
      </c>
      <c r="D82" s="150" t="s">
        <v>143</v>
      </c>
      <c r="E82" s="4">
        <v>0.29725666377971127</v>
      </c>
      <c r="F82" s="1"/>
      <c r="G82" s="4">
        <v>0.16169038012316841</v>
      </c>
      <c r="H82" s="1"/>
      <c r="I82" s="4">
        <v>4.8160535117056862E-2</v>
      </c>
      <c r="J82" s="1"/>
      <c r="K82" s="4">
        <v>1.0261904761904763</v>
      </c>
      <c r="L82" s="1"/>
      <c r="M82" s="4">
        <v>1.0598444277607844</v>
      </c>
      <c r="N82" s="1"/>
      <c r="O82" s="152">
        <f t="shared" si="1"/>
        <v>2.5931424829711975</v>
      </c>
      <c r="P82" s="152" t="e">
        <f>RB_D!$O82/$O$136</f>
        <v>#DIV/0!</v>
      </c>
    </row>
    <row r="83" spans="2:16">
      <c r="B83" s="1">
        <v>27</v>
      </c>
      <c r="C83" s="5" t="s">
        <v>49</v>
      </c>
      <c r="D83" s="150" t="s">
        <v>144</v>
      </c>
      <c r="E83" s="4">
        <v>0.22595850490175159</v>
      </c>
      <c r="F83" s="1"/>
      <c r="G83" s="4">
        <v>0.17580961987683161</v>
      </c>
      <c r="H83" s="1"/>
      <c r="I83" s="4">
        <v>-7.8260869565217397E-3</v>
      </c>
      <c r="J83" s="1"/>
      <c r="K83" s="4">
        <v>1.0095238095238095</v>
      </c>
      <c r="L83" s="1"/>
      <c r="M83" s="4">
        <v>1.1463060791614779</v>
      </c>
      <c r="N83" s="1"/>
      <c r="O83" s="152">
        <f t="shared" si="1"/>
        <v>2.5497719265073489</v>
      </c>
      <c r="P83" s="152" t="e">
        <f>RB_D!$O83/$O$136</f>
        <v>#DIV/0!</v>
      </c>
    </row>
    <row r="84" spans="2:16">
      <c r="B84" s="1">
        <v>24</v>
      </c>
      <c r="C84" s="5" t="s">
        <v>5</v>
      </c>
      <c r="D84" s="150" t="s">
        <v>145</v>
      </c>
      <c r="E84" s="4">
        <v>0.3032679746074155</v>
      </c>
      <c r="F84" s="1"/>
      <c r="G84" s="4">
        <v>0.18577192609895943</v>
      </c>
      <c r="H84" s="1"/>
      <c r="I84" s="4">
        <v>0</v>
      </c>
      <c r="J84" s="1"/>
      <c r="K84" s="4">
        <v>1.0011904761904762</v>
      </c>
      <c r="L84" s="1"/>
      <c r="M84" s="4">
        <v>1.0452358513305204</v>
      </c>
      <c r="N84" s="1"/>
      <c r="O84" s="152">
        <f t="shared" si="1"/>
        <v>2.5354662282273717</v>
      </c>
      <c r="P84" s="152" t="e">
        <f>RB_D!$O84/$O$136</f>
        <v>#DIV/0!</v>
      </c>
    </row>
    <row r="85" spans="2:16">
      <c r="B85" s="1">
        <v>22</v>
      </c>
      <c r="C85" s="5" t="s">
        <v>53</v>
      </c>
      <c r="D85" s="150" t="s">
        <v>146</v>
      </c>
      <c r="E85" s="4">
        <v>0.33707403194416796</v>
      </c>
      <c r="F85" s="1"/>
      <c r="G85" s="4">
        <v>0.14124017838182204</v>
      </c>
      <c r="H85" s="1"/>
      <c r="I85" s="4">
        <v>0</v>
      </c>
      <c r="J85" s="1"/>
      <c r="K85" s="4">
        <v>0.99166666666666659</v>
      </c>
      <c r="L85" s="1"/>
      <c r="M85" s="4">
        <v>1.0598444277607844</v>
      </c>
      <c r="N85" s="1"/>
      <c r="O85" s="152">
        <f t="shared" si="1"/>
        <v>2.5298253047534409</v>
      </c>
      <c r="P85" s="152" t="e">
        <f>RB_D!$O85/$O$136</f>
        <v>#DIV/0!</v>
      </c>
    </row>
    <row r="86" spans="2:16">
      <c r="B86" s="1">
        <v>25</v>
      </c>
      <c r="C86" s="5" t="s">
        <v>47</v>
      </c>
      <c r="D86" s="150" t="s">
        <v>147</v>
      </c>
      <c r="E86" s="4">
        <v>0.31577218799954815</v>
      </c>
      <c r="F86" s="1"/>
      <c r="G86" s="4">
        <v>0.16040029730303676</v>
      </c>
      <c r="H86" s="1"/>
      <c r="I86" s="4">
        <v>0</v>
      </c>
      <c r="J86" s="1"/>
      <c r="K86" s="4">
        <v>1.0380952380952382</v>
      </c>
      <c r="L86" s="1"/>
      <c r="M86" s="4">
        <v>1.0134666609320013</v>
      </c>
      <c r="N86" s="1"/>
      <c r="O86" s="152">
        <f t="shared" si="1"/>
        <v>2.5277343843298246</v>
      </c>
      <c r="P86" s="152" t="e">
        <f>RB_D!$O86/$O$136</f>
        <v>#DIV/0!</v>
      </c>
    </row>
    <row r="87" spans="2:16">
      <c r="B87" s="1">
        <v>28</v>
      </c>
      <c r="C87" s="5" t="s">
        <v>39</v>
      </c>
      <c r="D87" s="150" t="s">
        <v>148</v>
      </c>
      <c r="E87" s="4">
        <v>0.16539117312772636</v>
      </c>
      <c r="F87" s="1"/>
      <c r="G87" s="4">
        <v>0.10383212031120292</v>
      </c>
      <c r="H87" s="1"/>
      <c r="I87" s="4">
        <v>0.13660079051383398</v>
      </c>
      <c r="J87" s="1"/>
      <c r="K87" s="4">
        <v>1.0476190476190477</v>
      </c>
      <c r="L87" s="1"/>
      <c r="M87" s="4">
        <v>1.072657105890362</v>
      </c>
      <c r="N87" s="1"/>
      <c r="O87" s="152">
        <f t="shared" si="1"/>
        <v>2.526100237462173</v>
      </c>
      <c r="P87" s="152" t="e">
        <f>RB_D!$O87/$O$136</f>
        <v>#DIV/0!</v>
      </c>
    </row>
    <row r="88" spans="2:16">
      <c r="B88" s="1">
        <v>27</v>
      </c>
      <c r="C88" s="5" t="s">
        <v>3</v>
      </c>
      <c r="D88" s="150" t="s">
        <v>149</v>
      </c>
      <c r="E88" s="4">
        <v>0.11763435788020885</v>
      </c>
      <c r="F88" s="1"/>
      <c r="G88" s="4">
        <v>0.11448290507538755</v>
      </c>
      <c r="H88" s="1"/>
      <c r="I88" s="4">
        <v>0.20034782608695653</v>
      </c>
      <c r="J88" s="1"/>
      <c r="K88" s="4">
        <v>0.99523809523809526</v>
      </c>
      <c r="L88" s="1"/>
      <c r="M88" s="4">
        <v>1.0933171522983758</v>
      </c>
      <c r="N88" s="1"/>
      <c r="O88" s="152">
        <f t="shared" si="1"/>
        <v>2.5210203365790242</v>
      </c>
      <c r="P88" s="152" t="e">
        <f>RB_D!$O88/$O$136</f>
        <v>#DIV/0!</v>
      </c>
    </row>
    <row r="89" spans="2:16">
      <c r="B89" s="1">
        <v>24</v>
      </c>
      <c r="C89" s="5" t="s">
        <v>27</v>
      </c>
      <c r="D89" s="150" t="s">
        <v>150</v>
      </c>
      <c r="E89" s="4">
        <v>0.16086087195229637</v>
      </c>
      <c r="F89" s="1"/>
      <c r="G89" s="4">
        <v>7.0524527500530898E-2</v>
      </c>
      <c r="H89" s="1"/>
      <c r="I89" s="4">
        <v>0.15026086956521742</v>
      </c>
      <c r="J89" s="1"/>
      <c r="K89" s="4">
        <v>1.0202380952380954</v>
      </c>
      <c r="L89" s="1"/>
      <c r="M89" s="4">
        <v>1.1149737782457465</v>
      </c>
      <c r="N89" s="1"/>
      <c r="O89" s="152">
        <f t="shared" si="1"/>
        <v>2.5168581425018868</v>
      </c>
      <c r="P89" s="152" t="e">
        <f>RB_D!$O89/$O$136</f>
        <v>#DIV/0!</v>
      </c>
    </row>
    <row r="90" spans="2:16">
      <c r="B90" s="1">
        <v>22</v>
      </c>
      <c r="C90" s="5" t="s">
        <v>41</v>
      </c>
      <c r="D90" s="150" t="s">
        <v>151</v>
      </c>
      <c r="E90" s="4">
        <v>0.12550537128396763</v>
      </c>
      <c r="F90" s="1"/>
      <c r="G90" s="4">
        <v>8.0773518793799112E-2</v>
      </c>
      <c r="H90" s="1"/>
      <c r="I90" s="4">
        <v>8.608695652173913E-2</v>
      </c>
      <c r="J90" s="1"/>
      <c r="K90" s="4">
        <v>1.0273809523809523</v>
      </c>
      <c r="L90" s="1"/>
      <c r="M90" s="4">
        <v>1.1500907797241424</v>
      </c>
      <c r="N90" s="1"/>
      <c r="O90" s="152">
        <f t="shared" si="1"/>
        <v>2.4698375787046007</v>
      </c>
      <c r="P90" s="152" t="e">
        <f>RB_D!$O90/$O$136</f>
        <v>#DIV/0!</v>
      </c>
    </row>
    <row r="91" spans="2:16">
      <c r="B91" s="1">
        <v>28</v>
      </c>
      <c r="C91" s="5" t="s">
        <v>55</v>
      </c>
      <c r="D91" s="150" t="s">
        <v>152</v>
      </c>
      <c r="E91" s="4">
        <v>0.19856134618521643</v>
      </c>
      <c r="F91" s="1"/>
      <c r="G91" s="4">
        <v>0.14506264599702698</v>
      </c>
      <c r="H91" s="1"/>
      <c r="I91" s="4">
        <v>5.008695652173914E-2</v>
      </c>
      <c r="J91" s="1"/>
      <c r="K91" s="4">
        <v>1.0404761904761906</v>
      </c>
      <c r="L91" s="1"/>
      <c r="M91" s="4">
        <v>1.0187563379903433</v>
      </c>
      <c r="N91" s="1"/>
      <c r="O91" s="152">
        <f t="shared" si="1"/>
        <v>2.4529434771705163</v>
      </c>
      <c r="P91" s="152" t="e">
        <f>RB_D!$O91/$O$136</f>
        <v>#DIV/0!</v>
      </c>
    </row>
    <row r="92" spans="2:16">
      <c r="B92" s="1">
        <v>23</v>
      </c>
      <c r="C92" s="5" t="s">
        <v>11</v>
      </c>
      <c r="D92" s="150" t="s">
        <v>153</v>
      </c>
      <c r="E92" s="4">
        <v>0.26890155264259386</v>
      </c>
      <c r="F92" s="1"/>
      <c r="G92" s="4">
        <v>0.11564434715846907</v>
      </c>
      <c r="H92" s="1"/>
      <c r="I92" s="4">
        <v>-1.9264214046822745E-2</v>
      </c>
      <c r="J92" s="1"/>
      <c r="K92" s="4">
        <v>0.99642857142857144</v>
      </c>
      <c r="L92" s="1"/>
      <c r="M92" s="4">
        <v>1.0888147624562357</v>
      </c>
      <c r="N92" s="1"/>
      <c r="O92" s="152">
        <f t="shared" si="1"/>
        <v>2.4505250196390471</v>
      </c>
      <c r="P92" s="152" t="e">
        <f>RB_D!$O92/$O$136</f>
        <v>#DIV/0!</v>
      </c>
    </row>
    <row r="93" spans="2:16">
      <c r="B93" s="1">
        <v>29</v>
      </c>
      <c r="C93" s="5" t="s">
        <v>3</v>
      </c>
      <c r="D93" s="150" t="s">
        <v>154</v>
      </c>
      <c r="E93" s="4">
        <v>0.12535979737362807</v>
      </c>
      <c r="F93" s="1"/>
      <c r="G93" s="4">
        <v>6.4790826077723504E-2</v>
      </c>
      <c r="H93" s="1"/>
      <c r="I93" s="4">
        <v>0.10434782608695653</v>
      </c>
      <c r="J93" s="1"/>
      <c r="K93" s="4">
        <v>1.0619047619047619</v>
      </c>
      <c r="L93" s="1"/>
      <c r="M93" s="4">
        <v>1.0933171522983758</v>
      </c>
      <c r="N93" s="1"/>
      <c r="O93" s="152">
        <f t="shared" si="1"/>
        <v>2.449720363741446</v>
      </c>
      <c r="P93" s="152" t="e">
        <f>RB_D!$O93/$O$136</f>
        <v>#DIV/0!</v>
      </c>
    </row>
    <row r="94" spans="2:16">
      <c r="B94" s="1">
        <v>26</v>
      </c>
      <c r="C94" s="5" t="s">
        <v>45</v>
      </c>
      <c r="D94" s="150" t="s">
        <v>155</v>
      </c>
      <c r="E94" s="4">
        <v>0.10211673272187072</v>
      </c>
      <c r="F94" s="1"/>
      <c r="G94" s="4">
        <v>6.7569465998007103E-2</v>
      </c>
      <c r="H94" s="1"/>
      <c r="I94" s="4">
        <v>4.8160535117056862E-2</v>
      </c>
      <c r="J94" s="1"/>
      <c r="K94" s="4">
        <v>1.0285714285714287</v>
      </c>
      <c r="L94" s="1"/>
      <c r="M94" s="4">
        <v>1.2</v>
      </c>
      <c r="N94" s="1"/>
      <c r="O94" s="152">
        <f t="shared" si="1"/>
        <v>2.4464181624083636</v>
      </c>
      <c r="P94" s="152" t="e">
        <f>RB_D!$O94/$O$136</f>
        <v>#DIV/0!</v>
      </c>
    </row>
    <row r="95" spans="2:16">
      <c r="B95" s="1">
        <v>22</v>
      </c>
      <c r="C95" s="5" t="s">
        <v>29</v>
      </c>
      <c r="D95" s="150" t="s">
        <v>156</v>
      </c>
      <c r="E95" s="4">
        <v>0.171643440558194</v>
      </c>
      <c r="F95" s="1"/>
      <c r="G95" s="4">
        <v>0.10873182879978377</v>
      </c>
      <c r="H95" s="1"/>
      <c r="I95" s="4">
        <v>4.5533596837944661E-2</v>
      </c>
      <c r="J95" s="1"/>
      <c r="K95" s="4">
        <v>1.0249999999999999</v>
      </c>
      <c r="L95" s="1"/>
      <c r="M95" s="4">
        <v>1.082262390624422</v>
      </c>
      <c r="N95" s="1"/>
      <c r="O95" s="152">
        <f t="shared" si="1"/>
        <v>2.4331712568203443</v>
      </c>
      <c r="P95" s="152" t="e">
        <f>RB_D!$O95/$O$136</f>
        <v>#DIV/0!</v>
      </c>
    </row>
    <row r="96" spans="2:16">
      <c r="B96" s="1">
        <v>27</v>
      </c>
      <c r="C96" s="5" t="s">
        <v>51</v>
      </c>
      <c r="D96" s="150" t="s">
        <v>157</v>
      </c>
      <c r="E96" s="4">
        <v>0.37514716096499573</v>
      </c>
      <c r="F96" s="1"/>
      <c r="G96" s="4">
        <v>0.12614143130176259</v>
      </c>
      <c r="H96" s="1"/>
      <c r="I96" s="4">
        <v>-0.12521739130434784</v>
      </c>
      <c r="J96" s="1"/>
      <c r="K96" s="4">
        <v>1.0321428571428573</v>
      </c>
      <c r="L96" s="1"/>
      <c r="M96" s="4">
        <v>1.0184546494655193</v>
      </c>
      <c r="N96" s="1"/>
      <c r="O96" s="152">
        <f t="shared" si="1"/>
        <v>2.4266687075707871</v>
      </c>
      <c r="P96" s="152" t="e">
        <f>RB_D!$O96/$O$136</f>
        <v>#DIV/0!</v>
      </c>
    </row>
    <row r="97" spans="2:16">
      <c r="B97" s="1">
        <v>22</v>
      </c>
      <c r="C97" s="5" t="s">
        <v>43</v>
      </c>
      <c r="D97" s="150" t="s">
        <v>158</v>
      </c>
      <c r="E97" s="4">
        <v>0.17222272191485413</v>
      </c>
      <c r="F97" s="1"/>
      <c r="G97" s="4">
        <v>9.6135060522403906E-2</v>
      </c>
      <c r="H97" s="1"/>
      <c r="I97" s="4">
        <v>5.0086956521739133E-2</v>
      </c>
      <c r="J97" s="1"/>
      <c r="K97" s="4">
        <v>1</v>
      </c>
      <c r="L97" s="1"/>
      <c r="M97" s="4">
        <v>1.0802432571526603</v>
      </c>
      <c r="N97" s="1"/>
      <c r="O97" s="152">
        <f t="shared" si="1"/>
        <v>2.3986879961116574</v>
      </c>
      <c r="P97" s="152" t="e">
        <f>RB_D!$O97/$O$136</f>
        <v>#DIV/0!</v>
      </c>
    </row>
    <row r="98" spans="2:16">
      <c r="B98" s="1">
        <v>27</v>
      </c>
      <c r="C98" s="5" t="s">
        <v>53</v>
      </c>
      <c r="D98" s="150" t="s">
        <v>159</v>
      </c>
      <c r="E98" s="4">
        <v>0.12018129820336662</v>
      </c>
      <c r="F98" s="1"/>
      <c r="G98" s="4">
        <v>7.5243804825456978E-2</v>
      </c>
      <c r="H98" s="1"/>
      <c r="I98" s="4">
        <v>0.11558528428093647</v>
      </c>
      <c r="J98" s="1"/>
      <c r="K98" s="4">
        <v>1.0249999999999999</v>
      </c>
      <c r="L98" s="1"/>
      <c r="M98" s="4">
        <v>1.0598444277607844</v>
      </c>
      <c r="N98" s="1"/>
      <c r="O98" s="152">
        <f t="shared" si="1"/>
        <v>2.3958548150705443</v>
      </c>
      <c r="P98" s="152" t="e">
        <f>RB_D!$O98/$O$136</f>
        <v>#DIV/0!</v>
      </c>
    </row>
    <row r="99" spans="2:16">
      <c r="B99" s="1">
        <v>25</v>
      </c>
      <c r="C99" s="5" t="s">
        <v>19</v>
      </c>
      <c r="D99" s="150" t="s">
        <v>160</v>
      </c>
      <c r="E99" s="4">
        <v>9.4496102100216361E-2</v>
      </c>
      <c r="F99" s="1"/>
      <c r="G99" s="4">
        <v>9.3459333191760474E-2</v>
      </c>
      <c r="H99" s="1"/>
      <c r="I99" s="4">
        <v>0.15026086956521742</v>
      </c>
      <c r="J99" s="1"/>
      <c r="K99" s="4">
        <v>1.0166666666666666</v>
      </c>
      <c r="L99" s="1"/>
      <c r="M99" s="4">
        <v>1.0252326283154543</v>
      </c>
      <c r="N99" s="1"/>
      <c r="O99" s="152">
        <f t="shared" si="1"/>
        <v>2.3801155998393151</v>
      </c>
      <c r="P99" s="152" t="e">
        <f>RB_D!$O99/$O$136</f>
        <v>#DIV/0!</v>
      </c>
    </row>
    <row r="100" spans="2:16">
      <c r="B100" s="1">
        <v>23</v>
      </c>
      <c r="C100" s="5" t="s">
        <v>9</v>
      </c>
      <c r="D100" s="150" t="s">
        <v>161</v>
      </c>
      <c r="E100" s="4">
        <v>0.11864872138597614</v>
      </c>
      <c r="F100" s="1"/>
      <c r="G100" s="4">
        <v>4.9883202378424286E-2</v>
      </c>
      <c r="H100" s="1"/>
      <c r="I100" s="4">
        <v>0</v>
      </c>
      <c r="J100" s="1"/>
      <c r="K100" s="4">
        <v>1.0476190476190477</v>
      </c>
      <c r="L100" s="1"/>
      <c r="M100" s="4">
        <v>1.153041868701681</v>
      </c>
      <c r="N100" s="1"/>
      <c r="O100" s="152">
        <f t="shared" si="1"/>
        <v>2.3691928400851294</v>
      </c>
      <c r="P100" s="152" t="e">
        <f>RB_D!$O100/$O$136</f>
        <v>#DIV/0!</v>
      </c>
    </row>
    <row r="101" spans="2:16">
      <c r="B101" s="1">
        <v>27</v>
      </c>
      <c r="C101" s="5" t="s">
        <v>59</v>
      </c>
      <c r="D101" s="150" t="s">
        <v>162</v>
      </c>
      <c r="E101" s="4">
        <v>0.15938593118278915</v>
      </c>
      <c r="F101" s="1"/>
      <c r="G101" s="4">
        <v>0.11410065831386706</v>
      </c>
      <c r="H101" s="1"/>
      <c r="I101" s="4">
        <v>0</v>
      </c>
      <c r="J101" s="1"/>
      <c r="K101" s="4">
        <v>1.004761904761905</v>
      </c>
      <c r="L101" s="1"/>
      <c r="M101" s="4">
        <v>1.0878173196013874</v>
      </c>
      <c r="N101" s="1"/>
      <c r="O101" s="152">
        <f t="shared" si="1"/>
        <v>2.3660658138599486</v>
      </c>
      <c r="P101" s="152" t="e">
        <f>RB_D!$O101/$O$136</f>
        <v>#DIV/0!</v>
      </c>
    </row>
    <row r="102" spans="2:16">
      <c r="B102" s="1">
        <v>27</v>
      </c>
      <c r="C102" s="5" t="s">
        <v>41</v>
      </c>
      <c r="D102" s="150" t="s">
        <v>163</v>
      </c>
      <c r="E102" s="4">
        <v>0.14276069518188464</v>
      </c>
      <c r="F102" s="1"/>
      <c r="G102" s="4">
        <v>5.3514546612868967E-2</v>
      </c>
      <c r="H102" s="1"/>
      <c r="I102" s="4">
        <v>0</v>
      </c>
      <c r="J102" s="1"/>
      <c r="K102" s="4">
        <v>1.019047619047619</v>
      </c>
      <c r="L102" s="1"/>
      <c r="M102" s="4">
        <v>1.1500907797241424</v>
      </c>
      <c r="N102" s="1"/>
      <c r="O102" s="152">
        <f t="shared" si="1"/>
        <v>2.3654136405665147</v>
      </c>
      <c r="P102" s="152" t="e">
        <f>RB_D!$O102/$O$136</f>
        <v>#DIV/0!</v>
      </c>
    </row>
    <row r="103" spans="2:16">
      <c r="B103" s="1">
        <v>26</v>
      </c>
      <c r="C103" s="5" t="s">
        <v>39</v>
      </c>
      <c r="D103" s="150" t="s">
        <v>164</v>
      </c>
      <c r="E103" s="4">
        <v>0.16974704154539275</v>
      </c>
      <c r="F103" s="1"/>
      <c r="G103" s="4">
        <v>7.3259062025254409E-2</v>
      </c>
      <c r="H103" s="1"/>
      <c r="I103" s="4">
        <v>0</v>
      </c>
      <c r="J103" s="1"/>
      <c r="K103" s="4">
        <v>1.0440476190476191</v>
      </c>
      <c r="L103" s="1"/>
      <c r="M103" s="4">
        <v>1.072657105890362</v>
      </c>
      <c r="N103" s="1"/>
      <c r="O103" s="152">
        <f t="shared" si="1"/>
        <v>2.3597108285086286</v>
      </c>
      <c r="P103" s="152" t="e">
        <f>RB_D!$O103/$O$136</f>
        <v>#DIV/0!</v>
      </c>
    </row>
    <row r="104" spans="2:16">
      <c r="B104" s="1">
        <v>23</v>
      </c>
      <c r="C104" s="5" t="s">
        <v>7</v>
      </c>
      <c r="D104" s="150" t="s">
        <v>165</v>
      </c>
      <c r="E104" s="4">
        <v>0.1852392919334826</v>
      </c>
      <c r="F104" s="1"/>
      <c r="G104" s="4">
        <v>6.1159481843278823E-2</v>
      </c>
      <c r="H104" s="1"/>
      <c r="I104" s="4">
        <v>0</v>
      </c>
      <c r="J104" s="1"/>
      <c r="K104" s="4">
        <v>0.99642857142857144</v>
      </c>
      <c r="L104" s="1"/>
      <c r="M104" s="4">
        <v>1.1078896541498291</v>
      </c>
      <c r="N104" s="1"/>
      <c r="O104" s="152">
        <f t="shared" si="1"/>
        <v>2.350716999355162</v>
      </c>
      <c r="P104" s="152" t="e">
        <f>RB_D!$O104/$O$136</f>
        <v>#DIV/0!</v>
      </c>
    </row>
    <row r="105" spans="2:16">
      <c r="B105" s="1">
        <v>22</v>
      </c>
      <c r="C105" s="5" t="s">
        <v>64</v>
      </c>
      <c r="D105" s="150" t="s">
        <v>166</v>
      </c>
      <c r="E105" s="4">
        <v>0.11583952287611173</v>
      </c>
      <c r="F105" s="1"/>
      <c r="G105" s="4">
        <v>5.3896793374389469E-2</v>
      </c>
      <c r="H105" s="1"/>
      <c r="I105" s="4">
        <v>5.008695652173914E-2</v>
      </c>
      <c r="J105" s="1"/>
      <c r="K105" s="4">
        <v>1.0178571428571428</v>
      </c>
      <c r="L105" s="1"/>
      <c r="M105" s="4">
        <v>1.1021811898612073</v>
      </c>
      <c r="N105" s="1"/>
      <c r="O105" s="152">
        <f t="shared" si="1"/>
        <v>2.3398616054905901</v>
      </c>
      <c r="P105" s="152" t="e">
        <f>RB_D!$O105/$O$136</f>
        <v>#DIV/0!</v>
      </c>
    </row>
    <row r="106" spans="2:16">
      <c r="B106" s="1">
        <v>26</v>
      </c>
      <c r="C106" s="5" t="s">
        <v>66</v>
      </c>
      <c r="D106" s="150" t="s">
        <v>167</v>
      </c>
      <c r="E106" s="4">
        <v>0.16960431143284249</v>
      </c>
      <c r="F106" s="1"/>
      <c r="G106" s="4">
        <v>0.10023552578235102</v>
      </c>
      <c r="H106" s="1"/>
      <c r="I106" s="4">
        <v>-1.1383399209486167E-2</v>
      </c>
      <c r="J106" s="1"/>
      <c r="K106" s="4">
        <v>1.0095238095238095</v>
      </c>
      <c r="L106" s="1"/>
      <c r="M106" s="4">
        <v>1.0618060838971621</v>
      </c>
      <c r="N106" s="1"/>
      <c r="O106" s="152">
        <f t="shared" si="1"/>
        <v>2.3297863314266789</v>
      </c>
      <c r="P106" s="152" t="e">
        <f>RB_D!$O106/$O$136</f>
        <v>#DIV/0!</v>
      </c>
    </row>
    <row r="107" spans="2:16">
      <c r="B107" s="1">
        <v>27</v>
      </c>
      <c r="C107" s="5" t="s">
        <v>35</v>
      </c>
      <c r="D107" s="150" t="s">
        <v>168</v>
      </c>
      <c r="E107" s="4">
        <v>8.6583495627170229E-2</v>
      </c>
      <c r="F107" s="1"/>
      <c r="G107" s="4">
        <v>3.6313442344446799E-2</v>
      </c>
      <c r="H107" s="1"/>
      <c r="I107" s="4">
        <v>0</v>
      </c>
      <c r="J107" s="1"/>
      <c r="K107" s="4">
        <v>1.0178571428571428</v>
      </c>
      <c r="L107" s="1"/>
      <c r="M107" s="4">
        <v>1.1855479841437278</v>
      </c>
      <c r="N107" s="1"/>
      <c r="O107" s="152">
        <f t="shared" si="1"/>
        <v>2.3263020649724875</v>
      </c>
      <c r="P107" s="152" t="e">
        <f>RB_D!$O107/$O$136</f>
        <v>#DIV/0!</v>
      </c>
    </row>
    <row r="108" spans="2:16">
      <c r="B108" s="1">
        <v>23</v>
      </c>
      <c r="C108" s="5" t="s">
        <v>59</v>
      </c>
      <c r="D108" s="150" t="s">
        <v>169</v>
      </c>
      <c r="E108" s="4">
        <v>0.12427487024498828</v>
      </c>
      <c r="F108" s="1"/>
      <c r="G108" s="4">
        <v>9.8763007007857312E-2</v>
      </c>
      <c r="H108" s="1"/>
      <c r="I108" s="4">
        <v>-3.1304347826086959E-2</v>
      </c>
      <c r="J108" s="1"/>
      <c r="K108" s="4">
        <v>1.0285714285714287</v>
      </c>
      <c r="L108" s="1"/>
      <c r="M108" s="4">
        <v>1.0878173196013874</v>
      </c>
      <c r="N108" s="1"/>
      <c r="O108" s="152">
        <f t="shared" si="1"/>
        <v>2.3081222775995744</v>
      </c>
      <c r="P108" s="152" t="e">
        <f>RB_D!$O108/$O$136</f>
        <v>#DIV/0!</v>
      </c>
    </row>
    <row r="109" spans="2:16">
      <c r="B109" s="1">
        <v>25</v>
      </c>
      <c r="C109" s="5" t="s">
        <v>37</v>
      </c>
      <c r="D109" s="150" t="s">
        <v>170</v>
      </c>
      <c r="E109" s="4">
        <v>9.9352115395248977E-2</v>
      </c>
      <c r="F109" s="1"/>
      <c r="G109" s="4">
        <v>2.7782389621421266E-2</v>
      </c>
      <c r="H109" s="1"/>
      <c r="I109" s="4">
        <v>0</v>
      </c>
      <c r="J109" s="1"/>
      <c r="K109" s="4">
        <v>1.0571428571428572</v>
      </c>
      <c r="L109" s="1"/>
      <c r="M109" s="4">
        <v>1.1186843643592428</v>
      </c>
      <c r="N109" s="1"/>
      <c r="O109" s="152">
        <f t="shared" si="1"/>
        <v>2.3029617265187703</v>
      </c>
      <c r="P109" s="152" t="e">
        <f>RB_D!$O109/$O$136</f>
        <v>#DIV/0!</v>
      </c>
    </row>
    <row r="110" spans="2:16">
      <c r="B110" s="1">
        <v>23</v>
      </c>
      <c r="C110" s="5" t="s">
        <v>21</v>
      </c>
      <c r="D110" s="150" t="s">
        <v>171</v>
      </c>
      <c r="E110" s="4">
        <v>9.9471624921816229E-2</v>
      </c>
      <c r="F110" s="1"/>
      <c r="G110" s="4">
        <v>5.5903588872372054E-2</v>
      </c>
      <c r="H110" s="1"/>
      <c r="I110" s="4">
        <v>-7.8260869565217397E-3</v>
      </c>
      <c r="J110" s="1"/>
      <c r="K110" s="4">
        <v>1.0321428571428573</v>
      </c>
      <c r="L110" s="1"/>
      <c r="M110" s="4">
        <v>1.121505861532812</v>
      </c>
      <c r="N110" s="1"/>
      <c r="O110" s="152">
        <f t="shared" si="1"/>
        <v>2.3011978455133359</v>
      </c>
      <c r="P110" s="152" t="e">
        <f>RB_D!$O110/$O$136</f>
        <v>#DIV/0!</v>
      </c>
    </row>
    <row r="111" spans="2:16">
      <c r="B111" s="1">
        <v>24</v>
      </c>
      <c r="C111" s="5" t="s">
        <v>55</v>
      </c>
      <c r="D111" s="150" t="s">
        <v>172</v>
      </c>
      <c r="E111" s="4">
        <v>0.12659593290858373</v>
      </c>
      <c r="F111" s="1"/>
      <c r="G111" s="4">
        <v>5.3610108303249096E-2</v>
      </c>
      <c r="H111" s="1"/>
      <c r="I111" s="4">
        <v>7.8260869565217397E-2</v>
      </c>
      <c r="J111" s="1"/>
      <c r="K111" s="4">
        <v>1.0226190476190478</v>
      </c>
      <c r="L111" s="1"/>
      <c r="M111" s="4">
        <v>1.0187563379903433</v>
      </c>
      <c r="N111" s="1"/>
      <c r="O111" s="152">
        <f t="shared" si="1"/>
        <v>2.2998422963864416</v>
      </c>
      <c r="P111" s="152" t="e">
        <f>RB_D!$O111/$O$136</f>
        <v>#DIV/0!</v>
      </c>
    </row>
    <row r="112" spans="2:16">
      <c r="B112" s="1">
        <v>23</v>
      </c>
      <c r="C112" s="5" t="s">
        <v>47</v>
      </c>
      <c r="D112" s="150" t="s">
        <v>173</v>
      </c>
      <c r="E112" s="4">
        <v>0.1269997680590679</v>
      </c>
      <c r="F112" s="1"/>
      <c r="G112" s="4">
        <v>9.7759609258866009E-2</v>
      </c>
      <c r="H112" s="1"/>
      <c r="I112" s="4">
        <v>6.2608695652173918E-2</v>
      </c>
      <c r="J112" s="1"/>
      <c r="K112" s="4">
        <v>0.99047619047619051</v>
      </c>
      <c r="L112" s="1"/>
      <c r="M112" s="4">
        <v>1.0134666609320013</v>
      </c>
      <c r="N112" s="1"/>
      <c r="O112" s="152">
        <f t="shared" si="1"/>
        <v>2.2913109243782994</v>
      </c>
      <c r="P112" s="152" t="e">
        <f>RB_D!$O112/$O$136</f>
        <v>#DIV/0!</v>
      </c>
    </row>
    <row r="113" spans="2:16">
      <c r="B113" s="1">
        <v>31</v>
      </c>
      <c r="C113" s="5" t="s">
        <v>64</v>
      </c>
      <c r="D113" s="150" t="s">
        <v>174</v>
      </c>
      <c r="E113" s="4">
        <v>6.8585873361563743E-2</v>
      </c>
      <c r="F113" s="1"/>
      <c r="G113" s="4">
        <v>3.8239377950569288E-2</v>
      </c>
      <c r="H113" s="1"/>
      <c r="I113" s="4">
        <v>4.8160535117056862E-2</v>
      </c>
      <c r="J113" s="1"/>
      <c r="K113" s="4">
        <v>1.0107142857142859</v>
      </c>
      <c r="L113" s="1"/>
      <c r="M113" s="4">
        <v>1.1021811898612073</v>
      </c>
      <c r="N113" s="1"/>
      <c r="O113" s="152">
        <f t="shared" si="1"/>
        <v>2.2678812620046829</v>
      </c>
      <c r="P113" s="152" t="e">
        <f>RB_D!$O113/$O$136</f>
        <v>#DIV/0!</v>
      </c>
    </row>
    <row r="114" spans="2:16">
      <c r="B114" s="1">
        <v>27</v>
      </c>
      <c r="C114" s="5" t="s">
        <v>19</v>
      </c>
      <c r="D114" s="150" t="s">
        <v>175</v>
      </c>
      <c r="E114" s="4">
        <v>0.14042568689395685</v>
      </c>
      <c r="F114" s="1"/>
      <c r="G114" s="4">
        <v>6.4790826077723504E-2</v>
      </c>
      <c r="H114" s="1"/>
      <c r="I114" s="4">
        <v>0</v>
      </c>
      <c r="J114" s="1"/>
      <c r="K114" s="4">
        <v>1.0333333333333334</v>
      </c>
      <c r="L114" s="1"/>
      <c r="M114" s="4">
        <v>1.0252326283154543</v>
      </c>
      <c r="N114" s="1"/>
      <c r="O114" s="152">
        <f t="shared" si="1"/>
        <v>2.2637824746204682</v>
      </c>
      <c r="P114" s="152" t="e">
        <f>RB_D!$O114/$O$136</f>
        <v>#DIV/0!</v>
      </c>
    </row>
    <row r="115" spans="2:16">
      <c r="B115" s="1">
        <v>27</v>
      </c>
      <c r="C115" s="5" t="s">
        <v>17</v>
      </c>
      <c r="D115" s="150" t="s">
        <v>176</v>
      </c>
      <c r="E115" s="4">
        <v>0.13967771373221635</v>
      </c>
      <c r="F115" s="1"/>
      <c r="G115" s="4">
        <v>4.013590995965173E-2</v>
      </c>
      <c r="H115" s="1"/>
      <c r="I115" s="4">
        <v>0</v>
      </c>
      <c r="J115" s="1"/>
      <c r="K115" s="4">
        <v>0.98809523809523814</v>
      </c>
      <c r="L115" s="1"/>
      <c r="M115" s="4">
        <v>1.0931435143752024</v>
      </c>
      <c r="N115" s="1"/>
      <c r="O115" s="152">
        <f t="shared" si="1"/>
        <v>2.2610523761623087</v>
      </c>
      <c r="P115" s="152" t="e">
        <f>RB_D!$O115/$O$136</f>
        <v>#DIV/0!</v>
      </c>
    </row>
    <row r="116" spans="2:16">
      <c r="B116" s="1">
        <v>24</v>
      </c>
      <c r="C116" s="5" t="s">
        <v>3</v>
      </c>
      <c r="D116" s="150" t="s">
        <v>177</v>
      </c>
      <c r="E116" s="4">
        <v>9.2861652455207278E-2</v>
      </c>
      <c r="F116" s="1"/>
      <c r="G116" s="4">
        <v>3.5385128780754171E-2</v>
      </c>
      <c r="H116" s="1"/>
      <c r="I116" s="4">
        <v>0</v>
      </c>
      <c r="J116" s="1"/>
      <c r="K116" s="4">
        <v>1.0380952380952382</v>
      </c>
      <c r="L116" s="1"/>
      <c r="M116" s="4">
        <v>1.0933171522983758</v>
      </c>
      <c r="N116" s="1"/>
      <c r="O116" s="152">
        <f t="shared" si="1"/>
        <v>2.2596591716295755</v>
      </c>
      <c r="P116" s="152" t="e">
        <f>RB_D!$O116/$O$136</f>
        <v>#DIV/0!</v>
      </c>
    </row>
    <row r="117" spans="2:16">
      <c r="B117" s="1">
        <v>24</v>
      </c>
      <c r="C117" s="5" t="s">
        <v>57</v>
      </c>
      <c r="D117" s="150" t="s">
        <v>178</v>
      </c>
      <c r="E117" s="4">
        <v>0.1580086510483677</v>
      </c>
      <c r="F117" s="1"/>
      <c r="G117" s="4">
        <v>8.6578891484391587E-2</v>
      </c>
      <c r="H117" s="1"/>
      <c r="I117" s="4">
        <v>0</v>
      </c>
      <c r="J117" s="1"/>
      <c r="K117" s="4">
        <v>0.99404761904761907</v>
      </c>
      <c r="L117" s="1"/>
      <c r="M117" s="4">
        <v>1.0205368188437385</v>
      </c>
      <c r="N117" s="1"/>
      <c r="O117" s="152">
        <f t="shared" si="1"/>
        <v>2.2591719804241168</v>
      </c>
      <c r="P117" s="152" t="e">
        <f>RB_D!$O117/$O$136</f>
        <v>#DIV/0!</v>
      </c>
    </row>
    <row r="118" spans="2:16">
      <c r="B118" s="1">
        <v>30</v>
      </c>
      <c r="C118" s="5" t="s">
        <v>33</v>
      </c>
      <c r="D118" s="150" t="s">
        <v>179</v>
      </c>
      <c r="E118" s="4">
        <v>4.9752091049079114E-2</v>
      </c>
      <c r="F118" s="1"/>
      <c r="G118" s="4">
        <v>1.4334253557018475E-2</v>
      </c>
      <c r="H118" s="1"/>
      <c r="I118" s="4">
        <v>0</v>
      </c>
      <c r="J118" s="1"/>
      <c r="K118" s="4">
        <v>1.0654761904761905</v>
      </c>
      <c r="L118" s="1"/>
      <c r="M118" s="4">
        <v>1.112965105851861</v>
      </c>
      <c r="N118" s="1"/>
      <c r="O118" s="152">
        <f t="shared" si="1"/>
        <v>2.2425276409341492</v>
      </c>
      <c r="P118" s="152" t="e">
        <f>RB_D!$O118/$O$136</f>
        <v>#DIV/0!</v>
      </c>
    </row>
    <row r="119" spans="2:16">
      <c r="B119" s="1">
        <v>25</v>
      </c>
      <c r="C119" s="5" t="s">
        <v>43</v>
      </c>
      <c r="D119" s="150" t="s">
        <v>180</v>
      </c>
      <c r="E119" s="4">
        <v>7.718280962134054E-2</v>
      </c>
      <c r="F119" s="1"/>
      <c r="G119" s="4">
        <v>5.8770439583775751E-2</v>
      </c>
      <c r="H119" s="1"/>
      <c r="I119" s="4">
        <v>0</v>
      </c>
      <c r="J119" s="1"/>
      <c r="K119" s="4">
        <v>1.0071428571428571</v>
      </c>
      <c r="L119" s="1"/>
      <c r="M119" s="4">
        <v>1.0802432571526603</v>
      </c>
      <c r="N119" s="1"/>
      <c r="O119" s="152">
        <f t="shared" si="1"/>
        <v>2.2233393635006338</v>
      </c>
      <c r="P119" s="152" t="e">
        <f>RB_D!$O119/$O$136</f>
        <v>#DIV/0!</v>
      </c>
    </row>
    <row r="120" spans="2:16">
      <c r="B120" s="1">
        <v>25</v>
      </c>
      <c r="C120" s="5" t="s">
        <v>31</v>
      </c>
      <c r="D120" s="150" t="s">
        <v>181</v>
      </c>
      <c r="E120" s="4">
        <v>7.4520204919896915E-2</v>
      </c>
      <c r="F120" s="1"/>
      <c r="G120" s="4">
        <v>3.5262263750265456E-2</v>
      </c>
      <c r="H120" s="1"/>
      <c r="I120" s="4">
        <v>0</v>
      </c>
      <c r="J120" s="1"/>
      <c r="K120" s="4">
        <v>1.0095238095238095</v>
      </c>
      <c r="L120" s="1"/>
      <c r="M120" s="4">
        <v>1.099117407307316</v>
      </c>
      <c r="N120" s="1"/>
      <c r="O120" s="152">
        <f t="shared" si="1"/>
        <v>2.2184236855012878</v>
      </c>
      <c r="P120" s="152" t="e">
        <f>RB_D!$O120/$O$136</f>
        <v>#DIV/0!</v>
      </c>
    </row>
    <row r="121" spans="2:16">
      <c r="B121" s="1">
        <v>23</v>
      </c>
      <c r="C121" s="5" t="s">
        <v>7</v>
      </c>
      <c r="D121" s="150" t="s">
        <v>182</v>
      </c>
      <c r="E121" s="4">
        <v>9.3786790241248932E-2</v>
      </c>
      <c r="F121" s="1"/>
      <c r="G121" s="4">
        <v>-2.2934805691229562E-2</v>
      </c>
      <c r="H121" s="1"/>
      <c r="I121" s="4">
        <v>0</v>
      </c>
      <c r="J121" s="1"/>
      <c r="K121" s="4">
        <v>1.0345238095238096</v>
      </c>
      <c r="L121" s="1"/>
      <c r="M121" s="4">
        <v>1.1078896541498291</v>
      </c>
      <c r="N121" s="1"/>
      <c r="O121" s="152">
        <f t="shared" si="1"/>
        <v>2.213265448223658</v>
      </c>
      <c r="P121" s="152" t="e">
        <f>RB_D!$O121/$O$136</f>
        <v>#DIV/0!</v>
      </c>
    </row>
    <row r="122" spans="2:16">
      <c r="B122" s="1">
        <v>26</v>
      </c>
      <c r="C122" s="5" t="s">
        <v>21</v>
      </c>
      <c r="D122" s="150" t="s">
        <v>183</v>
      </c>
      <c r="E122" s="4">
        <v>2.9055726264931886E-2</v>
      </c>
      <c r="F122" s="1"/>
      <c r="G122" s="4">
        <v>2.1143023996602249E-2</v>
      </c>
      <c r="H122" s="1"/>
      <c r="I122" s="4">
        <v>0</v>
      </c>
      <c r="J122" s="1"/>
      <c r="K122" s="4">
        <v>1.0178571428571428</v>
      </c>
      <c r="L122" s="1"/>
      <c r="M122" s="4">
        <v>1.121505861532812</v>
      </c>
      <c r="N122" s="1"/>
      <c r="O122" s="152">
        <f t="shared" si="1"/>
        <v>2.1895617546514892</v>
      </c>
      <c r="P122" s="152" t="e">
        <f>RB_D!$O122/$O$136</f>
        <v>#DIV/0!</v>
      </c>
    </row>
    <row r="123" spans="2:16">
      <c r="B123" s="1">
        <v>28</v>
      </c>
      <c r="C123" s="5" t="s">
        <v>15</v>
      </c>
      <c r="D123" s="150" t="s">
        <v>184</v>
      </c>
      <c r="E123" s="4">
        <v>1.3593683793558688E-2</v>
      </c>
      <c r="F123" s="1"/>
      <c r="G123" s="4">
        <v>1.5392783050459838E-2</v>
      </c>
      <c r="H123" s="1"/>
      <c r="I123" s="4">
        <v>0</v>
      </c>
      <c r="J123" s="1"/>
      <c r="K123" s="4">
        <v>1.0249999999999999</v>
      </c>
      <c r="L123" s="1"/>
      <c r="M123" s="4">
        <v>1.1346049136717526</v>
      </c>
      <c r="N123" s="1"/>
      <c r="O123" s="152">
        <f t="shared" si="1"/>
        <v>2.1885913805157711</v>
      </c>
      <c r="P123" s="152" t="e">
        <f>RB_D!$O123/$O$136</f>
        <v>#DIV/0!</v>
      </c>
    </row>
    <row r="124" spans="2:16">
      <c r="B124" s="1">
        <v>24</v>
      </c>
      <c r="C124" s="5" t="s">
        <v>35</v>
      </c>
      <c r="D124" s="150" t="s">
        <v>185</v>
      </c>
      <c r="E124" s="4">
        <v>5.1474367543122438E-3</v>
      </c>
      <c r="F124" s="1"/>
      <c r="G124" s="4">
        <v>5.3753450838819284E-3</v>
      </c>
      <c r="H124" s="1"/>
      <c r="I124" s="4">
        <v>0</v>
      </c>
      <c r="J124" s="1"/>
      <c r="K124" s="4">
        <v>0.98809523809523814</v>
      </c>
      <c r="L124" s="1"/>
      <c r="M124" s="4">
        <v>1.1855479841437278</v>
      </c>
      <c r="N124" s="1"/>
      <c r="O124" s="152">
        <f t="shared" si="1"/>
        <v>2.1841660040771602</v>
      </c>
      <c r="P124" s="152" t="e">
        <f>RB_D!$O124/$O$136</f>
        <v>#DIV/0!</v>
      </c>
    </row>
    <row r="125" spans="2:16">
      <c r="B125" s="1">
        <v>24</v>
      </c>
      <c r="C125" s="5" t="s">
        <v>47</v>
      </c>
      <c r="D125" s="150" t="s">
        <v>186</v>
      </c>
      <c r="E125" s="4">
        <v>5.2106949415539422E-2</v>
      </c>
      <c r="F125" s="1"/>
      <c r="G125" s="4">
        <v>1.8634529624124017E-2</v>
      </c>
      <c r="H125" s="1"/>
      <c r="I125" s="4">
        <v>9.3913043478260863E-2</v>
      </c>
      <c r="J125" s="1"/>
      <c r="K125" s="4">
        <v>1.0035714285714286</v>
      </c>
      <c r="L125" s="1"/>
      <c r="M125" s="4">
        <v>1.0134666609320013</v>
      </c>
      <c r="N125" s="1"/>
      <c r="O125" s="152">
        <f t="shared" si="1"/>
        <v>2.1816926120213544</v>
      </c>
      <c r="P125" s="152" t="e">
        <f>RB_D!$O125/$O$136</f>
        <v>#DIV/0!</v>
      </c>
    </row>
    <row r="126" spans="2:16">
      <c r="B126" s="1">
        <v>26</v>
      </c>
      <c r="C126" s="5" t="s">
        <v>9</v>
      </c>
      <c r="D126" s="150" t="s">
        <v>187</v>
      </c>
      <c r="E126" s="4">
        <v>1.3087343385117019E-2</v>
      </c>
      <c r="F126" s="1"/>
      <c r="G126" s="4">
        <v>7.9452719716045263E-3</v>
      </c>
      <c r="H126" s="1"/>
      <c r="I126" s="4">
        <v>0</v>
      </c>
      <c r="J126" s="1"/>
      <c r="K126" s="4">
        <v>1.0071428571428571</v>
      </c>
      <c r="L126" s="1"/>
      <c r="M126" s="4">
        <v>1.153041868701681</v>
      </c>
      <c r="N126" s="1"/>
      <c r="O126" s="152">
        <f t="shared" si="1"/>
        <v>2.1812173412012594</v>
      </c>
      <c r="P126" s="152" t="e">
        <f>RB_D!$O126/$O$136</f>
        <v>#DIV/0!</v>
      </c>
    </row>
    <row r="127" spans="2:16">
      <c r="B127" s="1">
        <v>0</v>
      </c>
      <c r="C127" s="5" t="s">
        <v>66</v>
      </c>
      <c r="D127" s="150" t="s">
        <v>188</v>
      </c>
      <c r="E127" s="4">
        <v>6.5661164202492461E-2</v>
      </c>
      <c r="F127" s="1"/>
      <c r="G127" s="4">
        <v>3.0603631344234446E-2</v>
      </c>
      <c r="H127" s="1"/>
      <c r="I127" s="4">
        <v>-7.8260869565217397E-3</v>
      </c>
      <c r="J127" s="1"/>
      <c r="K127" s="4">
        <v>1.0238095238095237</v>
      </c>
      <c r="L127" s="1"/>
      <c r="M127" s="4">
        <v>1.0618060838971621</v>
      </c>
      <c r="N127" s="1"/>
      <c r="O127" s="152">
        <f t="shared" si="1"/>
        <v>2.1740543162968908</v>
      </c>
      <c r="P127" s="152" t="e">
        <f>RB_D!$O127/$O$136</f>
        <v>#DIV/0!</v>
      </c>
    </row>
    <row r="128" spans="2:16">
      <c r="B128" s="1">
        <v>26</v>
      </c>
      <c r="C128" s="5" t="s">
        <v>13</v>
      </c>
      <c r="D128" s="150" t="s">
        <v>189</v>
      </c>
      <c r="E128" s="4">
        <v>4.8101179369284854E-2</v>
      </c>
      <c r="F128" s="1"/>
      <c r="G128" s="4">
        <v>3.2825440645572308E-2</v>
      </c>
      <c r="H128" s="1"/>
      <c r="I128" s="4">
        <v>0</v>
      </c>
      <c r="J128" s="1"/>
      <c r="K128" s="4">
        <v>1.0083333333333333</v>
      </c>
      <c r="L128" s="1"/>
      <c r="M128" s="4">
        <v>1.0762170025806868</v>
      </c>
      <c r="N128" s="1"/>
      <c r="O128" s="152">
        <f t="shared" si="1"/>
        <v>2.1654769559288773</v>
      </c>
      <c r="P128" s="152" t="e">
        <f>RB_D!$O128/$O$136</f>
        <v>#DIV/0!</v>
      </c>
    </row>
    <row r="129" spans="2:16">
      <c r="B129" s="1">
        <v>25</v>
      </c>
      <c r="C129" s="5" t="s">
        <v>31</v>
      </c>
      <c r="D129" s="150" t="s">
        <v>190</v>
      </c>
      <c r="E129" s="4">
        <v>4.6671404233598626E-2</v>
      </c>
      <c r="F129" s="1"/>
      <c r="G129" s="4">
        <v>1.8921214695264386E-2</v>
      </c>
      <c r="H129" s="1"/>
      <c r="I129" s="4">
        <v>0</v>
      </c>
      <c r="J129" s="1"/>
      <c r="K129" s="4">
        <v>1</v>
      </c>
      <c r="L129" s="1"/>
      <c r="M129" s="4">
        <v>1.099117407307316</v>
      </c>
      <c r="N129" s="1"/>
      <c r="O129" s="152">
        <f t="shared" si="1"/>
        <v>2.1647100262361789</v>
      </c>
      <c r="P129" s="152" t="e">
        <f>RB_D!$O129/$O$136</f>
        <v>#DIV/0!</v>
      </c>
    </row>
    <row r="130" spans="2:16">
      <c r="B130" s="1">
        <v>24</v>
      </c>
      <c r="C130" s="5" t="s">
        <v>61</v>
      </c>
      <c r="D130" s="150" t="s">
        <v>191</v>
      </c>
      <c r="E130" s="4">
        <v>1.4265967365663046E-2</v>
      </c>
      <c r="F130" s="1"/>
      <c r="G130" s="4">
        <v>1.1467402845614781E-2</v>
      </c>
      <c r="H130" s="1"/>
      <c r="I130" s="4">
        <v>0</v>
      </c>
      <c r="J130" s="1"/>
      <c r="K130" s="4">
        <v>1.05</v>
      </c>
      <c r="L130" s="1"/>
      <c r="M130" s="4">
        <v>1.0806538103411527</v>
      </c>
      <c r="N130" s="1"/>
      <c r="O130" s="152">
        <f t="shared" si="1"/>
        <v>2.1563871805524304</v>
      </c>
      <c r="P130" s="152" t="e">
        <f>RB_D!$O130/$O$136</f>
        <v>#DIV/0!</v>
      </c>
    </row>
    <row r="131" spans="2:16">
      <c r="B131" s="1">
        <v>23</v>
      </c>
      <c r="C131" s="5" t="s">
        <v>66</v>
      </c>
      <c r="D131" s="150" t="s">
        <v>192</v>
      </c>
      <c r="E131" s="4">
        <v>7.2958210274519944E-2</v>
      </c>
      <c r="F131" s="1"/>
      <c r="G131" s="4">
        <v>3.4402208536844343E-2</v>
      </c>
      <c r="H131" s="1"/>
      <c r="I131" s="4">
        <v>0</v>
      </c>
      <c r="J131" s="1"/>
      <c r="K131" s="4">
        <v>0.98214285714285721</v>
      </c>
      <c r="L131" s="1"/>
      <c r="M131" s="4">
        <v>1.0618060838971621</v>
      </c>
      <c r="N131" s="1"/>
      <c r="O131" s="152">
        <f t="shared" si="1"/>
        <v>2.1513093598513837</v>
      </c>
      <c r="P131" s="152" t="e">
        <f>RB_D!$O131/$O$136</f>
        <v>#DIV/0!</v>
      </c>
    </row>
    <row r="132" spans="2:16">
      <c r="B132" s="1">
        <v>26</v>
      </c>
      <c r="C132" s="5" t="s">
        <v>13</v>
      </c>
      <c r="D132" s="150" t="s">
        <v>193</v>
      </c>
      <c r="E132" s="4">
        <v>3.1950186080555873E-2</v>
      </c>
      <c r="F132" s="1"/>
      <c r="G132" s="4">
        <v>1.3378636653217245E-2</v>
      </c>
      <c r="H132" s="1"/>
      <c r="I132" s="4">
        <v>0</v>
      </c>
      <c r="J132" s="1"/>
      <c r="K132" s="4">
        <v>1.004761904761905</v>
      </c>
      <c r="L132" s="1"/>
      <c r="M132" s="4">
        <v>1.0762170025806868</v>
      </c>
      <c r="N132" s="1"/>
      <c r="O132" s="152">
        <f t="shared" si="1"/>
        <v>2.1263077300763649</v>
      </c>
      <c r="P132" s="152" t="e">
        <f>RB_D!$O132/$O$136</f>
        <v>#DIV/0!</v>
      </c>
    </row>
    <row r="133" spans="2:16">
      <c r="B133" s="1">
        <v>23</v>
      </c>
      <c r="C133" s="5" t="s">
        <v>59</v>
      </c>
      <c r="D133" s="150" t="s">
        <v>194</v>
      </c>
      <c r="E133" s="4">
        <v>1.7591167483012034E-2</v>
      </c>
      <c r="F133" s="1"/>
      <c r="G133" s="4">
        <v>1.0033977489912933E-2</v>
      </c>
      <c r="H133" s="1"/>
      <c r="I133" s="4">
        <v>-3.1304347826086959E-2</v>
      </c>
      <c r="J133" s="1"/>
      <c r="K133" s="4">
        <v>1.0309523809523808</v>
      </c>
      <c r="L133" s="1"/>
      <c r="M133" s="4">
        <v>1.0878173196013874</v>
      </c>
      <c r="N133" s="1"/>
      <c r="O133" s="152">
        <f t="shared" si="1"/>
        <v>2.1150904977006064</v>
      </c>
      <c r="P133" s="152" t="e">
        <f>RB_D!$O133/$O$136</f>
        <v>#DIV/0!</v>
      </c>
    </row>
    <row r="134" spans="2:16">
      <c r="B134" s="1">
        <v>25</v>
      </c>
      <c r="C134" s="5" t="s">
        <v>19</v>
      </c>
      <c r="D134" s="150" t="s">
        <v>195</v>
      </c>
      <c r="E134" s="4">
        <v>1.3100377049571279E-2</v>
      </c>
      <c r="F134" s="1"/>
      <c r="G134" s="4">
        <v>4.5869611382459118E-3</v>
      </c>
      <c r="H134" s="1"/>
      <c r="I134" s="4">
        <v>0</v>
      </c>
      <c r="J134" s="1"/>
      <c r="K134" s="4">
        <v>0.99166666666666659</v>
      </c>
      <c r="L134" s="1"/>
      <c r="M134" s="4">
        <v>1.0252326283154543</v>
      </c>
      <c r="N134" s="1"/>
      <c r="O134" s="152">
        <f t="shared" si="1"/>
        <v>2.0345866331699378</v>
      </c>
      <c r="P134" s="152" t="e">
        <f>RB_D!$O134/$O$136</f>
        <v>#DIV/0!</v>
      </c>
    </row>
    <row r="135" spans="2:16">
      <c r="C135" s="2"/>
      <c r="D135" s="3"/>
      <c r="E135" s="159"/>
      <c r="G135" s="159"/>
      <c r="I135" s="159"/>
      <c r="K135" s="159"/>
      <c r="M135" s="160"/>
      <c r="P135" s="151"/>
    </row>
    <row r="136" spans="2:16">
      <c r="O136" s="151"/>
    </row>
  </sheetData>
  <pageMargins left="0.7" right="0.7" top="0.75" bottom="0.75" header="0.3" footer="0.3"/>
  <pageSetup orientation="portrait" horizontalDpi="300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1"/>
  <sheetViews>
    <sheetView topLeftCell="A177" zoomScale="85" zoomScaleNormal="85" zoomScalePageLayoutView="85" workbookViewId="0">
      <selection activeCell="A211" sqref="A211:XFD211"/>
    </sheetView>
  </sheetViews>
  <sheetFormatPr baseColWidth="10" defaultColWidth="8.83203125" defaultRowHeight="14" x14ac:dyDescent="0"/>
  <cols>
    <col min="2" max="3" width="10.6640625" customWidth="1"/>
    <col min="4" max="4" width="30.6640625" customWidth="1"/>
    <col min="5" max="5" width="16.6640625" customWidth="1"/>
    <col min="6" max="6" width="10.6640625" customWidth="1"/>
    <col min="7" max="7" width="16.6640625" customWidth="1"/>
    <col min="8" max="8" width="10.6640625" customWidth="1"/>
    <col min="9" max="9" width="15.6640625" customWidth="1"/>
    <col min="10" max="10" width="10.6640625" customWidth="1"/>
    <col min="11" max="11" width="15.6640625" customWidth="1"/>
    <col min="12" max="12" width="10.6640625" customWidth="1"/>
    <col min="13" max="13" width="16.6640625" customWidth="1"/>
    <col min="14" max="14" width="10.6640625" customWidth="1"/>
    <col min="15" max="16" width="16.6640625" customWidth="1"/>
  </cols>
  <sheetData>
    <row r="2" spans="2:16">
      <c r="E2" s="1">
        <v>1</v>
      </c>
      <c r="F2" s="1"/>
      <c r="G2" s="1">
        <v>2</v>
      </c>
      <c r="H2" s="1"/>
      <c r="I2" s="1">
        <v>3</v>
      </c>
      <c r="J2" s="1"/>
      <c r="K2" s="1">
        <v>4</v>
      </c>
      <c r="L2" s="1"/>
      <c r="M2" s="1">
        <v>5</v>
      </c>
    </row>
    <row r="3" spans="2:16" ht="30" customHeight="1">
      <c r="B3" s="155" t="s">
        <v>759</v>
      </c>
      <c r="C3" s="136"/>
      <c r="D3" s="136"/>
      <c r="E3" s="137" t="s">
        <v>1837</v>
      </c>
      <c r="F3" s="136"/>
      <c r="G3" s="137" t="s">
        <v>1836</v>
      </c>
      <c r="H3" s="136"/>
      <c r="I3" s="137" t="s">
        <v>1835</v>
      </c>
      <c r="J3" s="136"/>
      <c r="K3" s="156" t="s">
        <v>1829</v>
      </c>
      <c r="L3" s="136"/>
      <c r="M3" s="137" t="s">
        <v>1830</v>
      </c>
      <c r="N3" s="136"/>
      <c r="O3" s="155" t="s">
        <v>0</v>
      </c>
      <c r="P3" s="137" t="s">
        <v>1831</v>
      </c>
    </row>
    <row r="4" spans="2:16">
      <c r="D4" s="157" t="s">
        <v>1811</v>
      </c>
      <c r="E4" s="80">
        <v>1.2</v>
      </c>
      <c r="F4" s="80"/>
      <c r="G4" s="80">
        <v>1</v>
      </c>
      <c r="H4" s="80"/>
      <c r="I4" s="80">
        <v>0.9</v>
      </c>
      <c r="J4" s="80"/>
      <c r="K4" s="80">
        <v>1.1000000000000001</v>
      </c>
      <c r="L4" s="80"/>
      <c r="M4" s="80">
        <v>1.2</v>
      </c>
    </row>
    <row r="5" spans="2:16">
      <c r="B5" t="s">
        <v>1832</v>
      </c>
      <c r="C5" t="s">
        <v>2</v>
      </c>
      <c r="D5" s="157" t="s">
        <v>1815</v>
      </c>
      <c r="E5" s="80" t="s">
        <v>1814</v>
      </c>
      <c r="F5" s="79" t="s">
        <v>1813</v>
      </c>
      <c r="G5" s="79" t="s">
        <v>1816</v>
      </c>
      <c r="H5" s="79" t="s">
        <v>1817</v>
      </c>
      <c r="I5" s="79" t="s">
        <v>1820</v>
      </c>
      <c r="J5" s="79" t="s">
        <v>1818</v>
      </c>
      <c r="K5" s="79" t="s">
        <v>1822</v>
      </c>
      <c r="L5" s="79" t="s">
        <v>1819</v>
      </c>
      <c r="M5" s="79" t="s">
        <v>1821</v>
      </c>
      <c r="N5" t="s">
        <v>1823</v>
      </c>
      <c r="O5" t="s">
        <v>1824</v>
      </c>
      <c r="P5" t="s">
        <v>1834</v>
      </c>
    </row>
    <row r="6" spans="2:16">
      <c r="B6" s="1" t="s">
        <v>1839</v>
      </c>
      <c r="C6" s="3"/>
      <c r="D6" s="172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</row>
    <row r="7" spans="2:16">
      <c r="B7" s="1">
        <v>28</v>
      </c>
      <c r="C7" s="3" t="str">
        <f>VLOOKUP(D7,'[1]Rec - 2016'!$C$5:$S$466,2,FALSE)</f>
        <v>CIN</v>
      </c>
      <c r="D7" s="162" t="s">
        <v>222</v>
      </c>
      <c r="E7" s="4">
        <v>0.70091073826684114</v>
      </c>
      <c r="F7" s="4"/>
      <c r="G7" s="4">
        <v>0.95784244144783548</v>
      </c>
      <c r="H7" s="4"/>
      <c r="I7" s="4">
        <v>0.41638554216867479</v>
      </c>
      <c r="J7" s="4"/>
      <c r="K7" s="4">
        <v>1.0727956989247314</v>
      </c>
      <c r="L7" s="4"/>
      <c r="M7" s="4">
        <v>1.112965105851861</v>
      </c>
      <c r="N7" s="4"/>
      <c r="O7" s="4">
        <f>SUM(E7,G7,I7,K7,M7)</f>
        <v>4.2608995266599443</v>
      </c>
      <c r="P7" s="4" t="e">
        <f>O7/$O$211</f>
        <v>#DIV/0!</v>
      </c>
    </row>
    <row r="8" spans="2:16">
      <c r="B8" s="1">
        <v>23</v>
      </c>
      <c r="C8" s="3" t="str">
        <f>VLOOKUP(D8,'[1]Rec - 2016'!$C$5:$S$466,2,FALSE)</f>
        <v>SFO</v>
      </c>
      <c r="D8" s="161" t="s">
        <v>341</v>
      </c>
      <c r="E8" s="4">
        <v>0.11923606911043078</v>
      </c>
      <c r="F8" s="4"/>
      <c r="G8" s="4">
        <v>5.4648687012065295E-2</v>
      </c>
      <c r="H8" s="4"/>
      <c r="I8" s="4">
        <v>-1.0843373493975905E-2</v>
      </c>
      <c r="J8" s="4"/>
      <c r="K8" s="4">
        <v>1.0006451612903227</v>
      </c>
      <c r="L8" s="4"/>
      <c r="M8" s="4">
        <v>1.0187563379903433</v>
      </c>
      <c r="N8" s="4"/>
      <c r="O8" s="4">
        <f>SUM(E8,G8,I8,K8,M8)</f>
        <v>2.1824428819091861</v>
      </c>
      <c r="P8" s="4" t="e">
        <f>O8/$O$211</f>
        <v>#DIV/0!</v>
      </c>
    </row>
    <row r="9" spans="2:16">
      <c r="B9" s="1">
        <v>23</v>
      </c>
      <c r="C9" s="3" t="str">
        <f>VLOOKUP(D9,'[1]Rec - 2016'!$C$5:$S$466,2,FALSE)</f>
        <v>TAM</v>
      </c>
      <c r="D9" s="162" t="s">
        <v>271</v>
      </c>
      <c r="E9" s="4">
        <v>0.56934211054930295</v>
      </c>
      <c r="F9" s="4"/>
      <c r="G9" s="4">
        <v>0.41201797965460141</v>
      </c>
      <c r="H9" s="4"/>
      <c r="I9" s="4">
        <v>0.1040963855421687</v>
      </c>
      <c r="J9" s="4"/>
      <c r="K9" s="4">
        <v>0.99118279569892476</v>
      </c>
      <c r="L9" s="4"/>
      <c r="M9" s="4">
        <v>1.0802432571526603</v>
      </c>
      <c r="N9" s="4"/>
      <c r="O9" s="4">
        <f>SUM(E9,G9,I9,K9,M9)</f>
        <v>3.1568825285976581</v>
      </c>
      <c r="P9" s="4" t="e">
        <f>O9/$O$211</f>
        <v>#DIV/0!</v>
      </c>
    </row>
    <row r="10" spans="2:16">
      <c r="B10" s="1">
        <v>26</v>
      </c>
      <c r="C10" s="3" t="str">
        <f>VLOOKUP(D10,'[1]Rec - 2016'!$C$5:$S$466,2,FALSE)</f>
        <v>MIN</v>
      </c>
      <c r="D10" s="162" t="s">
        <v>245</v>
      </c>
      <c r="E10" s="4">
        <v>0.67215022739498265</v>
      </c>
      <c r="F10" s="4"/>
      <c r="G10" s="4">
        <v>0.60051454932576298</v>
      </c>
      <c r="H10" s="4"/>
      <c r="I10" s="4">
        <v>0.30361445783132529</v>
      </c>
      <c r="J10" s="4"/>
      <c r="K10" s="4">
        <v>0.99473118279569883</v>
      </c>
      <c r="L10" s="4"/>
      <c r="M10" s="4">
        <v>1.0849823485756598</v>
      </c>
      <c r="N10" s="4"/>
      <c r="O10" s="4">
        <f>SUM(E10,G10,I10,K10,M10)</f>
        <v>3.6559927659234299</v>
      </c>
      <c r="P10" s="4" t="e">
        <f>O10/$O$211</f>
        <v>#DIV/0!</v>
      </c>
    </row>
    <row r="11" spans="2:16">
      <c r="B11" s="1">
        <v>23</v>
      </c>
      <c r="C11" s="3" t="str">
        <f>VLOOKUP(D11,'[1]Rec - 2016'!$C$5:$S$466,2,FALSE)</f>
        <v>TAM</v>
      </c>
      <c r="D11" s="161" t="s">
        <v>370</v>
      </c>
      <c r="E11" s="4">
        <v>6.859543500594012E-2</v>
      </c>
      <c r="F11" s="4"/>
      <c r="G11" s="4">
        <v>2.6969481902058199E-2</v>
      </c>
      <c r="H11" s="4"/>
      <c r="I11" s="4">
        <v>7.4354561101549047E-2</v>
      </c>
      <c r="J11" s="4"/>
      <c r="K11" s="4">
        <v>0</v>
      </c>
      <c r="L11" s="4"/>
      <c r="M11" s="4">
        <v>1.0802432571526603</v>
      </c>
      <c r="N11" s="4"/>
      <c r="O11" s="4">
        <f>SUM(E11,G11,I11,K11,M11)</f>
        <v>1.2501627351622078</v>
      </c>
      <c r="P11" s="4" t="e">
        <f>O11/$O$211</f>
        <v>#DIV/0!</v>
      </c>
    </row>
    <row r="12" spans="2:16">
      <c r="B12" s="1">
        <v>24</v>
      </c>
      <c r="C12" s="3" t="str">
        <f>VLOOKUP(D12,'[1]Rec - 2016'!$C$5:$S$466,2,FALSE)</f>
        <v>KAN</v>
      </c>
      <c r="D12" s="162" t="s">
        <v>285</v>
      </c>
      <c r="E12" s="4">
        <v>0.37649442255191412</v>
      </c>
      <c r="F12" s="4"/>
      <c r="G12" s="4">
        <v>0.17326117814052519</v>
      </c>
      <c r="H12" s="4"/>
      <c r="I12" s="4">
        <v>0.13012048192771083</v>
      </c>
      <c r="J12" s="4"/>
      <c r="K12" s="4">
        <v>0.9900000000000001</v>
      </c>
      <c r="L12" s="4"/>
      <c r="M12" s="4">
        <v>1.1186843643592428</v>
      </c>
      <c r="N12" s="4"/>
      <c r="O12" s="4">
        <f>SUM(E12,G12,I12,K12,M12)</f>
        <v>2.788560446979393</v>
      </c>
      <c r="P12" s="4" t="e">
        <f>O12/$O$211</f>
        <v>#DIV/0!</v>
      </c>
    </row>
    <row r="13" spans="2:16">
      <c r="B13" s="1">
        <v>28</v>
      </c>
      <c r="C13" s="3" t="str">
        <f>VLOOKUP(D13,'[1]Rec - 2016'!$C$5:$S$466,2,FALSE)</f>
        <v>ATL</v>
      </c>
      <c r="D13" s="162" t="s">
        <v>307</v>
      </c>
      <c r="E13" s="4">
        <v>0.23623179454237744</v>
      </c>
      <c r="F13" s="4"/>
      <c r="G13" s="4">
        <v>0.20058552164655785</v>
      </c>
      <c r="H13" s="4"/>
      <c r="I13" s="4">
        <v>0.13012048192771083</v>
      </c>
      <c r="J13" s="4"/>
      <c r="K13" s="4">
        <v>0.99354838709677429</v>
      </c>
      <c r="L13" s="4"/>
      <c r="M13" s="4">
        <v>1.0452358513305204</v>
      </c>
      <c r="N13" s="4"/>
      <c r="O13" s="4">
        <f>SUM(E13,G13,I13,K13,M13)</f>
        <v>2.6057220365439409</v>
      </c>
      <c r="P13" s="4" t="e">
        <f>O13/$O$211</f>
        <v>#DIV/0!</v>
      </c>
    </row>
    <row r="14" spans="2:16">
      <c r="B14" s="1">
        <v>24</v>
      </c>
      <c r="C14" s="3" t="str">
        <f>VLOOKUP(D14,'[1]Rec - 2016'!$C$5:$S$466,2,FALSE)</f>
        <v>CIN</v>
      </c>
      <c r="D14" s="161" t="s">
        <v>381</v>
      </c>
      <c r="E14" s="4">
        <v>5.6072859061347291E-2</v>
      </c>
      <c r="F14" s="4"/>
      <c r="G14" s="4">
        <v>4.4091554293825407E-2</v>
      </c>
      <c r="H14" s="4"/>
      <c r="I14" s="4">
        <v>-3.2530120481927709E-2</v>
      </c>
      <c r="J14" s="4"/>
      <c r="K14" s="4">
        <v>0</v>
      </c>
      <c r="L14" s="4"/>
      <c r="M14" s="4">
        <v>1.112965105851861</v>
      </c>
      <c r="N14" s="4"/>
      <c r="O14" s="4">
        <f>SUM(E14,G14,I14,K14,M14)</f>
        <v>1.180599398725106</v>
      </c>
      <c r="P14" s="4" t="e">
        <f>O14/$O$211</f>
        <v>#DIV/0!</v>
      </c>
    </row>
    <row r="15" spans="2:16">
      <c r="B15" s="1">
        <v>25</v>
      </c>
      <c r="C15" s="3" t="str">
        <f>VLOOKUP(D15,'[1]Rec - 2016'!$C$5:$S$466,2,FALSE)</f>
        <v>JAX</v>
      </c>
      <c r="D15" s="162" t="s">
        <v>256</v>
      </c>
      <c r="E15" s="4">
        <v>0.52798270189837371</v>
      </c>
      <c r="F15" s="4"/>
      <c r="G15" s="4">
        <v>0.43086650751661404</v>
      </c>
      <c r="H15" s="4"/>
      <c r="I15" s="4">
        <v>0.26812705366922235</v>
      </c>
      <c r="J15" s="4"/>
      <c r="K15" s="4">
        <v>1.0408602150537636</v>
      </c>
      <c r="L15" s="4"/>
      <c r="M15" s="4">
        <v>1.072657105890362</v>
      </c>
      <c r="N15" s="4"/>
      <c r="O15" s="4">
        <f>SUM(E15,G15,I15,K15,M15)</f>
        <v>3.3404935840283354</v>
      </c>
      <c r="P15" s="4" t="e">
        <f>O15/$O$211</f>
        <v>#DIV/0!</v>
      </c>
    </row>
    <row r="16" spans="2:16">
      <c r="B16" s="1">
        <v>23</v>
      </c>
      <c r="C16" s="3" t="str">
        <f>VLOOKUP(D16,'[1]Rec - 2016'!$C$5:$S$466,2,FALSE)</f>
        <v>JAX</v>
      </c>
      <c r="D16" s="162" t="s">
        <v>204</v>
      </c>
      <c r="E16" s="4">
        <v>1.0490182629822951</v>
      </c>
      <c r="F16" s="4"/>
      <c r="G16" s="4">
        <v>0.54834989354151886</v>
      </c>
      <c r="H16" s="4"/>
      <c r="I16" s="4">
        <v>0.37951807228915668</v>
      </c>
      <c r="J16" s="4"/>
      <c r="K16" s="4">
        <v>1.0550537634408603</v>
      </c>
      <c r="L16" s="4"/>
      <c r="M16" s="4">
        <v>1.072657105890362</v>
      </c>
      <c r="N16" s="4"/>
      <c r="O16" s="4">
        <f>SUM(E16,G16,I16,K16,M16)</f>
        <v>4.1045970981441924</v>
      </c>
      <c r="P16" s="4" t="e">
        <f>O16/$O$211</f>
        <v>#DIV/0!</v>
      </c>
    </row>
    <row r="17" spans="2:16">
      <c r="B17" s="1">
        <v>26</v>
      </c>
      <c r="C17" s="3" t="str">
        <f>VLOOKUP(D17,'[1]Rec - 2016'!$C$5:$S$466,2,FALSE)</f>
        <v>CHI</v>
      </c>
      <c r="D17" s="162" t="s">
        <v>250</v>
      </c>
      <c r="E17" s="4">
        <v>0.70797209671625982</v>
      </c>
      <c r="F17" s="4"/>
      <c r="G17" s="4">
        <v>0.67979654601372141</v>
      </c>
      <c r="H17" s="4"/>
      <c r="I17" s="4">
        <v>0.17349397590361448</v>
      </c>
      <c r="J17" s="4"/>
      <c r="K17" s="4">
        <v>1.051505376344086</v>
      </c>
      <c r="L17" s="4"/>
      <c r="M17" s="4">
        <v>1.0205368188437385</v>
      </c>
      <c r="N17" s="4"/>
      <c r="O17" s="4">
        <f>SUM(E17,G17,I17,K17,M17)</f>
        <v>3.6333048138214199</v>
      </c>
      <c r="P17" s="4" t="e">
        <f>O17/$O$211</f>
        <v>#DIV/0!</v>
      </c>
    </row>
    <row r="18" spans="2:16">
      <c r="B18" s="1">
        <v>22</v>
      </c>
      <c r="C18" s="3" t="str">
        <f>VLOOKUP(D18,'[1]Rec - 2016'!$C$5:$S$466,2,FALSE)</f>
        <v>OAK</v>
      </c>
      <c r="D18" s="162" t="s">
        <v>217</v>
      </c>
      <c r="E18" s="4">
        <v>0.90633882920664099</v>
      </c>
      <c r="F18" s="4"/>
      <c r="G18" s="4">
        <v>0.7160220014194465</v>
      </c>
      <c r="H18" s="4"/>
      <c r="I18" s="4">
        <v>0.30361445783132529</v>
      </c>
      <c r="J18" s="4"/>
      <c r="K18" s="4">
        <v>1.0455913978494624</v>
      </c>
      <c r="L18" s="4"/>
      <c r="M18" s="4">
        <v>1.1346049136717526</v>
      </c>
      <c r="N18" s="4"/>
      <c r="O18" s="4">
        <f>SUM(E18,G18,I18,K18,M18)</f>
        <v>4.1061715999786284</v>
      </c>
      <c r="P18" s="4" t="e">
        <f>O18/$O$211</f>
        <v>#DIV/0!</v>
      </c>
    </row>
    <row r="19" spans="2:16">
      <c r="B19" s="1">
        <v>28</v>
      </c>
      <c r="C19" s="3" t="str">
        <f>VLOOKUP(D19,'[1]Rec - 2016'!$C$5:$S$466,2,FALSE)</f>
        <v>OAK</v>
      </c>
      <c r="D19" s="162" t="s">
        <v>299</v>
      </c>
      <c r="E19" s="4">
        <v>0.17165508128913656</v>
      </c>
      <c r="F19" s="4"/>
      <c r="G19" s="4">
        <v>7.8246983676366219E-2</v>
      </c>
      <c r="H19" s="4"/>
      <c r="I19" s="4">
        <v>0.19518072289156627</v>
      </c>
      <c r="J19" s="4"/>
      <c r="K19" s="4">
        <v>0.99946236559139789</v>
      </c>
      <c r="L19" s="4"/>
      <c r="M19" s="4">
        <v>1.1346049136717526</v>
      </c>
      <c r="N19" s="4"/>
      <c r="O19" s="4">
        <f>SUM(E19,G19,I19,K19,M19)</f>
        <v>2.5791500671202199</v>
      </c>
      <c r="P19" s="4" t="e">
        <f>O19/$O$211</f>
        <v>#DIV/0!</v>
      </c>
    </row>
    <row r="20" spans="2:16">
      <c r="B20" s="1">
        <v>35</v>
      </c>
      <c r="C20" s="3" t="str">
        <f>VLOOKUP(D20,'[1]Rec - 2016'!$C$5:$S$466,2,FALSE)</f>
        <v>TEN</v>
      </c>
      <c r="D20" s="162" t="s">
        <v>291</v>
      </c>
      <c r="E20" s="4">
        <v>0.15876343436782991</v>
      </c>
      <c r="F20" s="4"/>
      <c r="G20" s="4">
        <v>0.10557132718239887</v>
      </c>
      <c r="H20" s="4"/>
      <c r="I20" s="4">
        <v>0.26024096385542167</v>
      </c>
      <c r="J20" s="4"/>
      <c r="K20" s="4">
        <v>1.0018279569892474</v>
      </c>
      <c r="L20" s="4"/>
      <c r="M20" s="4">
        <v>1.1855479841437278</v>
      </c>
      <c r="N20" s="4"/>
      <c r="O20" s="4">
        <f>SUM(E20,G20,I20,K20,M20)</f>
        <v>2.7119516665386256</v>
      </c>
      <c r="P20" s="4" t="e">
        <f>O20/$O$211</f>
        <v>#DIV/0!</v>
      </c>
    </row>
    <row r="21" spans="2:16">
      <c r="B21" s="1">
        <v>28</v>
      </c>
      <c r="C21" s="3" t="str">
        <f>VLOOKUP(D21,'[1]Rec - 2016'!$C$5:$S$466,2,FALSE)</f>
        <v>DET</v>
      </c>
      <c r="D21" s="162" t="s">
        <v>320</v>
      </c>
      <c r="E21" s="4">
        <v>0.18729315013539266</v>
      </c>
      <c r="F21" s="4"/>
      <c r="G21" s="4">
        <v>0.11674946770759405</v>
      </c>
      <c r="H21" s="4"/>
      <c r="I21" s="4">
        <v>4.3373493975903621E-2</v>
      </c>
      <c r="J21" s="4"/>
      <c r="K21" s="4">
        <v>0.99591397849462371</v>
      </c>
      <c r="L21" s="4"/>
      <c r="M21" s="4">
        <v>1.0931435143752024</v>
      </c>
      <c r="N21" s="4"/>
      <c r="O21" s="4">
        <f>SUM(E21,G21,I21,K21,M21)</f>
        <v>2.4364736046887163</v>
      </c>
      <c r="P21" s="4" t="e">
        <f>O21/$O$211</f>
        <v>#DIV/0!</v>
      </c>
    </row>
    <row r="22" spans="2:16">
      <c r="B22" s="1">
        <v>30</v>
      </c>
      <c r="C22" s="3" t="str">
        <f>VLOOKUP(D22,'[1]Rec - 2016'!$C$5:$S$466,2,FALSE)</f>
        <v>CLE</v>
      </c>
      <c r="D22" s="162" t="s">
        <v>278</v>
      </c>
      <c r="E22" s="4">
        <v>0.41646480354642418</v>
      </c>
      <c r="F22" s="4"/>
      <c r="G22" s="4">
        <v>0.20120652945351314</v>
      </c>
      <c r="H22" s="4"/>
      <c r="I22" s="4">
        <v>0.19518072289156627</v>
      </c>
      <c r="J22" s="4"/>
      <c r="K22" s="4">
        <v>1.0325806451612904</v>
      </c>
      <c r="L22" s="4"/>
      <c r="M22" s="4">
        <v>1.0806538103411527</v>
      </c>
      <c r="N22" s="4"/>
      <c r="O22" s="4">
        <f>SUM(E22,G22,I22,K22,M22)</f>
        <v>2.9260865113939465</v>
      </c>
      <c r="P22" s="4" t="e">
        <f>O22/$O$211</f>
        <v>#DIV/0!</v>
      </c>
    </row>
    <row r="23" spans="2:16">
      <c r="B23" s="1">
        <v>36</v>
      </c>
      <c r="C23" s="3" t="str">
        <f>VLOOKUP(D23,'[1]Rec - 2016'!$C$5:$S$466,2,FALSE)</f>
        <v>DET</v>
      </c>
      <c r="D23" s="162" t="s">
        <v>226</v>
      </c>
      <c r="E23" s="4">
        <v>0.71171397051449203</v>
      </c>
      <c r="F23" s="4"/>
      <c r="G23" s="4">
        <v>0.3626685592618879</v>
      </c>
      <c r="H23" s="4"/>
      <c r="I23" s="4">
        <v>0.52048192771084334</v>
      </c>
      <c r="J23" s="4"/>
      <c r="K23" s="4">
        <v>0.96870967741935499</v>
      </c>
      <c r="L23" s="4"/>
      <c r="M23" s="4">
        <v>1.0931435143752024</v>
      </c>
      <c r="N23" s="4"/>
      <c r="O23" s="4">
        <f>SUM(E23,G23,I23,K23,M23)</f>
        <v>3.6567176492817808</v>
      </c>
      <c r="P23" s="4" t="e">
        <f>O23/$O$211</f>
        <v>#DIV/0!</v>
      </c>
    </row>
    <row r="24" spans="2:16">
      <c r="B24" s="1">
        <v>28</v>
      </c>
      <c r="C24" s="3" t="str">
        <f>VLOOKUP(D24,'[1]Rec - 2016'!$C$5:$S$466,2,FALSE)</f>
        <v>PIT</v>
      </c>
      <c r="D24" s="162" t="s">
        <v>198</v>
      </c>
      <c r="E24" s="4">
        <v>1.0836986664311579</v>
      </c>
      <c r="F24" s="4"/>
      <c r="G24" s="4">
        <v>0.85053229240596162</v>
      </c>
      <c r="H24" s="4"/>
      <c r="I24" s="4">
        <v>0.83277108433734959</v>
      </c>
      <c r="J24" s="4"/>
      <c r="K24" s="4">
        <v>1.0905376344086022</v>
      </c>
      <c r="L24" s="4"/>
      <c r="M24" s="4">
        <v>1.0762170025806868</v>
      </c>
      <c r="N24" s="4"/>
      <c r="O24" s="4">
        <f>SUM(E24,G24,I24,K24,M24)</f>
        <v>4.933756680163758</v>
      </c>
      <c r="P24" s="4" t="e">
        <f>O24/$O$211</f>
        <v>#DIV/0!</v>
      </c>
    </row>
    <row r="25" spans="2:16">
      <c r="B25" s="1">
        <v>28</v>
      </c>
      <c r="C25" s="3" t="str">
        <f>VLOOKUP(D25,'[1]Rec - 2016'!$C$5:$S$466,2,FALSE)</f>
        <v>JAX</v>
      </c>
      <c r="D25" s="161" t="s">
        <v>371</v>
      </c>
      <c r="E25" s="4">
        <v>6.9471408144522837E-2</v>
      </c>
      <c r="F25" s="4"/>
      <c r="G25" s="4">
        <v>7.6839365980600899E-2</v>
      </c>
      <c r="H25" s="4"/>
      <c r="I25" s="4">
        <v>6.9397590361445785E-2</v>
      </c>
      <c r="J25" s="4"/>
      <c r="K25" s="4">
        <v>0</v>
      </c>
      <c r="L25" s="4"/>
      <c r="M25" s="4">
        <v>1.072657105890362</v>
      </c>
      <c r="N25" s="4"/>
      <c r="O25" s="4">
        <f>SUM(E25,G25,I25,K25,M25)</f>
        <v>1.2883654703769314</v>
      </c>
      <c r="P25" s="4" t="e">
        <f>O25/$O$211</f>
        <v>#DIV/0!</v>
      </c>
    </row>
    <row r="26" spans="2:16">
      <c r="B26" s="1">
        <v>25</v>
      </c>
      <c r="C26" s="3" t="str">
        <f>VLOOKUP(D26,'[1]Rec - 2016'!$C$5:$S$466,2,FALSE)</f>
        <v>DEN</v>
      </c>
      <c r="D26" s="162" t="s">
        <v>310</v>
      </c>
      <c r="E26" s="4">
        <v>0.17319647385581449</v>
      </c>
      <c r="F26" s="4"/>
      <c r="G26" s="4">
        <v>0.11082600862586668</v>
      </c>
      <c r="H26" s="4"/>
      <c r="I26" s="4">
        <v>0.16014828544949028</v>
      </c>
      <c r="J26" s="4"/>
      <c r="K26" s="4">
        <v>1.0337634408602152</v>
      </c>
      <c r="L26" s="4"/>
      <c r="M26" s="4">
        <v>1.0134666609320013</v>
      </c>
      <c r="N26" s="4"/>
      <c r="O26" s="4">
        <f>SUM(E26,G26,I26,K26,M26)</f>
        <v>2.491400869723388</v>
      </c>
      <c r="P26" s="4" t="e">
        <f>O26/$O$211</f>
        <v>#DIV/0!</v>
      </c>
    </row>
    <row r="27" spans="2:16">
      <c r="B27" s="1">
        <v>25</v>
      </c>
      <c r="C27" s="3" t="str">
        <f>VLOOKUP(D27,'[1]Rec - 2016'!$C$5:$S$466,2,FALSE)</f>
        <v>SFO</v>
      </c>
      <c r="D27" s="161" t="s">
        <v>390</v>
      </c>
      <c r="E27" s="4">
        <v>6.7070288874617315E-2</v>
      </c>
      <c r="F27" s="4"/>
      <c r="G27" s="4">
        <v>6.4966970573783922E-2</v>
      </c>
      <c r="H27" s="4"/>
      <c r="I27" s="4">
        <v>0</v>
      </c>
      <c r="J27" s="4"/>
      <c r="K27" s="4">
        <v>0</v>
      </c>
      <c r="L27" s="4"/>
      <c r="M27" s="4">
        <v>1.0187563379903433</v>
      </c>
      <c r="N27" s="4"/>
      <c r="O27" s="4">
        <f>SUM(E27,G27,I27,K27,M27)</f>
        <v>1.1507935974387444</v>
      </c>
      <c r="P27" s="4" t="e">
        <f>O27/$O$211</f>
        <v>#DIV/0!</v>
      </c>
    </row>
    <row r="28" spans="2:16">
      <c r="B28" s="1">
        <v>23</v>
      </c>
      <c r="C28" s="3" t="str">
        <f>VLOOKUP(D28,'[1]Rec - 2016'!$C$5:$S$466,2,FALSE)</f>
        <v>NOR</v>
      </c>
      <c r="D28" s="162" t="s">
        <v>218</v>
      </c>
      <c r="E28" s="4">
        <v>0.76757528186099611</v>
      </c>
      <c r="F28" s="4"/>
      <c r="G28" s="4">
        <v>0.72844215755855224</v>
      </c>
      <c r="H28" s="4"/>
      <c r="I28" s="4">
        <v>0.50963855421686755</v>
      </c>
      <c r="J28" s="4"/>
      <c r="K28" s="4">
        <v>1.0668817204301078</v>
      </c>
      <c r="L28" s="4"/>
      <c r="M28" s="4">
        <v>1.0933171522983758</v>
      </c>
      <c r="N28" s="4"/>
      <c r="O28" s="4">
        <f>SUM(E28,G28,I28,K28,M28)</f>
        <v>4.1658548663648993</v>
      </c>
      <c r="P28" s="4" t="e">
        <f>O28/$O$211</f>
        <v>#DIV/0!</v>
      </c>
    </row>
    <row r="29" spans="2:16">
      <c r="B29" s="1">
        <v>24</v>
      </c>
      <c r="C29" s="3" t="str">
        <f>VLOOKUP(D29,'[1]Rec - 2016'!$C$5:$S$466,2,FALSE)</f>
        <v>NOR</v>
      </c>
      <c r="D29" s="162" t="s">
        <v>295</v>
      </c>
      <c r="E29" s="4">
        <v>0.24929795479246025</v>
      </c>
      <c r="F29" s="4"/>
      <c r="G29" s="4">
        <v>0.17450319375443576</v>
      </c>
      <c r="H29" s="4"/>
      <c r="I29" s="4">
        <v>0.19518072289156627</v>
      </c>
      <c r="J29" s="4"/>
      <c r="K29" s="4">
        <v>0.99354838709677429</v>
      </c>
      <c r="L29" s="4"/>
      <c r="M29" s="4">
        <v>1.0933171522983758</v>
      </c>
      <c r="N29" s="4"/>
      <c r="O29" s="4">
        <f>SUM(E29,G29,I29,K29,M29)</f>
        <v>2.7058474108336124</v>
      </c>
      <c r="P29" s="4" t="e">
        <f>O29/$O$211</f>
        <v>#DIV/0!</v>
      </c>
    </row>
    <row r="30" spans="2:16">
      <c r="B30" s="1">
        <v>30</v>
      </c>
      <c r="C30" s="3" t="str">
        <f>VLOOKUP(D30,'[1]Rec - 2016'!$C$5:$S$466,2,FALSE)</f>
        <v>CIN</v>
      </c>
      <c r="D30" s="162" t="s">
        <v>227</v>
      </c>
      <c r="E30" s="4">
        <v>0.74997448994551996</v>
      </c>
      <c r="F30" s="4"/>
      <c r="G30" s="4">
        <v>0.53530872959545783</v>
      </c>
      <c r="H30" s="4"/>
      <c r="I30" s="4">
        <v>0.39036144578313253</v>
      </c>
      <c r="J30" s="4"/>
      <c r="K30" s="4">
        <v>0.99827956989247324</v>
      </c>
      <c r="L30" s="4"/>
      <c r="M30" s="4">
        <v>1.112965105851861</v>
      </c>
      <c r="N30" s="4"/>
      <c r="O30" s="4">
        <f>SUM(E30,G30,I30,K30,M30)</f>
        <v>3.7868893410684445</v>
      </c>
      <c r="P30" s="4" t="e">
        <f>O30/$O$211</f>
        <v>#DIV/0!</v>
      </c>
    </row>
    <row r="31" spans="2:16">
      <c r="B31" s="1">
        <v>32</v>
      </c>
      <c r="C31" s="3" t="str">
        <f>VLOOKUP(D31,'[1]Rec - 2016'!$C$5:$S$466,2,FALSE)</f>
        <v>NYJ</v>
      </c>
      <c r="D31" s="162" t="s">
        <v>313</v>
      </c>
      <c r="E31" s="4">
        <v>0.93516553376693234</v>
      </c>
      <c r="F31" s="4"/>
      <c r="G31" s="4">
        <v>0.52197776200615098</v>
      </c>
      <c r="H31" s="4"/>
      <c r="I31" s="4">
        <v>0.2081927710843374</v>
      </c>
      <c r="J31" s="4"/>
      <c r="K31" s="4">
        <v>1.0290322580645161</v>
      </c>
      <c r="L31" s="4"/>
      <c r="M31" s="4">
        <v>1.0184546494655193</v>
      </c>
      <c r="N31" s="4"/>
      <c r="O31" s="4">
        <f>SUM(E31,G31,I31,K31,M31)</f>
        <v>3.7128229743874561</v>
      </c>
      <c r="P31" s="4" t="e">
        <f>O31/$O$211</f>
        <v>#DIV/0!</v>
      </c>
    </row>
    <row r="32" spans="2:16">
      <c r="B32" s="1">
        <v>29</v>
      </c>
      <c r="C32" s="3" t="str">
        <f>VLOOKUP(D32,'[1]Rec - 2016'!$C$5:$S$466,2,FALSE)</f>
        <v>BUF</v>
      </c>
      <c r="D32" s="161" t="s">
        <v>335</v>
      </c>
      <c r="E32" s="4">
        <v>8.7853283839905899E-2</v>
      </c>
      <c r="F32" s="4"/>
      <c r="G32" s="4">
        <v>7.7501774308019869E-2</v>
      </c>
      <c r="H32" s="4"/>
      <c r="I32" s="4">
        <v>0</v>
      </c>
      <c r="J32" s="4"/>
      <c r="K32" s="4">
        <v>1.0065591397849463</v>
      </c>
      <c r="L32" s="4"/>
      <c r="M32" s="4">
        <v>1.1021811898612073</v>
      </c>
      <c r="N32" s="4"/>
      <c r="O32" s="4">
        <f>SUM(E32,G32,I32,K32,M32)</f>
        <v>2.2740953877940795</v>
      </c>
      <c r="P32" s="4" t="e">
        <f>O32/$O$211</f>
        <v>#DIV/0!</v>
      </c>
    </row>
    <row r="33" spans="2:16">
      <c r="B33" s="1">
        <v>24</v>
      </c>
      <c r="C33" s="3" t="str">
        <f>VLOOKUP(D33,'[1]Rec - 2016'!$C$5:$S$466,2,FALSE)</f>
        <v>HOU</v>
      </c>
      <c r="D33" s="162" t="s">
        <v>304</v>
      </c>
      <c r="E33" s="4">
        <v>0.19058835589523382</v>
      </c>
      <c r="F33" s="4"/>
      <c r="G33" s="4">
        <v>9.8367636621717533E-2</v>
      </c>
      <c r="H33" s="4"/>
      <c r="I33" s="4">
        <v>0.1040963855421687</v>
      </c>
      <c r="J33" s="4"/>
      <c r="K33" s="4">
        <v>1.0491397849462367</v>
      </c>
      <c r="L33" s="4"/>
      <c r="M33" s="4">
        <v>1.0878173196013874</v>
      </c>
      <c r="N33" s="4"/>
      <c r="O33" s="4">
        <f>SUM(E33,G33,I33,K33,M33)</f>
        <v>2.5300094826067441</v>
      </c>
      <c r="P33" s="4" t="e">
        <f>O33/$O$211</f>
        <v>#DIV/0!</v>
      </c>
    </row>
    <row r="34" spans="2:16">
      <c r="B34" s="1">
        <v>26</v>
      </c>
      <c r="C34" s="3" t="str">
        <f>VLOOKUP(D34,'[1]Rec - 2016'!$C$5:$S$466,2,FALSE)</f>
        <v>CAR</v>
      </c>
      <c r="D34" s="161" t="s">
        <v>346</v>
      </c>
      <c r="E34" s="4">
        <v>4.1764897730978905E-2</v>
      </c>
      <c r="F34" s="4"/>
      <c r="G34" s="4">
        <v>1.6891412349183819E-2</v>
      </c>
      <c r="H34" s="4"/>
      <c r="I34" s="4">
        <v>0</v>
      </c>
      <c r="J34" s="4"/>
      <c r="K34" s="4">
        <v>0.95451612903225824</v>
      </c>
      <c r="L34" s="4"/>
      <c r="M34" s="4">
        <v>1.1463060791614779</v>
      </c>
      <c r="N34" s="4"/>
      <c r="O34" s="4">
        <f>SUM(E34,G34,I34,K34,M34)</f>
        <v>2.1594785182738989</v>
      </c>
      <c r="P34" s="4" t="e">
        <f>O34/$O$211</f>
        <v>#DIV/0!</v>
      </c>
    </row>
    <row r="35" spans="2:16">
      <c r="B35" s="1">
        <v>23</v>
      </c>
      <c r="C35" s="3" t="str">
        <f>VLOOKUP(D35,'[1]Rec - 2016'!$C$5:$S$466,2,FALSE)</f>
        <v>BAL</v>
      </c>
      <c r="D35" s="162" t="s">
        <v>270</v>
      </c>
      <c r="E35" s="4">
        <v>0.44623756887325061</v>
      </c>
      <c r="F35" s="4"/>
      <c r="G35" s="4">
        <v>0.30988289567068844</v>
      </c>
      <c r="H35" s="4"/>
      <c r="I35" s="4">
        <v>0.19518072289156627</v>
      </c>
      <c r="J35" s="4"/>
      <c r="K35" s="4">
        <v>1.0538709677419356</v>
      </c>
      <c r="L35" s="4"/>
      <c r="M35" s="4">
        <v>1.099117407307316</v>
      </c>
      <c r="N35" s="4"/>
      <c r="O35" s="4">
        <f>SUM(E35,G35,I35,K35,M35)</f>
        <v>3.1042895624847566</v>
      </c>
      <c r="P35" s="4" t="e">
        <f>O35/$O$211</f>
        <v>#DIV/0!</v>
      </c>
    </row>
    <row r="36" spans="2:16">
      <c r="B36" s="1">
        <v>27</v>
      </c>
      <c r="C36" s="3" t="str">
        <f>VLOOKUP(D36,'[1]Rec - 2016'!$C$5:$S$466,2,FALSE)</f>
        <v>LAR</v>
      </c>
      <c r="D36" s="162" t="s">
        <v>260</v>
      </c>
      <c r="E36" s="4">
        <v>0.59775914366811944</v>
      </c>
      <c r="F36" s="4"/>
      <c r="G36" s="4">
        <v>0.3502484031227821</v>
      </c>
      <c r="H36" s="4"/>
      <c r="I36" s="4">
        <v>0.19518072289156627</v>
      </c>
      <c r="J36" s="4"/>
      <c r="K36" s="4">
        <v>0.99118279569892476</v>
      </c>
      <c r="L36" s="4"/>
      <c r="M36" s="4">
        <v>1.0618060838971621</v>
      </c>
      <c r="N36" s="4"/>
      <c r="O36" s="4">
        <f>SUM(E36,G36,I36,K36,M36)</f>
        <v>3.1961771492785545</v>
      </c>
      <c r="P36" s="4" t="e">
        <f>O36/$O$211</f>
        <v>#DIV/0!</v>
      </c>
    </row>
    <row r="37" spans="2:16">
      <c r="B37" s="1">
        <v>26</v>
      </c>
      <c r="C37" s="3" t="str">
        <f>VLOOKUP(D37,'[1]Rec - 2016'!$C$5:$S$466,2,FALSE)</f>
        <v>DAL</v>
      </c>
      <c r="D37" s="162" t="s">
        <v>287</v>
      </c>
      <c r="E37" s="4">
        <v>0.23045830872871451</v>
      </c>
      <c r="F37" s="4"/>
      <c r="G37" s="4">
        <v>0.13600070972320796</v>
      </c>
      <c r="H37" s="4"/>
      <c r="I37" s="4">
        <v>0.19518072289156627</v>
      </c>
      <c r="J37" s="4"/>
      <c r="K37" s="4">
        <v>1.0065591397849463</v>
      </c>
      <c r="L37" s="4"/>
      <c r="M37" s="4">
        <v>1.2</v>
      </c>
      <c r="N37" s="4"/>
      <c r="O37" s="4">
        <f>SUM(E37,G37,I37,K37,M37)</f>
        <v>2.768198881128435</v>
      </c>
      <c r="P37" s="4" t="e">
        <f>O37/$O$211</f>
        <v>#DIV/0!</v>
      </c>
    </row>
    <row r="38" spans="2:16">
      <c r="B38" s="1">
        <v>28</v>
      </c>
      <c r="C38" s="3" t="str">
        <f>VLOOKUP(D38,'[1]Rec - 2016'!$C$5:$S$466,2,FALSE)</f>
        <v>ARI</v>
      </c>
      <c r="D38" s="161" t="s">
        <v>337</v>
      </c>
      <c r="E38" s="4">
        <v>9.4747034342176031E-2</v>
      </c>
      <c r="F38" s="4"/>
      <c r="G38" s="4">
        <v>6.7896853560444753E-2</v>
      </c>
      <c r="H38" s="4"/>
      <c r="I38" s="4">
        <v>7.2289156626506021E-2</v>
      </c>
      <c r="J38" s="4"/>
      <c r="K38" s="4">
        <v>0.96870967741935499</v>
      </c>
      <c r="L38" s="4"/>
      <c r="M38" s="4">
        <v>1.0252326283154543</v>
      </c>
      <c r="N38" s="4"/>
      <c r="O38" s="4">
        <f>SUM(E38,G38,I38,K38,M38)</f>
        <v>2.228875350263936</v>
      </c>
      <c r="P38" s="4" t="e">
        <f>O38/$O$211</f>
        <v>#DIV/0!</v>
      </c>
    </row>
    <row r="39" spans="2:16">
      <c r="B39" s="1">
        <v>29</v>
      </c>
      <c r="C39" s="3" t="str">
        <f>VLOOKUP(D39,'[1]Rec - 2016'!$C$5:$S$466,2,FALSE)</f>
        <v>JAX</v>
      </c>
      <c r="D39" s="162" t="s">
        <v>302</v>
      </c>
      <c r="E39" s="4">
        <v>0.2362027876913777</v>
      </c>
      <c r="F39" s="4"/>
      <c r="G39" s="4">
        <v>0.22952448545067425</v>
      </c>
      <c r="H39" s="4"/>
      <c r="I39" s="4">
        <v>0.19084337349397593</v>
      </c>
      <c r="J39" s="4"/>
      <c r="K39" s="4">
        <v>0.95806451612903232</v>
      </c>
      <c r="L39" s="4"/>
      <c r="M39" s="4">
        <v>1.072657105890362</v>
      </c>
      <c r="N39" s="4"/>
      <c r="O39" s="4">
        <f>SUM(E39,G39,I39,K39,M39)</f>
        <v>2.6872922686554226</v>
      </c>
      <c r="P39" s="4" t="e">
        <f>O39/$O$211</f>
        <v>#DIV/0!</v>
      </c>
    </row>
    <row r="40" spans="2:16">
      <c r="B40" s="1">
        <v>22</v>
      </c>
      <c r="C40" s="3" t="str">
        <f>VLOOKUP(D40,'[1]Rec - 2016'!$C$5:$S$466,2,FALSE)</f>
        <v>PHI</v>
      </c>
      <c r="D40" s="161" t="s">
        <v>378</v>
      </c>
      <c r="E40" s="4">
        <v>8.1056611451145288E-2</v>
      </c>
      <c r="F40" s="4"/>
      <c r="G40" s="4">
        <v>8.8321110322529775E-2</v>
      </c>
      <c r="H40" s="4"/>
      <c r="I40" s="4">
        <v>0</v>
      </c>
      <c r="J40" s="4"/>
      <c r="K40" s="4">
        <v>0</v>
      </c>
      <c r="L40" s="4"/>
      <c r="M40" s="4">
        <v>1.0598444277607844</v>
      </c>
      <c r="N40" s="4"/>
      <c r="O40" s="4">
        <f>SUM(E40,G40,I40,K40,M40)</f>
        <v>1.2292221495344595</v>
      </c>
      <c r="P40" s="4" t="e">
        <f>O40/$O$211</f>
        <v>#DIV/0!</v>
      </c>
    </row>
    <row r="41" spans="2:16">
      <c r="B41" s="1">
        <v>24</v>
      </c>
      <c r="C41" s="3" t="str">
        <f>VLOOKUP(D41,'[1]Rec - 2016'!$C$5:$S$466,2,FALSE)</f>
        <v>CHI</v>
      </c>
      <c r="D41" s="162" t="s">
        <v>246</v>
      </c>
      <c r="E41" s="4">
        <v>0.73056695086677881</v>
      </c>
      <c r="F41" s="4"/>
      <c r="G41" s="4">
        <v>0.63023420865862323</v>
      </c>
      <c r="H41" s="4"/>
      <c r="I41" s="4">
        <v>0.26024096385542167</v>
      </c>
      <c r="J41" s="4"/>
      <c r="K41" s="4">
        <v>1.0195698924731185</v>
      </c>
      <c r="L41" s="4"/>
      <c r="M41" s="4">
        <v>1.0205368188437385</v>
      </c>
      <c r="N41" s="4"/>
      <c r="O41" s="4">
        <f>SUM(E41,G41,I41,K41,M41)</f>
        <v>3.6611488346976806</v>
      </c>
      <c r="P41" s="4" t="e">
        <f>O41/$O$211</f>
        <v>#DIV/0!</v>
      </c>
    </row>
    <row r="42" spans="2:16">
      <c r="B42" s="1">
        <v>29</v>
      </c>
      <c r="C42" s="3" t="str">
        <f>VLOOKUP(D42,'[1]Rec - 2016'!$C$5:$S$466,2,FALSE)</f>
        <v>TAM</v>
      </c>
      <c r="D42" s="162" t="s">
        <v>324</v>
      </c>
      <c r="E42" s="4">
        <v>0.18520767451603831</v>
      </c>
      <c r="F42" s="4"/>
      <c r="G42" s="4">
        <v>0.16781010961280657</v>
      </c>
      <c r="H42" s="4"/>
      <c r="I42" s="4">
        <v>0</v>
      </c>
      <c r="J42" s="4"/>
      <c r="K42" s="4">
        <v>1.003010752688172</v>
      </c>
      <c r="L42" s="4"/>
      <c r="M42" s="4">
        <v>1.0802432571526603</v>
      </c>
      <c r="N42" s="4"/>
      <c r="O42" s="4">
        <f>SUM(E42,G42,I42,K42,M42)</f>
        <v>2.4362717939696772</v>
      </c>
      <c r="P42" s="4" t="e">
        <f>O42/$O$211</f>
        <v>#DIV/0!</v>
      </c>
    </row>
    <row r="43" spans="2:16">
      <c r="B43" s="1">
        <v>27</v>
      </c>
      <c r="C43" s="3" t="str">
        <f>VLOOKUP(D43,'[1]Rec - 2016'!$C$5:$S$466,2,FALSE)</f>
        <v>MIN</v>
      </c>
      <c r="D43" s="162" t="s">
        <v>362</v>
      </c>
      <c r="E43" s="4">
        <v>0.27032128710450387</v>
      </c>
      <c r="F43" s="4"/>
      <c r="G43" s="4">
        <v>0.1440738112136267</v>
      </c>
      <c r="H43" s="4"/>
      <c r="I43" s="4">
        <v>0</v>
      </c>
      <c r="J43" s="4"/>
      <c r="K43" s="4">
        <v>1.0219354838709678</v>
      </c>
      <c r="L43" s="4"/>
      <c r="M43" s="4">
        <v>1.0849823485756598</v>
      </c>
      <c r="N43" s="4"/>
      <c r="O43" s="4">
        <f>SUM(E43,G43,I43,K43,M43)</f>
        <v>2.5213129307647582</v>
      </c>
      <c r="P43" s="4" t="e">
        <f>O43/$O$211</f>
        <v>#DIV/0!</v>
      </c>
    </row>
    <row r="44" spans="2:16">
      <c r="B44" s="1">
        <v>29</v>
      </c>
      <c r="C44" s="3" t="str">
        <f>VLOOKUP(D44,'[1]Rec - 2016'!$C$5:$S$466,2,FALSE)</f>
        <v>LAR</v>
      </c>
      <c r="D44" s="161" t="s">
        <v>396</v>
      </c>
      <c r="E44" s="4">
        <v>7.7631057619236277E-3</v>
      </c>
      <c r="F44" s="4"/>
      <c r="G44" s="4">
        <v>2.4840312278211498E-3</v>
      </c>
      <c r="H44" s="4"/>
      <c r="I44" s="4">
        <v>0</v>
      </c>
      <c r="J44" s="4"/>
      <c r="K44" s="4">
        <v>0</v>
      </c>
      <c r="L44" s="4"/>
      <c r="M44" s="4">
        <v>1.0618060838971621</v>
      </c>
      <c r="N44" s="4"/>
      <c r="O44" s="4">
        <f>SUM(E44,G44,I44,K44,M44)</f>
        <v>1.0720532208869069</v>
      </c>
      <c r="P44" s="4" t="e">
        <f>O44/$O$211</f>
        <v>#DIV/0!</v>
      </c>
    </row>
    <row r="45" spans="2:16">
      <c r="B45" s="1">
        <v>22</v>
      </c>
      <c r="C45" s="3" t="str">
        <f>VLOOKUP(D45,'[1]Rec - 2016'!$C$5:$S$466,2,FALSE)</f>
        <v>IND</v>
      </c>
      <c r="D45" s="162" t="s">
        <v>363</v>
      </c>
      <c r="E45" s="4">
        <v>0.24214948425963992</v>
      </c>
      <c r="F45" s="4"/>
      <c r="G45" s="4">
        <v>0.19375443577004969</v>
      </c>
      <c r="H45" s="4"/>
      <c r="I45" s="4">
        <v>-2.4784853700516349E-2</v>
      </c>
      <c r="J45" s="4"/>
      <c r="K45" s="4">
        <v>0</v>
      </c>
      <c r="L45" s="4"/>
      <c r="M45" s="4">
        <v>1.121505861532812</v>
      </c>
      <c r="N45" s="4"/>
      <c r="O45" s="4">
        <f>SUM(E45,G45,I45,K45,M45)</f>
        <v>1.5326249278619852</v>
      </c>
      <c r="P45" s="4" t="e">
        <f>O45/$O$211</f>
        <v>#DIV/0!</v>
      </c>
    </row>
    <row r="46" spans="2:16">
      <c r="B46" s="1">
        <v>24</v>
      </c>
      <c r="C46" s="3" t="str">
        <f>VLOOKUP(D46,'[1]Rec - 2016'!$C$5:$S$466,2,FALSE)</f>
        <v>KAN</v>
      </c>
      <c r="D46" s="162" t="s">
        <v>282</v>
      </c>
      <c r="E46" s="4">
        <v>0.50937480698200144</v>
      </c>
      <c r="F46" s="4"/>
      <c r="G46" s="4">
        <v>0.32913413768630234</v>
      </c>
      <c r="H46" s="4"/>
      <c r="I46" s="4">
        <v>-1.0843373493975905E-2</v>
      </c>
      <c r="J46" s="4"/>
      <c r="K46" s="4">
        <v>1.0420430107526881</v>
      </c>
      <c r="L46" s="4"/>
      <c r="M46" s="4">
        <v>1.1186843643592428</v>
      </c>
      <c r="N46" s="4"/>
      <c r="O46" s="4">
        <f>SUM(E46,G46,I46,K46,M46)</f>
        <v>2.9883929462862588</v>
      </c>
      <c r="P46" s="4" t="e">
        <f>O46/$O$211</f>
        <v>#DIV/0!</v>
      </c>
    </row>
    <row r="47" spans="2:16">
      <c r="B47" s="1">
        <v>23</v>
      </c>
      <c r="C47" s="3" t="str">
        <f>VLOOKUP(D47,'[1]Rec - 2016'!$C$5:$S$466,2,FALSE)</f>
        <v>SFO</v>
      </c>
      <c r="D47" s="161" t="s">
        <v>373</v>
      </c>
      <c r="E47" s="4">
        <v>0.15649734070744042</v>
      </c>
      <c r="F47" s="4"/>
      <c r="G47" s="4">
        <v>0.14683384591120577</v>
      </c>
      <c r="H47" s="4"/>
      <c r="I47" s="4">
        <v>0</v>
      </c>
      <c r="J47" s="4"/>
      <c r="K47" s="4">
        <v>0</v>
      </c>
      <c r="L47" s="4"/>
      <c r="M47" s="4">
        <v>1.0187563379903433</v>
      </c>
      <c r="N47" s="4"/>
      <c r="O47" s="4">
        <f>SUM(E47,G47,I47,K47,M47)</f>
        <v>1.3220875246089894</v>
      </c>
      <c r="P47" s="4" t="e">
        <f>O47/$O$211</f>
        <v>#DIV/0!</v>
      </c>
    </row>
    <row r="48" spans="2:16">
      <c r="B48" s="1">
        <v>28</v>
      </c>
      <c r="C48" s="3" t="str">
        <f>VLOOKUP(D48,'[1]Rec - 2016'!$C$5:$S$466,2,FALSE)</f>
        <v>NWE</v>
      </c>
      <c r="D48" s="162" t="s">
        <v>266</v>
      </c>
      <c r="E48" s="4">
        <v>0.39746800605476812</v>
      </c>
      <c r="F48" s="4"/>
      <c r="G48" s="4">
        <v>0.45043766264490187</v>
      </c>
      <c r="H48" s="4"/>
      <c r="I48" s="4">
        <v>0.2660240963855422</v>
      </c>
      <c r="J48" s="4"/>
      <c r="K48" s="4">
        <v>1.0089247311827958</v>
      </c>
      <c r="L48" s="4"/>
      <c r="M48" s="4">
        <v>1.153041868701681</v>
      </c>
      <c r="N48" s="4"/>
      <c r="O48" s="4">
        <f>SUM(E48,G48,I48,K48,M48)</f>
        <v>3.2758963649696895</v>
      </c>
      <c r="P48" s="4" t="e">
        <f>O48/$O$211</f>
        <v>#DIV/0!</v>
      </c>
    </row>
    <row r="49" spans="2:16">
      <c r="B49" s="1">
        <v>29</v>
      </c>
      <c r="C49" s="3" t="str">
        <f>VLOOKUP(D49,'[1]Rec - 2016'!$C$5:$S$466,2,FALSE)</f>
        <v>PHI</v>
      </c>
      <c r="D49" s="161" t="s">
        <v>395</v>
      </c>
      <c r="E49" s="4">
        <v>2.0264152862786322E-2</v>
      </c>
      <c r="F49" s="4"/>
      <c r="G49" s="4">
        <v>1.2585758220960492E-2</v>
      </c>
      <c r="H49" s="4"/>
      <c r="I49" s="4">
        <v>0</v>
      </c>
      <c r="J49" s="4"/>
      <c r="K49" s="4">
        <v>0</v>
      </c>
      <c r="L49" s="4"/>
      <c r="M49" s="4">
        <v>1.0598444277607844</v>
      </c>
      <c r="N49" s="4"/>
      <c r="O49" s="4">
        <f>SUM(E49,G49,I49,K49,M49)</f>
        <v>1.0926943388445312</v>
      </c>
      <c r="P49" s="4" t="e">
        <f>O49/$O$211</f>
        <v>#DIV/0!</v>
      </c>
    </row>
    <row r="50" spans="2:16">
      <c r="B50" s="1">
        <v>26</v>
      </c>
      <c r="C50" s="3" t="str">
        <f>VLOOKUP(D50,'[1]Rec - 2016'!$C$5:$S$466,2,FALSE)</f>
        <v>PIT</v>
      </c>
      <c r="D50" s="162" t="s">
        <v>308</v>
      </c>
      <c r="E50" s="4">
        <v>0.19703612116930144</v>
      </c>
      <c r="F50" s="4"/>
      <c r="G50" s="4">
        <v>0.21136847538550876</v>
      </c>
      <c r="H50" s="4"/>
      <c r="I50" s="4">
        <v>0.18926615553121579</v>
      </c>
      <c r="J50" s="4"/>
      <c r="K50" s="4">
        <v>0.95215053763440871</v>
      </c>
      <c r="L50" s="4"/>
      <c r="M50" s="4">
        <v>1.0762170025806868</v>
      </c>
      <c r="N50" s="4"/>
      <c r="O50" s="4">
        <f>SUM(E50,G50,I50,K50,M50)</f>
        <v>2.6260382923011214</v>
      </c>
      <c r="P50" s="4" t="e">
        <f>O50/$O$211</f>
        <v>#DIV/0!</v>
      </c>
    </row>
    <row r="51" spans="2:16">
      <c r="B51" s="1">
        <v>22</v>
      </c>
      <c r="C51" s="3" t="str">
        <f>VLOOKUP(D51,'[1]Rec - 2016'!$C$5:$S$466,2,FALSE)</f>
        <v>CIN</v>
      </c>
      <c r="D51" s="162" t="s">
        <v>319</v>
      </c>
      <c r="E51" s="4">
        <v>0.18924589933204711</v>
      </c>
      <c r="F51" s="4"/>
      <c r="G51" s="4">
        <v>0.24840312278211499</v>
      </c>
      <c r="H51" s="4"/>
      <c r="I51" s="4">
        <v>0</v>
      </c>
      <c r="J51" s="4"/>
      <c r="K51" s="4">
        <v>1.0195698924731185</v>
      </c>
      <c r="L51" s="4"/>
      <c r="M51" s="4">
        <v>1.112965105851861</v>
      </c>
      <c r="N51" s="4"/>
      <c r="O51" s="4">
        <f>SUM(E51,G51,I51,K51,M51)</f>
        <v>2.5701840204391417</v>
      </c>
      <c r="P51" s="4" t="e">
        <f>O51/$O$211</f>
        <v>#DIV/0!</v>
      </c>
    </row>
    <row r="52" spans="2:16">
      <c r="B52" s="1">
        <v>24</v>
      </c>
      <c r="C52" s="3" t="str">
        <f>VLOOKUP(D52,'[1]Rec - 2016'!$C$5:$S$466,2,FALSE)</f>
        <v>DEN</v>
      </c>
      <c r="D52" s="161" t="s">
        <v>340</v>
      </c>
      <c r="E52" s="4">
        <v>0.10824779615988404</v>
      </c>
      <c r="F52" s="4"/>
      <c r="G52" s="4">
        <v>6.2928791104802456E-2</v>
      </c>
      <c r="H52" s="4"/>
      <c r="I52" s="4">
        <v>0</v>
      </c>
      <c r="J52" s="4"/>
      <c r="K52" s="4">
        <v>1.0183870967741937</v>
      </c>
      <c r="L52" s="4"/>
      <c r="M52" s="4">
        <v>1.0134666609320013</v>
      </c>
      <c r="N52" s="4"/>
      <c r="O52" s="4">
        <f>SUM(E52,G52,I52,K52,M52)</f>
        <v>2.2030303449708812</v>
      </c>
      <c r="P52" s="4" t="e">
        <f>O52/$O$211</f>
        <v>#DIV/0!</v>
      </c>
    </row>
    <row r="53" spans="2:16">
      <c r="B53" s="1">
        <v>27</v>
      </c>
      <c r="C53" s="3" t="str">
        <f>VLOOKUP(D53,'[1]Rec - 2016'!$C$5:$S$466,2,FALSE)</f>
        <v>DAL</v>
      </c>
      <c r="D53" s="162" t="s">
        <v>224</v>
      </c>
      <c r="E53" s="4">
        <v>0.70577857048168824</v>
      </c>
      <c r="F53" s="4"/>
      <c r="G53" s="4">
        <v>0.51729950319375451</v>
      </c>
      <c r="H53" s="4"/>
      <c r="I53" s="4">
        <v>0.3253012048192771</v>
      </c>
      <c r="J53" s="4"/>
      <c r="K53" s="4">
        <v>1.0302150537634409</v>
      </c>
      <c r="L53" s="4"/>
      <c r="M53" s="4">
        <v>1.2</v>
      </c>
      <c r="N53" s="4"/>
      <c r="O53" s="4">
        <f>SUM(E53,G53,I53,K53,M53)</f>
        <v>3.7785943322581605</v>
      </c>
      <c r="P53" s="4" t="e">
        <f>O53/$O$211</f>
        <v>#DIV/0!</v>
      </c>
    </row>
    <row r="54" spans="2:16">
      <c r="B54" s="1">
        <v>23</v>
      </c>
      <c r="C54" s="3" t="str">
        <f>VLOOKUP(D54,'[1]Rec - 2016'!$C$5:$S$466,2,FALSE)</f>
        <v>DET</v>
      </c>
      <c r="D54" s="161" t="s">
        <v>386</v>
      </c>
      <c r="E54" s="4">
        <v>2.2475178016247117E-2</v>
      </c>
      <c r="F54" s="4"/>
      <c r="G54" s="4">
        <v>2.9808374733853799E-2</v>
      </c>
      <c r="H54" s="4"/>
      <c r="I54" s="4">
        <v>0</v>
      </c>
      <c r="J54" s="4"/>
      <c r="K54" s="4">
        <v>0</v>
      </c>
      <c r="L54" s="4"/>
      <c r="M54" s="4">
        <v>1.0931435143752024</v>
      </c>
      <c r="N54" s="4"/>
      <c r="O54" s="4">
        <f>SUM(E54,G54,I54,K54,M54)</f>
        <v>1.1454270671253033</v>
      </c>
      <c r="P54" s="4" t="e">
        <f>O54/$O$211</f>
        <v>#DIV/0!</v>
      </c>
    </row>
    <row r="55" spans="2:16">
      <c r="B55" s="1">
        <v>25</v>
      </c>
      <c r="C55" s="3" t="str">
        <f>VLOOKUP(D55,'[1]Rec - 2016'!$C$5:$S$466,2,FALSE)</f>
        <v>MIN</v>
      </c>
      <c r="D55" s="162" t="s">
        <v>272</v>
      </c>
      <c r="E55" s="4">
        <v>0.51141865127879105</v>
      </c>
      <c r="F55" s="4"/>
      <c r="G55" s="4">
        <v>0.28131653655074523</v>
      </c>
      <c r="H55" s="4"/>
      <c r="I55" s="4">
        <v>0.10843373493975904</v>
      </c>
      <c r="J55" s="4"/>
      <c r="K55" s="4">
        <v>1.0645161290322582</v>
      </c>
      <c r="L55" s="4"/>
      <c r="M55" s="4">
        <v>1.0849823485756598</v>
      </c>
      <c r="N55" s="4"/>
      <c r="O55" s="4">
        <f>SUM(E55,G55,I55,K55,M55)</f>
        <v>3.0506674003772134</v>
      </c>
      <c r="P55" s="4" t="e">
        <f>O55/$O$211</f>
        <v>#DIV/0!</v>
      </c>
    </row>
    <row r="56" spans="2:16">
      <c r="B56" s="1">
        <v>25</v>
      </c>
      <c r="C56" s="3" t="str">
        <f>VLOOKUP(D56,'[1]Rec - 2016'!$C$5:$S$466,2,FALSE)</f>
        <v>CAR</v>
      </c>
      <c r="D56" s="162" t="s">
        <v>359</v>
      </c>
      <c r="E56" s="4">
        <v>0.36892326329031355</v>
      </c>
      <c r="F56" s="4"/>
      <c r="G56" s="4">
        <v>0.17139815471965933</v>
      </c>
      <c r="H56" s="4"/>
      <c r="I56" s="4">
        <v>5.4216867469879519E-2</v>
      </c>
      <c r="J56" s="4"/>
      <c r="K56" s="4">
        <v>0</v>
      </c>
      <c r="L56" s="4"/>
      <c r="M56" s="4">
        <v>1.1463060791614779</v>
      </c>
      <c r="N56" s="4"/>
      <c r="O56" s="4">
        <f>SUM(E56,G56,I56,K56,M56)</f>
        <v>1.7408443646413303</v>
      </c>
      <c r="P56" s="4" t="e">
        <f>O56/$O$211</f>
        <v>#DIV/0!</v>
      </c>
    </row>
    <row r="57" spans="2:16">
      <c r="B57" s="1">
        <v>22</v>
      </c>
      <c r="C57" s="3" t="str">
        <f>VLOOKUP(D57,'[1]Rec - 2016'!$C$5:$S$466,2,FALSE)</f>
        <v>CLE</v>
      </c>
      <c r="D57" s="162" t="s">
        <v>248</v>
      </c>
      <c r="E57" s="4">
        <v>0.56299871590535122</v>
      </c>
      <c r="F57" s="4"/>
      <c r="G57" s="4">
        <v>0.41036195883605392</v>
      </c>
      <c r="H57" s="4"/>
      <c r="I57" s="4">
        <v>0.31228915662650597</v>
      </c>
      <c r="J57" s="4"/>
      <c r="K57" s="4">
        <v>1.0503225806451613</v>
      </c>
      <c r="L57" s="4"/>
      <c r="M57" s="4">
        <v>1.0806538103411527</v>
      </c>
      <c r="N57" s="4"/>
      <c r="O57" s="4">
        <f>SUM(E57,G57,I57,K57,M57)</f>
        <v>3.4166262223542252</v>
      </c>
      <c r="P57" s="4" t="e">
        <f>O57/$O$211</f>
        <v>#DIV/0!</v>
      </c>
    </row>
    <row r="58" spans="2:16">
      <c r="B58" s="1">
        <v>25</v>
      </c>
      <c r="C58" s="3" t="str">
        <f>VLOOKUP(D58,'[1]Rec - 2016'!$C$5:$S$466,2,FALSE)</f>
        <v>ATL</v>
      </c>
      <c r="D58" s="161" t="s">
        <v>360</v>
      </c>
      <c r="E58" s="4">
        <v>7.3822435794492951E-3</v>
      </c>
      <c r="F58" s="4"/>
      <c r="G58" s="4">
        <v>4.9680624556422996E-3</v>
      </c>
      <c r="H58" s="4"/>
      <c r="I58" s="4">
        <v>0.52048192771084334</v>
      </c>
      <c r="J58" s="4"/>
      <c r="K58" s="4">
        <v>0</v>
      </c>
      <c r="L58" s="4"/>
      <c r="M58" s="4">
        <v>1.0452358513305204</v>
      </c>
      <c r="N58" s="4"/>
      <c r="O58" s="4">
        <f>SUM(E58,G58,I58,K58,M58)</f>
        <v>1.5780680850764552</v>
      </c>
      <c r="P58" s="4" t="e">
        <f>O58/$O$211</f>
        <v>#DIV/0!</v>
      </c>
    </row>
    <row r="59" spans="2:16">
      <c r="B59" s="1">
        <v>23</v>
      </c>
      <c r="C59" s="3" t="str">
        <f>VLOOKUP(D59,'[1]Rec - 2016'!$C$5:$S$466,2,FALSE)</f>
        <v>CAR</v>
      </c>
      <c r="D59" s="161" t="s">
        <v>379</v>
      </c>
      <c r="E59" s="4">
        <v>6.9608162884964818E-3</v>
      </c>
      <c r="F59" s="4"/>
      <c r="G59" s="4">
        <v>0.15897799858055359</v>
      </c>
      <c r="H59" s="4"/>
      <c r="I59" s="4">
        <v>0</v>
      </c>
      <c r="J59" s="4"/>
      <c r="K59" s="4">
        <v>0</v>
      </c>
      <c r="L59" s="4"/>
      <c r="M59" s="4">
        <v>1.1463060791614779</v>
      </c>
      <c r="N59" s="4"/>
      <c r="O59" s="4">
        <f>SUM(E59,G59,I59,K59,M59)</f>
        <v>1.312244894030528</v>
      </c>
      <c r="P59" s="4" t="e">
        <f>O59/$O$211</f>
        <v>#DIV/0!</v>
      </c>
    </row>
    <row r="60" spans="2:16">
      <c r="B60" s="1">
        <v>24</v>
      </c>
      <c r="C60" s="3" t="str">
        <f>VLOOKUP(D60,'[1]Rec - 2016'!$C$5:$S$466,2,FALSE)</f>
        <v>CHI</v>
      </c>
      <c r="D60" s="162" t="s">
        <v>323</v>
      </c>
      <c r="E60" s="4">
        <v>0.15063236100345956</v>
      </c>
      <c r="F60" s="4"/>
      <c r="G60" s="4">
        <v>0.15400993612491129</v>
      </c>
      <c r="H60" s="4"/>
      <c r="I60" s="4">
        <v>0.13012048192771083</v>
      </c>
      <c r="J60" s="4"/>
      <c r="K60" s="4">
        <v>0.98172043010752696</v>
      </c>
      <c r="L60" s="4"/>
      <c r="M60" s="4">
        <v>1.0205368188437385</v>
      </c>
      <c r="N60" s="4"/>
      <c r="O60" s="4">
        <f>SUM(E60,G60,I60,K60,M60)</f>
        <v>2.4370200280073471</v>
      </c>
      <c r="P60" s="4" t="e">
        <f>O60/$O$211</f>
        <v>#DIV/0!</v>
      </c>
    </row>
    <row r="61" spans="2:16">
      <c r="B61" s="1">
        <v>31</v>
      </c>
      <c r="C61" s="3" t="str">
        <f>VLOOKUP(D61,'[1]Rec - 2016'!$C$5:$S$466,2,FALSE)</f>
        <v>NWE</v>
      </c>
      <c r="D61" s="162" t="s">
        <v>284</v>
      </c>
      <c r="E61" s="4">
        <v>0.19873400302738406</v>
      </c>
      <c r="F61" s="4"/>
      <c r="G61" s="4">
        <v>0.20120652945351314</v>
      </c>
      <c r="H61" s="4"/>
      <c r="I61" s="4">
        <v>0.30361445783132529</v>
      </c>
      <c r="J61" s="4"/>
      <c r="K61" s="4">
        <v>1.0124731182795699</v>
      </c>
      <c r="L61" s="4"/>
      <c r="M61" s="4">
        <v>1.153041868701681</v>
      </c>
      <c r="N61" s="4"/>
      <c r="O61" s="4">
        <f>SUM(E61,G61,I61,K61,M61)</f>
        <v>2.8690699772934734</v>
      </c>
      <c r="P61" s="4" t="e">
        <f>O61/$O$211</f>
        <v>#DIV/0!</v>
      </c>
    </row>
    <row r="62" spans="2:16">
      <c r="B62" s="1">
        <v>29</v>
      </c>
      <c r="C62" s="3" t="str">
        <f>VLOOKUP(D62,'[1]Rec - 2016'!$C$5:$S$466,2,FALSE)</f>
        <v>PIT</v>
      </c>
      <c r="D62" s="161" t="s">
        <v>305</v>
      </c>
      <c r="E62" s="4">
        <v>0.13370308222202598</v>
      </c>
      <c r="F62" s="4"/>
      <c r="G62" s="4">
        <v>0.11327182398864444</v>
      </c>
      <c r="H62" s="4"/>
      <c r="I62" s="4">
        <v>0.2081927710843374</v>
      </c>
      <c r="J62" s="4"/>
      <c r="K62" s="4">
        <v>1.0290322580645161</v>
      </c>
      <c r="L62" s="4"/>
      <c r="M62" s="4">
        <v>1.0762170025806868</v>
      </c>
      <c r="N62" s="4"/>
      <c r="O62" s="4">
        <f>SUM(E62,G62,I62,K62,M62)</f>
        <v>2.5604169379402109</v>
      </c>
      <c r="P62" s="4" t="e">
        <f>O62/$O$211</f>
        <v>#DIV/0!</v>
      </c>
    </row>
    <row r="63" spans="2:16">
      <c r="B63" s="1">
        <v>24</v>
      </c>
      <c r="C63" s="3" t="str">
        <f>VLOOKUP(D63,'[1]Rec - 2016'!$C$5:$S$466,2,FALSE)</f>
        <v>GNB</v>
      </c>
      <c r="D63" s="162" t="s">
        <v>200</v>
      </c>
      <c r="E63" s="4">
        <v>0.86090031312133142</v>
      </c>
      <c r="F63" s="4"/>
      <c r="G63" s="4">
        <v>0.61914478353442159</v>
      </c>
      <c r="H63" s="4"/>
      <c r="I63" s="4">
        <v>0.75903614457831337</v>
      </c>
      <c r="J63" s="4"/>
      <c r="K63" s="4">
        <v>1.0290322580645161</v>
      </c>
      <c r="L63" s="4"/>
      <c r="M63" s="4">
        <v>1.1078896541498291</v>
      </c>
      <c r="N63" s="4"/>
      <c r="O63" s="4">
        <f>SUM(E63,G63,I63,K63,M63)</f>
        <v>4.3760031534484121</v>
      </c>
      <c r="P63" s="4" t="e">
        <f>O63/$O$211</f>
        <v>#DIV/0!</v>
      </c>
    </row>
    <row r="64" spans="2:16">
      <c r="B64" s="1">
        <v>23</v>
      </c>
      <c r="C64" s="3" t="str">
        <f>VLOOKUP(D64,'[1]Rec - 2016'!$C$5:$S$466,2,FALSE)</f>
        <v>MIN</v>
      </c>
      <c r="D64" s="161" t="s">
        <v>393</v>
      </c>
      <c r="E64" s="4">
        <v>7.3059807325541572E-3</v>
      </c>
      <c r="F64" s="4"/>
      <c r="G64" s="4">
        <v>3.613136331376218E-3</v>
      </c>
      <c r="H64" s="4"/>
      <c r="I64" s="4">
        <v>0</v>
      </c>
      <c r="J64" s="4"/>
      <c r="K64" s="4">
        <v>0</v>
      </c>
      <c r="L64" s="4"/>
      <c r="M64" s="4">
        <v>1.0849823485756598</v>
      </c>
      <c r="N64" s="4"/>
      <c r="O64" s="4">
        <f>SUM(E64,G64,I64,K64,M64)</f>
        <v>1.0959014656395902</v>
      </c>
      <c r="P64" s="4" t="e">
        <f>O64/$O$211</f>
        <v>#DIV/0!</v>
      </c>
    </row>
    <row r="65" spans="2:16">
      <c r="B65" s="1">
        <v>24</v>
      </c>
      <c r="C65" s="3" t="str">
        <f>VLOOKUP(D65,'[1]Rec - 2016'!$C$5:$S$466,2,FALSE)</f>
        <v>HOU</v>
      </c>
      <c r="D65" s="162" t="s">
        <v>209</v>
      </c>
      <c r="E65" s="4">
        <v>1.0278157764350111</v>
      </c>
      <c r="F65" s="4"/>
      <c r="G65" s="4">
        <v>0.59244144783534425</v>
      </c>
      <c r="H65" s="4"/>
      <c r="I65" s="4">
        <v>0.26024096385542167</v>
      </c>
      <c r="J65" s="4"/>
      <c r="K65" s="4">
        <v>1.0645161290322582</v>
      </c>
      <c r="L65" s="4"/>
      <c r="M65" s="4">
        <v>1.0878173196013874</v>
      </c>
      <c r="N65" s="4"/>
      <c r="O65" s="4">
        <f>SUM(E65,G65,I65,K65,M65)</f>
        <v>4.0328316367594228</v>
      </c>
      <c r="P65" s="4" t="e">
        <f>O65/$O$211</f>
        <v>#DIV/0!</v>
      </c>
    </row>
    <row r="66" spans="2:16">
      <c r="B66" s="1">
        <v>25</v>
      </c>
      <c r="C66" s="3" t="str">
        <f>VLOOKUP(D66,'[1]Rec - 2016'!$C$5:$S$466,2,FALSE)</f>
        <v>SFO</v>
      </c>
      <c r="D66" s="161" t="s">
        <v>357</v>
      </c>
      <c r="E66" s="4">
        <v>7.4522543194019235E-3</v>
      </c>
      <c r="F66" s="4"/>
      <c r="G66" s="4">
        <v>0.1142654364797729</v>
      </c>
      <c r="H66" s="4"/>
      <c r="I66" s="4">
        <v>0</v>
      </c>
      <c r="J66" s="4"/>
      <c r="K66" s="4">
        <v>0.9900000000000001</v>
      </c>
      <c r="L66" s="4"/>
      <c r="M66" s="4">
        <v>1.0187563379903433</v>
      </c>
      <c r="N66" s="4"/>
      <c r="O66" s="4">
        <f>SUM(E66,G66,I66,K66,M66)</f>
        <v>2.1304740287895179</v>
      </c>
      <c r="P66" s="4" t="e">
        <f>O66/$O$211</f>
        <v>#DIV/0!</v>
      </c>
    </row>
    <row r="67" spans="2:16">
      <c r="B67" s="1">
        <v>22</v>
      </c>
      <c r="C67" s="3" t="str">
        <f>VLOOKUP(D67,'[1]Rec - 2016'!$C$5:$S$466,2,FALSE)</f>
        <v>PIT</v>
      </c>
      <c r="D67" s="161" t="s">
        <v>286</v>
      </c>
      <c r="E67" s="4">
        <v>9.1481056257175675E-2</v>
      </c>
      <c r="F67" s="4"/>
      <c r="G67" s="4">
        <v>0.26330731014904191</v>
      </c>
      <c r="H67" s="4"/>
      <c r="I67" s="4">
        <v>0.52048192771084334</v>
      </c>
      <c r="J67" s="4"/>
      <c r="K67" s="4">
        <v>0.98881720430107523</v>
      </c>
      <c r="L67" s="4"/>
      <c r="M67" s="4">
        <v>1.0762170025806868</v>
      </c>
      <c r="N67" s="4"/>
      <c r="O67" s="4">
        <f>SUM(E67,G67,I67,K67,M67)</f>
        <v>2.9403045009988231</v>
      </c>
      <c r="P67" s="4" t="e">
        <f>O67/$O$211</f>
        <v>#DIV/0!</v>
      </c>
    </row>
    <row r="68" spans="2:16">
      <c r="B68" s="1">
        <v>29</v>
      </c>
      <c r="C68" s="3" t="str">
        <f>VLOOKUP(D68,'[1]Rec - 2016'!$C$5:$S$466,2,FALSE)</f>
        <v>DEN</v>
      </c>
      <c r="D68" s="162" t="s">
        <v>211</v>
      </c>
      <c r="E68" s="4">
        <v>1.0391788431348872</v>
      </c>
      <c r="F68" s="4"/>
      <c r="G68" s="4">
        <v>0.67255145493257629</v>
      </c>
      <c r="H68" s="4"/>
      <c r="I68" s="4">
        <v>0.30361445783132529</v>
      </c>
      <c r="J68" s="4"/>
      <c r="K68" s="4">
        <v>1.0775268817204302</v>
      </c>
      <c r="L68" s="4"/>
      <c r="M68" s="4">
        <v>1.0134666609320013</v>
      </c>
      <c r="N68" s="4"/>
      <c r="O68" s="4">
        <f>SUM(E68,G68,I68,K68,M68)</f>
        <v>4.1063382985512202</v>
      </c>
      <c r="P68" s="4" t="e">
        <f>O68/$O$211</f>
        <v>#DIV/0!</v>
      </c>
    </row>
    <row r="69" spans="2:16">
      <c r="B69" s="1">
        <v>27</v>
      </c>
      <c r="C69" s="3" t="str">
        <f>VLOOKUP(D69,'[1]Rec - 2016'!$C$5:$S$466,2,FALSE)</f>
        <v>CHI</v>
      </c>
      <c r="D69" s="162" t="s">
        <v>303</v>
      </c>
      <c r="E69" s="4">
        <v>0.27113824980622725</v>
      </c>
      <c r="F69" s="4"/>
      <c r="G69" s="4">
        <v>0.15463094393186658</v>
      </c>
      <c r="H69" s="4"/>
      <c r="I69" s="4">
        <v>0.11927710843373496</v>
      </c>
      <c r="J69" s="4"/>
      <c r="K69" s="4">
        <v>1.020752688172043</v>
      </c>
      <c r="L69" s="4"/>
      <c r="M69" s="4">
        <v>1.0205368188437385</v>
      </c>
      <c r="N69" s="4"/>
      <c r="O69" s="4">
        <f>SUM(E69,G69,I69,K69,M69)</f>
        <v>2.5863358091876103</v>
      </c>
      <c r="P69" s="4" t="e">
        <f>O69/$O$211</f>
        <v>#DIV/0!</v>
      </c>
    </row>
    <row r="70" spans="2:16">
      <c r="B70" s="1">
        <v>26</v>
      </c>
      <c r="C70" s="3" t="str">
        <f>VLOOKUP(D70,'[1]Rec - 2016'!$C$5:$S$466,2,FALSE)</f>
        <v>WAS</v>
      </c>
      <c r="D70" s="161" t="s">
        <v>389</v>
      </c>
      <c r="E70" s="4">
        <v>1.4345211661485651E-2</v>
      </c>
      <c r="F70" s="4"/>
      <c r="G70" s="4">
        <v>1.2420156139105749E-2</v>
      </c>
      <c r="H70" s="4"/>
      <c r="I70" s="4">
        <v>0</v>
      </c>
      <c r="J70" s="4"/>
      <c r="K70" s="4">
        <v>0</v>
      </c>
      <c r="L70" s="4"/>
      <c r="M70" s="4">
        <v>1.0887336524269242</v>
      </c>
      <c r="N70" s="4"/>
      <c r="O70" s="4">
        <f>SUM(E70,G70,I70,K70,M70)</f>
        <v>1.1154990202275157</v>
      </c>
      <c r="P70" s="4" t="e">
        <f>O70/$O$211</f>
        <v>#DIV/0!</v>
      </c>
    </row>
    <row r="71" spans="2:16">
      <c r="B71" s="1">
        <v>30</v>
      </c>
      <c r="C71" s="3" t="str">
        <f>VLOOKUP(D71,'[1]Rec - 2016'!$C$5:$S$466,2,FALSE)</f>
        <v>WAS</v>
      </c>
      <c r="D71" s="162" t="s">
        <v>236</v>
      </c>
      <c r="E71" s="4">
        <v>0.71726058307428242</v>
      </c>
      <c r="F71" s="4"/>
      <c r="G71" s="4">
        <v>0.66572036905606813</v>
      </c>
      <c r="H71" s="4"/>
      <c r="I71" s="4">
        <v>0.27759036144578314</v>
      </c>
      <c r="J71" s="4"/>
      <c r="K71" s="4">
        <v>1.051505376344086</v>
      </c>
      <c r="L71" s="4"/>
      <c r="M71" s="4">
        <v>1.0887336524269242</v>
      </c>
      <c r="N71" s="4"/>
      <c r="O71" s="4">
        <f>SUM(E71,G71,I71,K71,M71)</f>
        <v>3.8008103423471438</v>
      </c>
      <c r="P71" s="4" t="e">
        <f>O71/$O$211</f>
        <v>#DIV/0!</v>
      </c>
    </row>
    <row r="72" spans="2:16">
      <c r="B72" s="1">
        <v>23</v>
      </c>
      <c r="C72" s="3" t="str">
        <f>VLOOKUP(D72,'[1]Rec - 2016'!$C$5:$S$466,2,FALSE)</f>
        <v>MIA</v>
      </c>
      <c r="D72" s="162" t="s">
        <v>230</v>
      </c>
      <c r="E72" s="4">
        <v>0.69759690858591961</v>
      </c>
      <c r="F72" s="4"/>
      <c r="G72" s="4">
        <v>0.49283179559971613</v>
      </c>
      <c r="H72" s="4"/>
      <c r="I72" s="4">
        <v>0.27759036144578314</v>
      </c>
      <c r="J72" s="4"/>
      <c r="K72" s="4">
        <v>1.0444086021505377</v>
      </c>
      <c r="L72" s="4"/>
      <c r="M72" s="4">
        <v>1.1500907797241424</v>
      </c>
      <c r="N72" s="4"/>
      <c r="O72" s="4">
        <f>SUM(E72,G72,I72,K72,M72)</f>
        <v>3.6625184475060992</v>
      </c>
      <c r="P72" s="4" t="e">
        <f>O72/$O$211</f>
        <v>#DIV/0!</v>
      </c>
    </row>
    <row r="73" spans="2:16">
      <c r="B73" s="1">
        <v>22</v>
      </c>
      <c r="C73" s="3" t="str">
        <f>VLOOKUP(D73,'[1]Rec - 2016'!$C$5:$S$466,2,FALSE)</f>
        <v>CAR</v>
      </c>
      <c r="D73" s="162" t="s">
        <v>263</v>
      </c>
      <c r="E73" s="4">
        <v>0.40372734473279592</v>
      </c>
      <c r="F73" s="4"/>
      <c r="G73" s="4">
        <v>0.24575348947243911</v>
      </c>
      <c r="H73" s="4"/>
      <c r="I73" s="4">
        <v>0.27759036144578314</v>
      </c>
      <c r="J73" s="4"/>
      <c r="K73" s="4">
        <v>1.0148387096774194</v>
      </c>
      <c r="L73" s="4"/>
      <c r="M73" s="4">
        <v>1.1463060791614779</v>
      </c>
      <c r="N73" s="4"/>
      <c r="O73" s="4">
        <f>SUM(E73,G73,I73,K73,M73)</f>
        <v>3.0882159844899153</v>
      </c>
      <c r="P73" s="4" t="e">
        <f>O73/$O$211</f>
        <v>#DIV/0!</v>
      </c>
    </row>
    <row r="74" spans="2:16">
      <c r="B74" s="1">
        <v>24</v>
      </c>
      <c r="C74" s="3" t="str">
        <f>VLOOKUP(D74,'[1]Rec - 2016'!$C$5:$S$466,2,FALSE)</f>
        <v>NYJ</v>
      </c>
      <c r="D74" s="161" t="s">
        <v>354</v>
      </c>
      <c r="E74" s="4">
        <v>2.1917942197662479E-2</v>
      </c>
      <c r="F74" s="4"/>
      <c r="G74" s="4">
        <v>4.9680624556422998E-2</v>
      </c>
      <c r="H74" s="4"/>
      <c r="I74" s="4">
        <v>0</v>
      </c>
      <c r="J74" s="4"/>
      <c r="K74" s="4">
        <v>1.0136559139784946</v>
      </c>
      <c r="L74" s="4"/>
      <c r="M74" s="4">
        <v>1.0184546494655193</v>
      </c>
      <c r="N74" s="4"/>
      <c r="O74" s="4">
        <f>SUM(E74,G74,I74,K74,M74)</f>
        <v>2.1037091301980997</v>
      </c>
      <c r="P74" s="4" t="e">
        <f>O74/$O$211</f>
        <v>#DIV/0!</v>
      </c>
    </row>
    <row r="75" spans="2:16">
      <c r="B75" s="1">
        <v>25</v>
      </c>
      <c r="C75" s="3" t="str">
        <f>VLOOKUP(D75,'[1]Rec - 2016'!$C$5:$S$466,2,FALSE)</f>
        <v>IND</v>
      </c>
      <c r="D75" s="161" t="s">
        <v>342</v>
      </c>
      <c r="E75" s="4">
        <v>4.2732261928171755E-2</v>
      </c>
      <c r="F75" s="4"/>
      <c r="G75" s="4">
        <v>4.9680624556422998E-2</v>
      </c>
      <c r="H75" s="4"/>
      <c r="I75" s="4">
        <v>0</v>
      </c>
      <c r="J75" s="4"/>
      <c r="K75" s="4">
        <v>0.98526881720430104</v>
      </c>
      <c r="L75" s="4"/>
      <c r="M75" s="4">
        <v>1.121505861532812</v>
      </c>
      <c r="N75" s="4"/>
      <c r="O75" s="4">
        <f>SUM(E75,G75,I75,K75,M75)</f>
        <v>2.1991875652217079</v>
      </c>
      <c r="P75" s="4" t="e">
        <f>O75/$O$211</f>
        <v>#DIV/0!</v>
      </c>
    </row>
    <row r="76" spans="2:16">
      <c r="B76" s="1">
        <v>28</v>
      </c>
      <c r="C76" s="3" t="str">
        <f>VLOOKUP(D76,'[1]Rec - 2016'!$C$5:$S$466,2,FALSE)</f>
        <v>DAL</v>
      </c>
      <c r="D76" s="162" t="s">
        <v>203</v>
      </c>
      <c r="E76" s="4">
        <v>0.69137492618614338</v>
      </c>
      <c r="F76" s="4"/>
      <c r="G76" s="4">
        <v>0.60839657149096471</v>
      </c>
      <c r="H76" s="4"/>
      <c r="I76" s="4">
        <v>0.62724745134383697</v>
      </c>
      <c r="J76" s="4"/>
      <c r="K76" s="4">
        <v>1.096451612903226</v>
      </c>
      <c r="L76" s="4"/>
      <c r="M76" s="4">
        <v>1.2</v>
      </c>
      <c r="N76" s="4"/>
      <c r="O76" s="4">
        <f>SUM(E76,G76,I76,K76,M76)</f>
        <v>4.223470561924171</v>
      </c>
      <c r="P76" s="4" t="e">
        <f>O76/$O$211</f>
        <v>#DIV/0!</v>
      </c>
    </row>
    <row r="77" spans="2:16">
      <c r="B77" s="1">
        <v>23</v>
      </c>
      <c r="C77" s="3" t="str">
        <f>VLOOKUP(D77,'[1]Rec - 2016'!$C$5:$S$466,2,FALSE)</f>
        <v>IND</v>
      </c>
      <c r="D77" s="162" t="s">
        <v>225</v>
      </c>
      <c r="E77" s="4">
        <v>0.39883444466293633</v>
      </c>
      <c r="F77" s="4"/>
      <c r="G77" s="4">
        <v>0.33893226086270806</v>
      </c>
      <c r="H77" s="4"/>
      <c r="I77" s="4">
        <v>0.80963855421686759</v>
      </c>
      <c r="J77" s="4"/>
      <c r="K77" s="4">
        <v>1.0361290322580645</v>
      </c>
      <c r="L77" s="4"/>
      <c r="M77" s="4">
        <v>1.121505861532812</v>
      </c>
      <c r="N77" s="4"/>
      <c r="O77" s="4">
        <f>SUM(E77,G77,I77,K77,M77)</f>
        <v>3.7050401535333881</v>
      </c>
      <c r="P77" s="4" t="e">
        <f>O77/$O$211</f>
        <v>#DIV/0!</v>
      </c>
    </row>
    <row r="78" spans="2:16">
      <c r="B78" s="1">
        <v>27</v>
      </c>
      <c r="C78" s="3" t="str">
        <f>VLOOKUP(D78,'[1]Rec - 2016'!$C$5:$S$466,2,FALSE)</f>
        <v>SDG</v>
      </c>
      <c r="D78" s="162" t="s">
        <v>242</v>
      </c>
      <c r="E78" s="4">
        <v>0.70143391294877855</v>
      </c>
      <c r="F78" s="4"/>
      <c r="G78" s="4">
        <v>0.50301632363378279</v>
      </c>
      <c r="H78" s="4"/>
      <c r="I78" s="4">
        <v>0.26024096385542167</v>
      </c>
      <c r="J78" s="4"/>
      <c r="K78" s="4">
        <v>1.0065591397849463</v>
      </c>
      <c r="L78" s="4"/>
      <c r="M78" s="4">
        <v>1.0888147624562357</v>
      </c>
      <c r="N78" s="4"/>
      <c r="O78" s="4">
        <f>SUM(E78,G78,I78,K78,M78)</f>
        <v>3.560065102679165</v>
      </c>
      <c r="P78" s="4" t="e">
        <f>O78/$O$211</f>
        <v>#DIV/0!</v>
      </c>
    </row>
    <row r="79" spans="2:16">
      <c r="B79" s="1">
        <v>23</v>
      </c>
      <c r="C79" s="3" t="str">
        <f>VLOOKUP(D79,'[1]Rec - 2016'!$C$5:$S$466,2,FALSE)</f>
        <v>PHI</v>
      </c>
      <c r="D79" s="162" t="s">
        <v>275</v>
      </c>
      <c r="E79" s="4">
        <v>0.49984910394872922</v>
      </c>
      <c r="F79" s="4"/>
      <c r="G79" s="4">
        <v>0.25966406434823752</v>
      </c>
      <c r="H79" s="4"/>
      <c r="I79" s="4">
        <v>0.13879518072289157</v>
      </c>
      <c r="J79" s="4"/>
      <c r="K79" s="4">
        <v>1.0254838709677421</v>
      </c>
      <c r="L79" s="4"/>
      <c r="M79" s="4">
        <v>1.0598444277607844</v>
      </c>
      <c r="N79" s="4"/>
      <c r="O79" s="4">
        <f>SUM(E79,G79,I79,K79,M79)</f>
        <v>2.9836366477483844</v>
      </c>
      <c r="P79" s="4" t="e">
        <f>O79/$O$211</f>
        <v>#DIV/0!</v>
      </c>
    </row>
    <row r="80" spans="2:16">
      <c r="B80" s="1">
        <v>28</v>
      </c>
      <c r="C80" s="3" t="str">
        <f>VLOOKUP(D80,'[1]Rec - 2016'!$C$5:$S$466,2,FALSE)</f>
        <v>SEA</v>
      </c>
      <c r="D80" s="162" t="s">
        <v>210</v>
      </c>
      <c r="E80" s="4">
        <v>0.91136460684438469</v>
      </c>
      <c r="F80" s="4"/>
      <c r="G80" s="4">
        <v>0.70049680624556421</v>
      </c>
      <c r="H80" s="4"/>
      <c r="I80" s="4">
        <v>0.44457831325301206</v>
      </c>
      <c r="J80" s="4"/>
      <c r="K80" s="4">
        <v>1.0313978494623657</v>
      </c>
      <c r="L80" s="4"/>
      <c r="M80" s="4">
        <v>1.082262390624422</v>
      </c>
      <c r="N80" s="4"/>
      <c r="O80" s="4">
        <f>SUM(E80,G80,I80,K80,M80)</f>
        <v>4.1700999664297482</v>
      </c>
      <c r="P80" s="4" t="e">
        <f>O80/$O$211</f>
        <v>#DIV/0!</v>
      </c>
    </row>
    <row r="81" spans="2:16">
      <c r="B81" s="1">
        <v>29</v>
      </c>
      <c r="C81" s="3" t="str">
        <f>VLOOKUP(D81,'[1]Rec - 2016'!$C$5:$S$466,2,FALSE)</f>
        <v>NYG</v>
      </c>
      <c r="D81" s="161" t="s">
        <v>344</v>
      </c>
      <c r="E81" s="4">
        <v>7.1005917159763319E-3</v>
      </c>
      <c r="F81" s="4"/>
      <c r="G81" s="4">
        <v>8.0731014904187378E-3</v>
      </c>
      <c r="H81" s="4"/>
      <c r="I81" s="4">
        <v>3.2530120481927709E-2</v>
      </c>
      <c r="J81" s="4"/>
      <c r="K81" s="4">
        <v>1.0018279569892474</v>
      </c>
      <c r="L81" s="4"/>
      <c r="M81" s="4">
        <v>1.1149737782457465</v>
      </c>
      <c r="N81" s="4"/>
      <c r="O81" s="4">
        <f>SUM(E81,G81,I81,K81,M81)</f>
        <v>2.1645055489233167</v>
      </c>
      <c r="P81" s="4" t="e">
        <f>O81/$O$211</f>
        <v>#DIV/0!</v>
      </c>
    </row>
    <row r="82" spans="2:16">
      <c r="B82" s="1">
        <v>30</v>
      </c>
      <c r="C82" s="3" t="str">
        <f>VLOOKUP(D82,'[1]Rec - 2016'!$C$5:$S$466,2,FALSE)</f>
        <v>CHI</v>
      </c>
      <c r="D82" s="162" t="s">
        <v>292</v>
      </c>
      <c r="E82" s="4">
        <v>0.32385957615743804</v>
      </c>
      <c r="F82" s="4"/>
      <c r="G82" s="4">
        <v>0.40738112136266857</v>
      </c>
      <c r="H82" s="4"/>
      <c r="I82" s="4">
        <v>0.19277108433734941</v>
      </c>
      <c r="J82" s="4"/>
      <c r="K82" s="4">
        <v>1.0278494623655916</v>
      </c>
      <c r="L82" s="4"/>
      <c r="M82" s="4">
        <v>1.0205368188437385</v>
      </c>
      <c r="N82" s="4"/>
      <c r="O82" s="4">
        <f>SUM(E82,G82,I82,K82,M82)</f>
        <v>2.9723980630667861</v>
      </c>
      <c r="P82" s="4" t="e">
        <f>O82/$O$211</f>
        <v>#DIV/0!</v>
      </c>
    </row>
    <row r="83" spans="2:16">
      <c r="B83" s="1">
        <v>0</v>
      </c>
      <c r="C83" s="3" t="str">
        <f>VLOOKUP(D83,'[1]Rec - 2016'!$C$5:$S$466,2,FALSE)</f>
        <v>PIT</v>
      </c>
      <c r="D83" s="162" t="s">
        <v>358</v>
      </c>
      <c r="E83" s="4">
        <v>0.46444228561335343</v>
      </c>
      <c r="F83" s="4"/>
      <c r="G83" s="4">
        <v>0.45400447671561939</v>
      </c>
      <c r="H83" s="4"/>
      <c r="I83" s="4">
        <v>0.22687673772011122</v>
      </c>
      <c r="J83" s="4"/>
      <c r="K83" s="4">
        <v>0</v>
      </c>
      <c r="L83" s="4"/>
      <c r="M83" s="4">
        <v>1.0762170025806868</v>
      </c>
      <c r="N83" s="4"/>
      <c r="O83" s="4">
        <f>SUM(E83,G83,I83,K83,M83)</f>
        <v>2.2215405026297708</v>
      </c>
      <c r="P83" s="4" t="e">
        <f>O83/$O$211</f>
        <v>#DIV/0!</v>
      </c>
    </row>
    <row r="84" spans="2:16">
      <c r="B84" s="1">
        <v>29</v>
      </c>
      <c r="C84" s="3" t="str">
        <f>VLOOKUP(D84,'[1]Rec - 2016'!$C$5:$S$466,2,FALSE)</f>
        <v>DEN</v>
      </c>
      <c r="D84" s="162" t="s">
        <v>220</v>
      </c>
      <c r="E84" s="4">
        <v>0.98866320492694104</v>
      </c>
      <c r="F84" s="4"/>
      <c r="G84" s="4">
        <v>0.64088005677785664</v>
      </c>
      <c r="H84" s="4"/>
      <c r="I84" s="4">
        <v>0.31445783132530125</v>
      </c>
      <c r="J84" s="4"/>
      <c r="K84" s="4">
        <v>1.0408602150537636</v>
      </c>
      <c r="L84" s="4"/>
      <c r="M84" s="4">
        <v>1.0134666609320013</v>
      </c>
      <c r="N84" s="4"/>
      <c r="O84" s="4">
        <f>SUM(E84,G84,I84,K84,M84)</f>
        <v>3.9983279690158642</v>
      </c>
      <c r="P84" s="4" t="e">
        <f>O84/$O$211</f>
        <v>#DIV/0!</v>
      </c>
    </row>
    <row r="85" spans="2:16">
      <c r="B85" s="1">
        <v>29</v>
      </c>
      <c r="C85" s="3" t="str">
        <f>VLOOKUP(D85,'[1]Rec - 2016'!$C$5:$S$466,2,FALSE)</f>
        <v>NYJ</v>
      </c>
      <c r="D85" s="161" t="s">
        <v>265</v>
      </c>
      <c r="E85" s="4">
        <v>0.15342559538363737</v>
      </c>
      <c r="F85" s="4"/>
      <c r="G85" s="4">
        <v>0.64253607759640419</v>
      </c>
      <c r="H85" s="4"/>
      <c r="I85" s="4">
        <v>0.69397590361445793</v>
      </c>
      <c r="J85" s="4"/>
      <c r="K85" s="4">
        <v>1.0290322580645161</v>
      </c>
      <c r="L85" s="4"/>
      <c r="M85" s="4">
        <v>1.0184546494655193</v>
      </c>
      <c r="N85" s="4"/>
      <c r="O85" s="4">
        <f>SUM(E85,G85,I85,K85,M85)</f>
        <v>3.5374244841245353</v>
      </c>
      <c r="P85" s="4" t="e">
        <f>O85/$O$211</f>
        <v>#DIV/0!</v>
      </c>
    </row>
    <row r="86" spans="2:16">
      <c r="B86" s="1">
        <v>25</v>
      </c>
      <c r="C86" s="3" t="str">
        <f>VLOOKUP(D86,'[1]Rec - 2016'!$C$5:$S$466,2,FALSE)</f>
        <v>TAM</v>
      </c>
      <c r="D86" s="161" t="s">
        <v>331</v>
      </c>
      <c r="E86" s="4">
        <v>7.5454978506534126E-2</v>
      </c>
      <c r="F86" s="4"/>
      <c r="G86" s="4">
        <v>0.10853305672326255</v>
      </c>
      <c r="H86" s="4"/>
      <c r="I86" s="4">
        <v>8.007414272474514E-2</v>
      </c>
      <c r="J86" s="4"/>
      <c r="K86" s="4">
        <v>0.99473118279569883</v>
      </c>
      <c r="L86" s="4"/>
      <c r="M86" s="4">
        <v>1.0802432571526603</v>
      </c>
      <c r="N86" s="4"/>
      <c r="O86" s="4">
        <f>SUM(E86,G86,I86,K86,M86)</f>
        <v>2.339036617902901</v>
      </c>
      <c r="P86" s="4" t="e">
        <f>O86/$O$211</f>
        <v>#DIV/0!</v>
      </c>
    </row>
    <row r="87" spans="2:16">
      <c r="B87" s="1">
        <v>25</v>
      </c>
      <c r="C87" s="3" t="str">
        <f>VLOOKUP(D87,'[1]Rec - 2016'!$C$5:$S$466,2,FALSE)</f>
        <v>BUF</v>
      </c>
      <c r="D87" s="161" t="s">
        <v>385</v>
      </c>
      <c r="E87" s="4">
        <v>1.464221397331765E-2</v>
      </c>
      <c r="F87" s="4"/>
      <c r="G87" s="4">
        <v>4.6368582919328133E-2</v>
      </c>
      <c r="H87" s="4"/>
      <c r="I87" s="4">
        <v>0</v>
      </c>
      <c r="J87" s="4"/>
      <c r="K87" s="4">
        <v>0</v>
      </c>
      <c r="L87" s="4"/>
      <c r="M87" s="4">
        <v>1.1021811898612073</v>
      </c>
      <c r="N87" s="4"/>
      <c r="O87" s="4">
        <f>SUM(E87,G87,I87,K87,M87)</f>
        <v>1.1631919867538532</v>
      </c>
      <c r="P87" s="4" t="e">
        <f>O87/$O$211</f>
        <v>#DIV/0!</v>
      </c>
    </row>
    <row r="88" spans="2:16">
      <c r="B88" s="1">
        <v>22</v>
      </c>
      <c r="C88" s="3" t="str">
        <f>VLOOKUP(D88,'[1]Rec - 2016'!$C$5:$S$466,2,FALSE)</f>
        <v>GNB</v>
      </c>
      <c r="D88" s="162" t="s">
        <v>306</v>
      </c>
      <c r="E88" s="4">
        <v>0.15652732965842392</v>
      </c>
      <c r="F88" s="4"/>
      <c r="G88" s="4">
        <v>0.20070972320794891</v>
      </c>
      <c r="H88" s="4"/>
      <c r="I88" s="4">
        <v>0.2081927710843374</v>
      </c>
      <c r="J88" s="4"/>
      <c r="K88" s="4">
        <v>0.96043010752688185</v>
      </c>
      <c r="L88" s="4"/>
      <c r="M88" s="4">
        <v>1.1078896541498291</v>
      </c>
      <c r="N88" s="4"/>
      <c r="O88" s="4">
        <f>SUM(E88,G88,I88,K88,M88)</f>
        <v>2.6337495856274211</v>
      </c>
      <c r="P88" s="4" t="e">
        <f>O88/$O$211</f>
        <v>#DIV/0!</v>
      </c>
    </row>
    <row r="89" spans="2:16">
      <c r="B89" s="1">
        <v>28</v>
      </c>
      <c r="C89" s="3" t="str">
        <f>VLOOKUP(D89,'[1]Rec - 2016'!$C$5:$S$466,2,FALSE)</f>
        <v>DET</v>
      </c>
      <c r="D89" s="162" t="s">
        <v>216</v>
      </c>
      <c r="E89" s="4">
        <v>1.0113830107311201</v>
      </c>
      <c r="F89" s="4"/>
      <c r="G89" s="4">
        <v>0.66882540809084456</v>
      </c>
      <c r="H89" s="4"/>
      <c r="I89" s="4">
        <v>0.23855421686746991</v>
      </c>
      <c r="J89" s="4"/>
      <c r="K89" s="4">
        <v>1.0645161290322582</v>
      </c>
      <c r="L89" s="4"/>
      <c r="M89" s="4">
        <v>1.0931435143752024</v>
      </c>
      <c r="N89" s="4"/>
      <c r="O89" s="4">
        <f>SUM(E89,G89,I89,K89,M89)</f>
        <v>4.0764222790968949</v>
      </c>
      <c r="P89" s="4" t="e">
        <f>O89/$O$211</f>
        <v>#DIV/0!</v>
      </c>
    </row>
    <row r="90" spans="2:16">
      <c r="B90" s="1">
        <v>28</v>
      </c>
      <c r="C90" s="3" t="str">
        <f>VLOOKUP(D90,'[1]Rec - 2016'!$C$5:$S$466,2,FALSE)</f>
        <v>BUF</v>
      </c>
      <c r="D90" s="161" t="s">
        <v>290</v>
      </c>
      <c r="E90" s="4">
        <v>4.392664191995295E-2</v>
      </c>
      <c r="F90" s="4"/>
      <c r="G90" s="4">
        <v>0.44215755855216465</v>
      </c>
      <c r="H90" s="4"/>
      <c r="I90" s="4">
        <v>0.52048192771084334</v>
      </c>
      <c r="J90" s="4"/>
      <c r="K90" s="4">
        <v>0.9840860215053765</v>
      </c>
      <c r="L90" s="4"/>
      <c r="M90" s="4">
        <v>1.1021811898612073</v>
      </c>
      <c r="N90" s="4"/>
      <c r="O90" s="4">
        <f>SUM(E90,G90,I90,K90,M90)</f>
        <v>3.0928333395495446</v>
      </c>
      <c r="P90" s="4" t="e">
        <f>O90/$O$211</f>
        <v>#DIV/0!</v>
      </c>
    </row>
    <row r="91" spans="2:16">
      <c r="B91" s="1">
        <v>26</v>
      </c>
      <c r="C91" s="3" t="str">
        <f>VLOOKUP(D91,'[1]Rec - 2016'!$C$5:$S$466,2,FALSE)</f>
        <v>SDG</v>
      </c>
      <c r="D91" s="161" t="s">
        <v>351</v>
      </c>
      <c r="E91" s="4">
        <v>2.8925109812320764E-2</v>
      </c>
      <c r="F91" s="4"/>
      <c r="G91" s="4">
        <v>2.7324343506032647E-2</v>
      </c>
      <c r="H91" s="4"/>
      <c r="I91" s="4">
        <v>0</v>
      </c>
      <c r="J91" s="4"/>
      <c r="K91" s="4">
        <v>0.97817204301075278</v>
      </c>
      <c r="L91" s="4"/>
      <c r="M91" s="4">
        <v>1.0888147624562357</v>
      </c>
      <c r="N91" s="4"/>
      <c r="O91" s="4">
        <f>SUM(E91,G91,I91,K91,M91)</f>
        <v>2.1232362587853419</v>
      </c>
      <c r="P91" s="4" t="e">
        <f>O91/$O$211</f>
        <v>#DIV/0!</v>
      </c>
    </row>
    <row r="92" spans="2:16">
      <c r="B92" s="1">
        <v>32</v>
      </c>
      <c r="C92" s="3" t="str">
        <f>VLOOKUP(D92,'[1]Rec - 2016'!$C$5:$S$466,2,FALSE)</f>
        <v>TEN</v>
      </c>
      <c r="D92" s="162" t="s">
        <v>317</v>
      </c>
      <c r="E92" s="4">
        <v>0.15876343436782991</v>
      </c>
      <c r="F92" s="4"/>
      <c r="G92" s="4">
        <v>0.18968965739725144</v>
      </c>
      <c r="H92" s="4"/>
      <c r="I92" s="4">
        <v>0</v>
      </c>
      <c r="J92" s="4"/>
      <c r="K92" s="4">
        <v>0.98645161290322592</v>
      </c>
      <c r="L92" s="4"/>
      <c r="M92" s="4">
        <v>1.1855479841437278</v>
      </c>
      <c r="N92" s="4"/>
      <c r="O92" s="4">
        <f>SUM(E92,G92,I92,K92,M92)</f>
        <v>2.5204526888120347</v>
      </c>
      <c r="P92" s="4" t="e">
        <f>O92/$O$211</f>
        <v>#DIV/0!</v>
      </c>
    </row>
    <row r="93" spans="2:16">
      <c r="B93" s="1">
        <v>24</v>
      </c>
      <c r="C93" s="3" t="str">
        <f>VLOOKUP(D93,'[1]Rec - 2016'!$C$5:$S$466,2,FALSE)</f>
        <v>DEN</v>
      </c>
      <c r="D93" s="161" t="s">
        <v>399</v>
      </c>
      <c r="E93" s="4">
        <v>7.2165197439922699E-3</v>
      </c>
      <c r="F93" s="4"/>
      <c r="G93" s="4">
        <v>6.4584811923349902E-2</v>
      </c>
      <c r="H93" s="4"/>
      <c r="I93" s="4">
        <v>0</v>
      </c>
      <c r="J93" s="4"/>
      <c r="K93" s="4">
        <v>0</v>
      </c>
      <c r="L93" s="4"/>
      <c r="M93" s="4">
        <v>1.0134666609320013</v>
      </c>
      <c r="N93" s="4"/>
      <c r="O93" s="4">
        <f>SUM(E93,G93,I93,K93,M93)</f>
        <v>1.0852679925993436</v>
      </c>
      <c r="P93" s="4" t="e">
        <f>O93/$O$211</f>
        <v>#DIV/0!</v>
      </c>
    </row>
    <row r="94" spans="2:16">
      <c r="B94" s="1">
        <v>24</v>
      </c>
      <c r="C94" s="3" t="str">
        <f>VLOOKUP(D94,'[1]Rec - 2016'!$C$5:$S$466,2,FALSE)</f>
        <v>TEN</v>
      </c>
      <c r="D94" s="161" t="s">
        <v>372</v>
      </c>
      <c r="E94" s="4">
        <v>2.886607897596908E-2</v>
      </c>
      <c r="F94" s="4"/>
      <c r="G94" s="4">
        <v>0.19541045658859713</v>
      </c>
      <c r="H94" s="4"/>
      <c r="I94" s="4">
        <v>0</v>
      </c>
      <c r="J94" s="4"/>
      <c r="K94" s="4">
        <v>0</v>
      </c>
      <c r="L94" s="4"/>
      <c r="M94" s="4">
        <v>1.1855479841437278</v>
      </c>
      <c r="N94" s="4"/>
      <c r="O94" s="4">
        <f>SUM(E94,G94,I94,K94,M94)</f>
        <v>1.4098245197082939</v>
      </c>
      <c r="P94" s="4" t="e">
        <f>O94/$O$211</f>
        <v>#DIV/0!</v>
      </c>
    </row>
    <row r="95" spans="2:16">
      <c r="B95" s="1">
        <v>22</v>
      </c>
      <c r="C95" s="3" t="str">
        <f>VLOOKUP(D95,'[1]Rec - 2016'!$C$5:$S$466,2,FALSE)</f>
        <v>HOU</v>
      </c>
      <c r="D95" s="162" t="s">
        <v>325</v>
      </c>
      <c r="E95" s="4">
        <v>0.16336144791020044</v>
      </c>
      <c r="F95" s="4"/>
      <c r="G95" s="4">
        <v>0.16270404542228531</v>
      </c>
      <c r="H95" s="4"/>
      <c r="I95" s="4">
        <v>0</v>
      </c>
      <c r="J95" s="4"/>
      <c r="K95" s="4">
        <v>1.020752688172043</v>
      </c>
      <c r="L95" s="4"/>
      <c r="M95" s="4">
        <v>1.0878173196013874</v>
      </c>
      <c r="N95" s="4"/>
      <c r="O95" s="4">
        <f>SUM(E95,G95,I95,K95,M95)</f>
        <v>2.434635501105916</v>
      </c>
      <c r="P95" s="4" t="e">
        <f>O95/$O$211</f>
        <v>#DIV/0!</v>
      </c>
    </row>
    <row r="96" spans="2:16">
      <c r="B96" s="1">
        <v>21</v>
      </c>
      <c r="C96" s="3" t="str">
        <f>VLOOKUP(D96,'[1]Rec - 2016'!$C$5:$S$466,2,FALSE)</f>
        <v>NYJ</v>
      </c>
      <c r="D96" s="162" t="s">
        <v>364</v>
      </c>
      <c r="E96" s="4">
        <v>0.16803755684874566</v>
      </c>
      <c r="F96" s="4"/>
      <c r="G96" s="4">
        <v>0.16096522356281051</v>
      </c>
      <c r="H96" s="4"/>
      <c r="I96" s="4">
        <v>0.1387951807228916</v>
      </c>
      <c r="J96" s="4"/>
      <c r="K96" s="4">
        <v>0</v>
      </c>
      <c r="L96" s="4"/>
      <c r="M96" s="4">
        <v>1.0184546494655193</v>
      </c>
      <c r="N96" s="4"/>
      <c r="O96" s="4">
        <f>SUM(E96,G96,I96,K96,M96)</f>
        <v>1.4862526105999672</v>
      </c>
      <c r="P96" s="4" t="e">
        <f>O96/$O$211</f>
        <v>#DIV/0!</v>
      </c>
    </row>
    <row r="97" spans="2:16">
      <c r="B97" s="1">
        <v>25</v>
      </c>
      <c r="C97" s="3" t="str">
        <f>VLOOKUP(D97,'[1]Rec - 2016'!$C$5:$S$466,2,FALSE)</f>
        <v>CIN</v>
      </c>
      <c r="D97" s="161" t="s">
        <v>327</v>
      </c>
      <c r="E97" s="4">
        <v>0.13317304027069979</v>
      </c>
      <c r="F97" s="4"/>
      <c r="G97" s="4">
        <v>8.1017633892012886E-2</v>
      </c>
      <c r="H97" s="4"/>
      <c r="I97" s="4">
        <v>0</v>
      </c>
      <c r="J97" s="4"/>
      <c r="K97" s="4">
        <v>0.99118279569892476</v>
      </c>
      <c r="L97" s="4"/>
      <c r="M97" s="4">
        <v>1.112965105851861</v>
      </c>
      <c r="N97" s="4"/>
      <c r="O97" s="4">
        <f>SUM(E97,G97,I97,K97,M97)</f>
        <v>2.3183385757134984</v>
      </c>
      <c r="P97" s="4" t="e">
        <f>O97/$O$211</f>
        <v>#DIV/0!</v>
      </c>
    </row>
    <row r="98" spans="2:16">
      <c r="B98" s="1">
        <v>23</v>
      </c>
      <c r="C98" s="3" t="str">
        <f>VLOOKUP(D98,'[1]Rec - 2016'!$C$5:$S$466,2,FALSE)</f>
        <v>WAS</v>
      </c>
      <c r="D98" s="162" t="s">
        <v>228</v>
      </c>
      <c r="E98" s="4">
        <v>0.71008797724353967</v>
      </c>
      <c r="F98" s="4"/>
      <c r="G98" s="4">
        <v>0.52599361249112853</v>
      </c>
      <c r="H98" s="4"/>
      <c r="I98" s="4">
        <v>0.43373493975903615</v>
      </c>
      <c r="J98" s="4"/>
      <c r="K98" s="4">
        <v>1.0420430107526881</v>
      </c>
      <c r="L98" s="4"/>
      <c r="M98" s="4">
        <v>1.0887336524269242</v>
      </c>
      <c r="N98" s="4"/>
      <c r="O98" s="4">
        <f>SUM(E98,G98,I98,K98,M98)</f>
        <v>3.8005931926733165</v>
      </c>
      <c r="P98" s="4" t="e">
        <f>O98/$O$211</f>
        <v>#DIV/0!</v>
      </c>
    </row>
    <row r="99" spans="2:16">
      <c r="B99" s="1">
        <v>26</v>
      </c>
      <c r="C99" s="3" t="str">
        <f>VLOOKUP(D99,'[1]Rec - 2016'!$C$5:$S$466,2,FALSE)</f>
        <v>GNB</v>
      </c>
      <c r="D99" s="161" t="s">
        <v>350</v>
      </c>
      <c r="E99" s="4">
        <v>1.42297572416749E-2</v>
      </c>
      <c r="F99" s="4"/>
      <c r="G99" s="4">
        <v>1.589779985805536E-2</v>
      </c>
      <c r="H99" s="4"/>
      <c r="I99" s="4">
        <v>0</v>
      </c>
      <c r="J99" s="4"/>
      <c r="K99" s="4">
        <v>0.98526881720430104</v>
      </c>
      <c r="L99" s="4"/>
      <c r="M99" s="4">
        <v>1.1078896541498291</v>
      </c>
      <c r="N99" s="4"/>
      <c r="O99" s="4">
        <f>SUM(E99,G99,I99,K99,M99)</f>
        <v>2.1232860284538604</v>
      </c>
      <c r="P99" s="4" t="e">
        <f>O99/$O$211</f>
        <v>#DIV/0!</v>
      </c>
    </row>
    <row r="100" spans="2:16">
      <c r="B100" s="1">
        <v>27</v>
      </c>
      <c r="C100" s="3" t="str">
        <f>VLOOKUP(D100,'[1]Rec - 2016'!$C$5:$S$466,2,FALSE)</f>
        <v>MIN</v>
      </c>
      <c r="D100" s="161" t="s">
        <v>318</v>
      </c>
      <c r="E100" s="4">
        <v>0.10228373025575822</v>
      </c>
      <c r="F100" s="4"/>
      <c r="G100" s="4">
        <v>9.5102909865152588E-2</v>
      </c>
      <c r="H100" s="4"/>
      <c r="I100" s="4">
        <v>0.14870912220309809</v>
      </c>
      <c r="J100" s="4"/>
      <c r="K100" s="4">
        <v>1.0112903225806451</v>
      </c>
      <c r="L100" s="4"/>
      <c r="M100" s="4">
        <v>1.0849823485756598</v>
      </c>
      <c r="N100" s="4"/>
      <c r="O100" s="4">
        <f>SUM(E100,G100,I100,K100,M100)</f>
        <v>2.442368433480314</v>
      </c>
      <c r="P100" s="4" t="e">
        <f>O100/$O$211</f>
        <v>#DIV/0!</v>
      </c>
    </row>
    <row r="101" spans="2:16">
      <c r="B101" s="1">
        <v>26</v>
      </c>
      <c r="C101" s="3" t="str">
        <f>VLOOKUP(D101,'[1]Rec - 2016'!$C$5:$S$466,2,FALSE)</f>
        <v>ARI</v>
      </c>
      <c r="D101" s="161" t="s">
        <v>315</v>
      </c>
      <c r="E101" s="4">
        <v>0.14888819682341947</v>
      </c>
      <c r="F101" s="4"/>
      <c r="G101" s="4">
        <v>0.26543647977288859</v>
      </c>
      <c r="H101" s="4"/>
      <c r="I101" s="4">
        <v>0.14870912220309809</v>
      </c>
      <c r="J101" s="4"/>
      <c r="K101" s="4">
        <v>1.0290322580645161</v>
      </c>
      <c r="L101" s="4"/>
      <c r="M101" s="4">
        <v>1.0252326283154543</v>
      </c>
      <c r="N101" s="4"/>
      <c r="O101" s="4">
        <f>SUM(E101,G101,I101,K101,M101)</f>
        <v>2.6172986851793767</v>
      </c>
      <c r="P101" s="4" t="e">
        <f>O101/$O$211</f>
        <v>#DIV/0!</v>
      </c>
    </row>
    <row r="102" spans="2:16">
      <c r="B102" s="1">
        <v>24</v>
      </c>
      <c r="C102" s="3" t="str">
        <f>VLOOKUP(D102,'[1]Rec - 2016'!$C$5:$S$466,2,FALSE)</f>
        <v>MIA</v>
      </c>
      <c r="D102" s="162" t="s">
        <v>207</v>
      </c>
      <c r="E102" s="4">
        <v>1.0504045405144307</v>
      </c>
      <c r="F102" s="4"/>
      <c r="G102" s="4">
        <v>0.7054648687012065</v>
      </c>
      <c r="H102" s="4"/>
      <c r="I102" s="4">
        <v>0.23855421686746991</v>
      </c>
      <c r="J102" s="4"/>
      <c r="K102" s="4">
        <v>1.0467741935483872</v>
      </c>
      <c r="L102" s="4"/>
      <c r="M102" s="4">
        <v>1.1500907797241424</v>
      </c>
      <c r="N102" s="4"/>
      <c r="O102" s="4">
        <f>SUM(E102,G102,I102,K102,M102)</f>
        <v>4.1912885993556364</v>
      </c>
      <c r="P102" s="4" t="e">
        <f>O102/$O$211</f>
        <v>#DIV/0!</v>
      </c>
    </row>
    <row r="103" spans="2:16">
      <c r="B103" s="1">
        <v>24</v>
      </c>
      <c r="C103" s="3" t="str">
        <f>VLOOKUP(D103,'[1]Rec - 2016'!$C$5:$S$466,2,FALSE)</f>
        <v>SFO</v>
      </c>
      <c r="D103" s="161" t="s">
        <v>397</v>
      </c>
      <c r="E103" s="4">
        <v>2.9809017277607694E-2</v>
      </c>
      <c r="F103" s="4"/>
      <c r="G103" s="4">
        <v>2.5833924769339961E-2</v>
      </c>
      <c r="H103" s="4"/>
      <c r="I103" s="4">
        <v>0</v>
      </c>
      <c r="J103" s="4"/>
      <c r="K103" s="4">
        <v>0</v>
      </c>
      <c r="L103" s="4"/>
      <c r="M103" s="4">
        <v>1.0187563379903433</v>
      </c>
      <c r="N103" s="4"/>
      <c r="O103" s="4">
        <f>SUM(E103,G103,I103,K103,M103)</f>
        <v>1.074399280037291</v>
      </c>
      <c r="P103" s="4" t="e">
        <f>O103/$O$211</f>
        <v>#DIV/0!</v>
      </c>
    </row>
    <row r="104" spans="2:16">
      <c r="B104" s="1">
        <v>25</v>
      </c>
      <c r="C104" s="3" t="str">
        <f>VLOOKUP(D104,'[1]Rec - 2016'!$C$5:$S$466,2,FALSE)</f>
        <v>GNB</v>
      </c>
      <c r="D104" s="161" t="s">
        <v>316</v>
      </c>
      <c r="E104" s="4">
        <v>0.13518269379591152</v>
      </c>
      <c r="F104" s="4"/>
      <c r="G104" s="4">
        <v>5.7753726046841737E-2</v>
      </c>
      <c r="H104" s="4"/>
      <c r="I104" s="4">
        <v>6.5060240963855417E-2</v>
      </c>
      <c r="J104" s="4"/>
      <c r="K104" s="4">
        <v>1.0455913978494624</v>
      </c>
      <c r="L104" s="4"/>
      <c r="M104" s="4">
        <v>1.1078896541498291</v>
      </c>
      <c r="N104" s="4"/>
      <c r="O104" s="4">
        <f>SUM(E104,G104,I104,K104,M104)</f>
        <v>2.4114777128059002</v>
      </c>
      <c r="P104" s="4" t="e">
        <f>O104/$O$211</f>
        <v>#DIV/0!</v>
      </c>
    </row>
    <row r="105" spans="2:16">
      <c r="B105" s="1">
        <v>25</v>
      </c>
      <c r="C105" s="3" t="str">
        <f>VLOOKUP(D105,'[1]Rec - 2016'!$C$5:$S$466,2,FALSE)</f>
        <v>SDG</v>
      </c>
      <c r="D105" s="161" t="s">
        <v>388</v>
      </c>
      <c r="E105" s="4">
        <v>1.4462554906160382E-2</v>
      </c>
      <c r="F105" s="4"/>
      <c r="G105" s="4">
        <v>2.7324343506032647E-2</v>
      </c>
      <c r="H105" s="4"/>
      <c r="I105" s="4">
        <v>0</v>
      </c>
      <c r="J105" s="4"/>
      <c r="K105" s="4">
        <v>0</v>
      </c>
      <c r="L105" s="4"/>
      <c r="M105" s="4">
        <v>1.0888147624562357</v>
      </c>
      <c r="N105" s="4"/>
      <c r="O105" s="4">
        <f>SUM(E105,G105,I105,K105,M105)</f>
        <v>1.1306016608684286</v>
      </c>
      <c r="P105" s="4" t="e">
        <f>O105/$O$211</f>
        <v>#DIV/0!</v>
      </c>
    </row>
    <row r="106" spans="2:16">
      <c r="B106" s="1">
        <v>28</v>
      </c>
      <c r="C106" s="3" t="str">
        <f>VLOOKUP(D106,'[1]Rec - 2016'!$C$5:$S$466,2,FALSE)</f>
        <v>SFO</v>
      </c>
      <c r="D106" s="162" t="s">
        <v>239</v>
      </c>
      <c r="E106" s="4">
        <v>0.85700924673122125</v>
      </c>
      <c r="F106" s="4"/>
      <c r="G106" s="4">
        <v>0.41421220723917673</v>
      </c>
      <c r="H106" s="4"/>
      <c r="I106" s="4">
        <v>0.15180722891566265</v>
      </c>
      <c r="J106" s="4"/>
      <c r="K106" s="4">
        <v>0.99354838709677429</v>
      </c>
      <c r="L106" s="4"/>
      <c r="M106" s="4">
        <v>1.0187563379903433</v>
      </c>
      <c r="N106" s="4"/>
      <c r="O106" s="4">
        <f>SUM(E106,G106,I106,K106,M106)</f>
        <v>3.4353334079731779</v>
      </c>
      <c r="P106" s="4" t="e">
        <f>O106/$O$211</f>
        <v>#DIV/0!</v>
      </c>
    </row>
    <row r="107" spans="2:16">
      <c r="B107" s="1">
        <v>28</v>
      </c>
      <c r="C107" s="3" t="str">
        <f>VLOOKUP(D107,'[1]Rec - 2016'!$C$5:$S$466,2,FALSE)</f>
        <v>KAN</v>
      </c>
      <c r="D107" s="162" t="s">
        <v>255</v>
      </c>
      <c r="E107" s="4">
        <v>0.5610505120381466</v>
      </c>
      <c r="F107" s="4"/>
      <c r="G107" s="4">
        <v>0.44381357937071209</v>
      </c>
      <c r="H107" s="4"/>
      <c r="I107" s="4">
        <v>0.17349397590361448</v>
      </c>
      <c r="J107" s="4"/>
      <c r="K107" s="4">
        <v>1.0432258064516129</v>
      </c>
      <c r="L107" s="4"/>
      <c r="M107" s="4">
        <v>1.1186843643592428</v>
      </c>
      <c r="N107" s="4"/>
      <c r="O107" s="4">
        <f>SUM(E107,G107,I107,K107,M107)</f>
        <v>3.3402682381233286</v>
      </c>
      <c r="P107" s="4" t="e">
        <f>O107/$O$211</f>
        <v>#DIV/0!</v>
      </c>
    </row>
    <row r="108" spans="2:16">
      <c r="B108" s="1">
        <v>28</v>
      </c>
      <c r="C108" s="3" t="str">
        <f>VLOOKUP(D108,'[1]Rec - 2016'!$C$5:$S$466,2,FALSE)</f>
        <v>ARI</v>
      </c>
      <c r="D108" s="161" t="s">
        <v>332</v>
      </c>
      <c r="E108" s="4">
        <v>2.7070581240621727E-2</v>
      </c>
      <c r="F108" s="4"/>
      <c r="G108" s="4">
        <v>6.1272770286255031E-2</v>
      </c>
      <c r="H108" s="4"/>
      <c r="I108" s="4">
        <v>0.17349397590361448</v>
      </c>
      <c r="J108" s="4"/>
      <c r="K108" s="4">
        <v>1.0136559139784946</v>
      </c>
      <c r="L108" s="4"/>
      <c r="M108" s="4">
        <v>1.0252326283154543</v>
      </c>
      <c r="N108" s="4"/>
      <c r="O108" s="4">
        <f>SUM(E108,G108,I108,K108,M108)</f>
        <v>2.3007258697244399</v>
      </c>
      <c r="P108" s="4" t="e">
        <f>O108/$O$211</f>
        <v>#DIV/0!</v>
      </c>
    </row>
    <row r="109" spans="2:16">
      <c r="B109" s="1">
        <v>26</v>
      </c>
      <c r="C109" s="3" t="str">
        <f>VLOOKUP(D109,'[1]Rec - 2016'!$C$5:$S$466,2,FALSE)</f>
        <v>SEA</v>
      </c>
      <c r="D109" s="162" t="s">
        <v>261</v>
      </c>
      <c r="E109" s="4">
        <v>0.6488916000732019</v>
      </c>
      <c r="F109" s="4"/>
      <c r="G109" s="4">
        <v>0.3167139815471966</v>
      </c>
      <c r="H109" s="4"/>
      <c r="I109" s="4">
        <v>6.5060240963855417E-2</v>
      </c>
      <c r="J109" s="4"/>
      <c r="K109" s="4">
        <v>1.0337634408602152</v>
      </c>
      <c r="L109" s="4"/>
      <c r="M109" s="4">
        <v>1.082262390624422</v>
      </c>
      <c r="N109" s="4"/>
      <c r="O109" s="4">
        <f>SUM(E109,G109,I109,K109,M109)</f>
        <v>3.1466916540688912</v>
      </c>
      <c r="P109" s="4" t="e">
        <f>O109/$O$211</f>
        <v>#DIV/0!</v>
      </c>
    </row>
    <row r="110" spans="2:16">
      <c r="B110" s="1">
        <v>24</v>
      </c>
      <c r="C110" s="3" t="str">
        <f>VLOOKUP(D110,'[1]Rec - 2016'!$C$5:$S$466,2,FALSE)</f>
        <v>ARI</v>
      </c>
      <c r="D110" s="162" t="s">
        <v>356</v>
      </c>
      <c r="E110" s="4">
        <v>0.50080575295150198</v>
      </c>
      <c r="F110" s="4"/>
      <c r="G110" s="4">
        <v>0.37624792997397682</v>
      </c>
      <c r="H110" s="4"/>
      <c r="I110" s="4">
        <v>0.40481927710843379</v>
      </c>
      <c r="J110" s="4"/>
      <c r="K110" s="4">
        <v>0</v>
      </c>
      <c r="L110" s="4"/>
      <c r="M110" s="4">
        <v>1.0252326283154543</v>
      </c>
      <c r="N110" s="4"/>
      <c r="O110" s="4">
        <f>SUM(E110,G110,I110,K110,M110)</f>
        <v>2.307105588349367</v>
      </c>
      <c r="P110" s="4" t="e">
        <f>O110/$O$211</f>
        <v>#DIV/0!</v>
      </c>
    </row>
    <row r="111" spans="2:16">
      <c r="B111" s="1">
        <v>30</v>
      </c>
      <c r="C111" s="3" t="str">
        <f>VLOOKUP(D111,'[1]Rec - 2016'!$C$5:$S$466,2,FALSE)</f>
        <v>CAR</v>
      </c>
      <c r="D111" s="161" t="s">
        <v>377</v>
      </c>
      <c r="E111" s="4">
        <v>2.0882448865489452E-2</v>
      </c>
      <c r="F111" s="4"/>
      <c r="G111" s="4">
        <v>2.1291696238466998E-3</v>
      </c>
      <c r="H111" s="4"/>
      <c r="I111" s="4">
        <v>0</v>
      </c>
      <c r="J111" s="4"/>
      <c r="K111" s="4">
        <v>0</v>
      </c>
      <c r="L111" s="4"/>
      <c r="M111" s="4">
        <v>1.1463060791614779</v>
      </c>
      <c r="N111" s="4"/>
      <c r="O111" s="4">
        <f>SUM(E111,G111,I111,K111,M111)</f>
        <v>1.1693176976508139</v>
      </c>
      <c r="P111" s="4" t="e">
        <f>O111/$O$211</f>
        <v>#DIV/0!</v>
      </c>
    </row>
    <row r="112" spans="2:16">
      <c r="B112" s="1">
        <v>26</v>
      </c>
      <c r="C112" s="3" t="str">
        <f>VLOOKUP(D112,'[1]Rec - 2016'!$C$5:$S$466,2,FALSE)</f>
        <v>ARI</v>
      </c>
      <c r="D112" s="162" t="s">
        <v>279</v>
      </c>
      <c r="E112" s="4">
        <v>0.49403810764134642</v>
      </c>
      <c r="F112" s="4"/>
      <c r="G112" s="4">
        <v>0.34246510527560919</v>
      </c>
      <c r="H112" s="4"/>
      <c r="I112" s="4">
        <v>0.12722891566265063</v>
      </c>
      <c r="J112" s="4"/>
      <c r="K112" s="4">
        <v>1.0562365591397851</v>
      </c>
      <c r="L112" s="4"/>
      <c r="M112" s="4">
        <v>1.0252326283154543</v>
      </c>
      <c r="N112" s="4"/>
      <c r="O112" s="4">
        <f>SUM(E112,G112,I112,K112,M112)</f>
        <v>3.0452013160348455</v>
      </c>
      <c r="P112" s="4" t="e">
        <f>O112/$O$211</f>
        <v>#DIV/0!</v>
      </c>
    </row>
    <row r="113" spans="2:16">
      <c r="B113" s="1">
        <v>24</v>
      </c>
      <c r="C113" s="3" t="str">
        <f>VLOOKUP(D113,'[1]Rec - 2016'!$C$5:$S$466,2,FALSE)</f>
        <v>PHI</v>
      </c>
      <c r="D113" s="162" t="s">
        <v>237</v>
      </c>
      <c r="E113" s="4">
        <v>0.7903019616486664</v>
      </c>
      <c r="F113" s="4"/>
      <c r="G113" s="4">
        <v>0.57061745919091555</v>
      </c>
      <c r="H113" s="4"/>
      <c r="I113" s="4">
        <v>0.21067125645438897</v>
      </c>
      <c r="J113" s="4"/>
      <c r="K113" s="4">
        <v>1.0278494623655916</v>
      </c>
      <c r="L113" s="4"/>
      <c r="M113" s="4">
        <v>1.0598444277607844</v>
      </c>
      <c r="N113" s="4"/>
      <c r="O113" s="4">
        <f>SUM(E113,G113,I113,K113,M113)</f>
        <v>3.6592845674203467</v>
      </c>
      <c r="P113" s="4" t="e">
        <f>O113/$O$211</f>
        <v>#DIV/0!</v>
      </c>
    </row>
    <row r="114" spans="2:16">
      <c r="B114" s="1">
        <v>30</v>
      </c>
      <c r="C114" s="3" t="str">
        <f>VLOOKUP(D114,'[1]Rec - 2016'!$C$5:$S$466,2,FALSE)</f>
        <v>DEN</v>
      </c>
      <c r="D114" s="162" t="s">
        <v>322</v>
      </c>
      <c r="E114" s="4">
        <v>0.25257819103972945</v>
      </c>
      <c r="F114" s="4"/>
      <c r="G114" s="4">
        <v>0.16465578424414481</v>
      </c>
      <c r="H114" s="4"/>
      <c r="I114" s="4">
        <v>1.2392426850258169E-2</v>
      </c>
      <c r="J114" s="4"/>
      <c r="K114" s="4">
        <v>0.99591397849462371</v>
      </c>
      <c r="L114" s="4"/>
      <c r="M114" s="4">
        <v>1.0134666609320013</v>
      </c>
      <c r="N114" s="4"/>
      <c r="O114" s="4">
        <f>SUM(E114,G114,I114,K114,M114)</f>
        <v>2.4390070415607576</v>
      </c>
      <c r="P114" s="4" t="e">
        <f>O114/$O$211</f>
        <v>#DIV/0!</v>
      </c>
    </row>
    <row r="115" spans="2:16">
      <c r="B115" s="1">
        <v>23</v>
      </c>
      <c r="C115" s="3" t="str">
        <f>VLOOKUP(D115,'[1]Rec - 2016'!$C$5:$S$466,2,FALSE)</f>
        <v>CLE</v>
      </c>
      <c r="D115" s="161" t="s">
        <v>349</v>
      </c>
      <c r="E115" s="4">
        <v>2.3136933530356899E-2</v>
      </c>
      <c r="F115" s="4"/>
      <c r="G115" s="4">
        <v>7.4520936834634498E-3</v>
      </c>
      <c r="H115" s="4"/>
      <c r="I115" s="4">
        <v>0</v>
      </c>
      <c r="J115" s="4"/>
      <c r="K115" s="4">
        <v>1.003010752688172</v>
      </c>
      <c r="L115" s="4"/>
      <c r="M115" s="4">
        <v>1.0806538103411527</v>
      </c>
      <c r="N115" s="4"/>
      <c r="O115" s="4">
        <f>SUM(E115,G115,I115,K115,M115)</f>
        <v>2.1142535902431447</v>
      </c>
      <c r="P115" s="4" t="e">
        <f>O115/$O$211</f>
        <v>#DIV/0!</v>
      </c>
    </row>
    <row r="116" spans="2:16">
      <c r="B116" s="1">
        <v>24</v>
      </c>
      <c r="C116" s="3" t="str">
        <f>VLOOKUP(D116,'[1]Rec - 2016'!$C$5:$S$466,2,FALSE)</f>
        <v>DEN</v>
      </c>
      <c r="D116" s="162" t="s">
        <v>365</v>
      </c>
      <c r="E116" s="4">
        <v>0.18041299359980675</v>
      </c>
      <c r="F116" s="4"/>
      <c r="G116" s="4">
        <v>0.12979063165365509</v>
      </c>
      <c r="H116" s="4"/>
      <c r="I116" s="4">
        <v>0.11927710843373496</v>
      </c>
      <c r="J116" s="4"/>
      <c r="K116" s="4">
        <v>0</v>
      </c>
      <c r="L116" s="4"/>
      <c r="M116" s="4">
        <v>1.0134666609320013</v>
      </c>
      <c r="N116" s="4"/>
      <c r="O116" s="4">
        <f>SUM(E116,G116,I116,K116,M116)</f>
        <v>1.4429473946191982</v>
      </c>
      <c r="P116" s="4" t="e">
        <f>O116/$O$211</f>
        <v>#DIV/0!</v>
      </c>
    </row>
    <row r="117" spans="2:16">
      <c r="B117" s="1">
        <v>31</v>
      </c>
      <c r="C117" s="3" t="str">
        <f>VLOOKUP(D117,'[1]Rec - 2016'!$C$5:$S$466,2,FALSE)</f>
        <v>GNB</v>
      </c>
      <c r="D117" s="162" t="s">
        <v>197</v>
      </c>
      <c r="E117" s="4">
        <v>1.0814615503672922</v>
      </c>
      <c r="F117" s="4"/>
      <c r="G117" s="4">
        <v>0.78060681334279636</v>
      </c>
      <c r="H117" s="4"/>
      <c r="I117" s="4">
        <v>0.9</v>
      </c>
      <c r="J117" s="4"/>
      <c r="K117" s="4">
        <v>1.0384946236559141</v>
      </c>
      <c r="L117" s="4"/>
      <c r="M117" s="4">
        <v>1.1078896541498291</v>
      </c>
      <c r="N117" s="4"/>
      <c r="O117" s="4">
        <f>SUM(E117,G117,I117,K117,M117)</f>
        <v>4.9084526415158312</v>
      </c>
      <c r="P117" s="4" t="e">
        <f>O117/$O$211</f>
        <v>#DIV/0!</v>
      </c>
    </row>
    <row r="118" spans="2:16">
      <c r="B118" s="1">
        <v>27</v>
      </c>
      <c r="C118" s="3" t="str">
        <f>VLOOKUP(D118,'[1]Rec - 2016'!$C$5:$S$466,2,FALSE)</f>
        <v>CHI</v>
      </c>
      <c r="D118" s="162" t="s">
        <v>361</v>
      </c>
      <c r="E118" s="4">
        <v>0.28620148590657318</v>
      </c>
      <c r="F118" s="4"/>
      <c r="G118" s="4">
        <v>0.17512420156139105</v>
      </c>
      <c r="H118" s="4"/>
      <c r="I118" s="4">
        <v>6.5060240963855417E-2</v>
      </c>
      <c r="J118" s="4"/>
      <c r="K118" s="4">
        <v>0</v>
      </c>
      <c r="L118" s="4"/>
      <c r="M118" s="4">
        <v>1.0205368188437385</v>
      </c>
      <c r="N118" s="4"/>
      <c r="O118" s="4">
        <f>SUM(E118,G118,I118,K118,M118)</f>
        <v>1.5469227472755582</v>
      </c>
      <c r="P118" s="4" t="e">
        <f>O118/$O$211</f>
        <v>#DIV/0!</v>
      </c>
    </row>
    <row r="119" spans="2:16">
      <c r="B119" s="1">
        <v>24</v>
      </c>
      <c r="C119" s="3" t="str">
        <f>VLOOKUP(D119,'[1]Rec - 2016'!$C$5:$S$466,2,FALSE)</f>
        <v>WAS</v>
      </c>
      <c r="D119" s="161" t="s">
        <v>343</v>
      </c>
      <c r="E119" s="4">
        <v>4.3035634984456943E-2</v>
      </c>
      <c r="F119" s="4"/>
      <c r="G119" s="4">
        <v>0.32789212207239177</v>
      </c>
      <c r="H119" s="4"/>
      <c r="I119" s="4">
        <v>0</v>
      </c>
      <c r="J119" s="4"/>
      <c r="K119" s="4">
        <v>1.0172043010752689</v>
      </c>
      <c r="L119" s="4"/>
      <c r="M119" s="4">
        <v>1.0887336524269242</v>
      </c>
      <c r="N119" s="4"/>
      <c r="O119" s="4">
        <f>SUM(E119,G119,I119,K119,M119)</f>
        <v>2.4768657105590419</v>
      </c>
      <c r="P119" s="4" t="e">
        <f>O119/$O$211</f>
        <v>#DIV/0!</v>
      </c>
    </row>
    <row r="120" spans="2:16">
      <c r="B120" s="1">
        <v>30</v>
      </c>
      <c r="C120" s="3" t="str">
        <f>VLOOKUP(D120,'[1]Rec - 2016'!$C$5:$S$466,2,FALSE)</f>
        <v>NWE</v>
      </c>
      <c r="D120" s="162" t="s">
        <v>208</v>
      </c>
      <c r="E120" s="4">
        <v>1.0896105683225537</v>
      </c>
      <c r="F120" s="4"/>
      <c r="G120" s="4">
        <v>0.68683463449254789</v>
      </c>
      <c r="H120" s="4"/>
      <c r="I120" s="4">
        <v>0.16265060240963855</v>
      </c>
      <c r="J120" s="4"/>
      <c r="K120" s="4">
        <v>1.0337634408602152</v>
      </c>
      <c r="L120" s="4"/>
      <c r="M120" s="4">
        <v>1.153041868701681</v>
      </c>
      <c r="N120" s="4"/>
      <c r="O120" s="4">
        <f>SUM(E120,G120,I120,K120,M120)</f>
        <v>4.125901114786636</v>
      </c>
      <c r="P120" s="4" t="e">
        <f>O120/$O$211</f>
        <v>#DIV/0!</v>
      </c>
    </row>
    <row r="121" spans="2:16">
      <c r="B121" s="1">
        <v>27</v>
      </c>
      <c r="C121" s="3" t="str">
        <f>VLOOKUP(D121,'[1]Rec - 2016'!$C$5:$S$466,2,FALSE)</f>
        <v>ATL</v>
      </c>
      <c r="D121" s="162" t="s">
        <v>205</v>
      </c>
      <c r="E121" s="4">
        <v>0.95230942174895905</v>
      </c>
      <c r="F121" s="4"/>
      <c r="G121" s="4">
        <v>1</v>
      </c>
      <c r="H121" s="4"/>
      <c r="I121" s="4">
        <v>0.44612736660929431</v>
      </c>
      <c r="J121" s="4"/>
      <c r="K121" s="4">
        <v>1.1000000000000001</v>
      </c>
      <c r="L121" s="4"/>
      <c r="M121" s="4">
        <v>1.0452358513305204</v>
      </c>
      <c r="N121" s="4"/>
      <c r="O121" s="4">
        <f>SUM(E121,G121,I121,K121,M121)</f>
        <v>4.5436726396887739</v>
      </c>
      <c r="P121" s="4" t="e">
        <f>O121/$O$211</f>
        <v>#DIV/0!</v>
      </c>
    </row>
    <row r="122" spans="2:16">
      <c r="B122" s="1">
        <v>25</v>
      </c>
      <c r="C122" s="3" t="str">
        <f>VLOOKUP(D122,'[1]Rec - 2016'!$C$5:$S$466,2,FALSE)</f>
        <v>ATL</v>
      </c>
      <c r="D122" s="162" t="s">
        <v>294</v>
      </c>
      <c r="E122" s="4">
        <v>0.22884955096292817</v>
      </c>
      <c r="F122" s="4"/>
      <c r="G122" s="4">
        <v>0.12606458481192334</v>
      </c>
      <c r="H122" s="4"/>
      <c r="I122" s="4">
        <v>0.26024096385542167</v>
      </c>
      <c r="J122" s="4"/>
      <c r="K122" s="4">
        <v>1.0183870967741937</v>
      </c>
      <c r="L122" s="4"/>
      <c r="M122" s="4">
        <v>1.0452358513305204</v>
      </c>
      <c r="N122" s="4"/>
      <c r="O122" s="4">
        <f>SUM(E122,G122,I122,K122,M122)</f>
        <v>2.6787780477349874</v>
      </c>
      <c r="P122" s="4" t="e">
        <f>O122/$O$211</f>
        <v>#DIV/0!</v>
      </c>
    </row>
    <row r="123" spans="2:16">
      <c r="B123" s="1">
        <v>25</v>
      </c>
      <c r="C123" s="3" t="str">
        <f>VLOOKUP(D123,'[1]Rec - 2016'!$C$5:$S$466,2,FALSE)</f>
        <v>PIT</v>
      </c>
      <c r="D123" s="162" t="s">
        <v>293</v>
      </c>
      <c r="E123" s="4">
        <v>0.1618510995319262</v>
      </c>
      <c r="F123" s="4"/>
      <c r="G123" s="4">
        <v>0.1444559698640607</v>
      </c>
      <c r="H123" s="4"/>
      <c r="I123" s="4">
        <v>0.32029657089898056</v>
      </c>
      <c r="J123" s="4"/>
      <c r="K123" s="4">
        <v>1.0148387096774194</v>
      </c>
      <c r="L123" s="4"/>
      <c r="M123" s="4">
        <v>1.0762170025806868</v>
      </c>
      <c r="N123" s="4"/>
      <c r="O123" s="4">
        <f>SUM(E123,G123,I123,K123,M123)</f>
        <v>2.7176593525530737</v>
      </c>
      <c r="P123" s="4" t="e">
        <f>O123/$O$211</f>
        <v>#DIV/0!</v>
      </c>
    </row>
    <row r="124" spans="2:16">
      <c r="B124" s="1">
        <v>27</v>
      </c>
      <c r="C124" s="3" t="str">
        <f>VLOOKUP(D124,'[1]Rec - 2016'!$C$5:$S$466,2,FALSE)</f>
        <v>BAL</v>
      </c>
      <c r="D124" s="162" t="s">
        <v>297</v>
      </c>
      <c r="E124" s="4">
        <v>0.33805876429791709</v>
      </c>
      <c r="F124" s="4"/>
      <c r="G124" s="4">
        <v>0.20369056068133429</v>
      </c>
      <c r="H124" s="4"/>
      <c r="I124" s="4">
        <v>6.5060240963855417E-2</v>
      </c>
      <c r="J124" s="4"/>
      <c r="K124" s="4">
        <v>0.99354838709677429</v>
      </c>
      <c r="L124" s="4"/>
      <c r="M124" s="4">
        <v>1.099117407307316</v>
      </c>
      <c r="N124" s="4"/>
      <c r="O124" s="4">
        <f>SUM(E124,G124,I124,K124,M124)</f>
        <v>2.699475360347197</v>
      </c>
      <c r="P124" s="4" t="e">
        <f>O124/$O$211</f>
        <v>#DIV/0!</v>
      </c>
    </row>
    <row r="125" spans="2:16">
      <c r="B125" s="1">
        <v>24</v>
      </c>
      <c r="C125" s="3" t="str">
        <f>VLOOKUP(D125,'[1]Rec - 2016'!$C$5:$S$466,2,FALSE)</f>
        <v>SDG</v>
      </c>
      <c r="D125" s="161" t="s">
        <v>336</v>
      </c>
      <c r="E125" s="4">
        <v>5.0618942171561335E-2</v>
      </c>
      <c r="F125" s="4"/>
      <c r="G125" s="4">
        <v>0.62597586941092975</v>
      </c>
      <c r="H125" s="4"/>
      <c r="I125" s="4">
        <v>0</v>
      </c>
      <c r="J125" s="4"/>
      <c r="K125" s="4">
        <v>1.051505376344086</v>
      </c>
      <c r="L125" s="4"/>
      <c r="M125" s="4">
        <v>1.0888147624562357</v>
      </c>
      <c r="N125" s="4"/>
      <c r="O125" s="4">
        <f>SUM(E125,G125,I125,K125,M125)</f>
        <v>2.816914950382813</v>
      </c>
      <c r="P125" s="4" t="e">
        <f>O125/$O$211</f>
        <v>#DIV/0!</v>
      </c>
    </row>
    <row r="126" spans="2:16">
      <c r="B126" s="1">
        <v>24</v>
      </c>
      <c r="C126" s="3" t="str">
        <f>VLOOKUP(D126,'[1]Rec - 2016'!$C$5:$S$466,2,FALSE)</f>
        <v>HOU</v>
      </c>
      <c r="D126" s="161" t="s">
        <v>339</v>
      </c>
      <c r="E126" s="4">
        <v>8.1680723955100218E-2</v>
      </c>
      <c r="F126" s="4"/>
      <c r="G126" s="4">
        <v>6.2326601716239757E-2</v>
      </c>
      <c r="H126" s="4"/>
      <c r="I126" s="4">
        <v>0</v>
      </c>
      <c r="J126" s="4"/>
      <c r="K126" s="4">
        <v>0.97817204301075278</v>
      </c>
      <c r="L126" s="4"/>
      <c r="M126" s="4">
        <v>1.0878173196013874</v>
      </c>
      <c r="N126" s="4"/>
      <c r="O126" s="4">
        <f>SUM(E126,G126,I126,K126,M126)</f>
        <v>2.2099966882834803</v>
      </c>
      <c r="P126" s="4" t="e">
        <f>O126/$O$211</f>
        <v>#DIV/0!</v>
      </c>
    </row>
    <row r="127" spans="2:16">
      <c r="B127" s="1">
        <v>25</v>
      </c>
      <c r="C127" s="3" t="str">
        <f>VLOOKUP(D127,'[1]Rec - 2016'!$C$5:$S$466,2,FALSE)</f>
        <v>CAR</v>
      </c>
      <c r="D127" s="162" t="s">
        <v>214</v>
      </c>
      <c r="E127" s="4">
        <v>0.82137632204258493</v>
      </c>
      <c r="F127" s="4"/>
      <c r="G127" s="4">
        <v>0.58436834634492552</v>
      </c>
      <c r="H127" s="4"/>
      <c r="I127" s="4">
        <v>0.44457831325301206</v>
      </c>
      <c r="J127" s="4"/>
      <c r="K127" s="4">
        <v>1.0148387096774194</v>
      </c>
      <c r="L127" s="4"/>
      <c r="M127" s="4">
        <v>1.1463060791614779</v>
      </c>
      <c r="N127" s="4"/>
      <c r="O127" s="4">
        <f>SUM(E127,G127,I127,K127,M127)</f>
        <v>4.0114677704794204</v>
      </c>
      <c r="P127" s="4" t="e">
        <f>O127/$O$211</f>
        <v>#DIV/0!</v>
      </c>
    </row>
    <row r="128" spans="2:16">
      <c r="B128" s="1">
        <v>27</v>
      </c>
      <c r="C128" s="3" t="str">
        <f>VLOOKUP(D128,'[1]Rec - 2016'!$C$5:$S$466,2,FALSE)</f>
        <v>TEN</v>
      </c>
      <c r="D128" s="162" t="s">
        <v>269</v>
      </c>
      <c r="E128" s="4">
        <v>0.30309382924767531</v>
      </c>
      <c r="F128" s="4"/>
      <c r="G128" s="4">
        <v>0.37576617846312671</v>
      </c>
      <c r="H128" s="4"/>
      <c r="I128" s="4">
        <v>0.28389923329682365</v>
      </c>
      <c r="J128" s="4"/>
      <c r="K128" s="4">
        <v>1.0361290322580645</v>
      </c>
      <c r="L128" s="4"/>
      <c r="M128" s="4">
        <v>1.1855479841437278</v>
      </c>
      <c r="N128" s="4"/>
      <c r="O128" s="4">
        <f>SUM(E128,G128,I128,K128,M128)</f>
        <v>3.184436257409418</v>
      </c>
      <c r="P128" s="4" t="e">
        <f>O128/$O$211</f>
        <v>#DIV/0!</v>
      </c>
    </row>
    <row r="129" spans="2:16">
      <c r="B129" s="1">
        <v>28</v>
      </c>
      <c r="C129" s="3" t="str">
        <f>VLOOKUP(D129,'[1]Rec - 2016'!$C$5:$S$466,2,FALSE)</f>
        <v>LAR</v>
      </c>
      <c r="D129" s="162" t="s">
        <v>223</v>
      </c>
      <c r="E129" s="4">
        <v>0.86170473957352278</v>
      </c>
      <c r="F129" s="4"/>
      <c r="G129" s="4">
        <v>0.66373314407381123</v>
      </c>
      <c r="H129" s="4"/>
      <c r="I129" s="4">
        <v>0.32385542168674702</v>
      </c>
      <c r="J129" s="4"/>
      <c r="K129" s="4">
        <v>1.0195698924731185</v>
      </c>
      <c r="L129" s="4"/>
      <c r="M129" s="4">
        <v>1.0618060838971621</v>
      </c>
      <c r="N129" s="4"/>
      <c r="O129" s="4">
        <f>SUM(E129,G129,I129,K129,M129)</f>
        <v>3.930669281704362</v>
      </c>
      <c r="P129" s="4" t="e">
        <f>O129/$O$211</f>
        <v>#DIV/0!</v>
      </c>
    </row>
    <row r="130" spans="2:16">
      <c r="B130" s="1">
        <v>24</v>
      </c>
      <c r="C130" s="3" t="str">
        <f>VLOOKUP(D130,'[1]Rec - 2016'!$C$5:$S$466,2,FALSE)</f>
        <v>MIA</v>
      </c>
      <c r="D130" s="162" t="s">
        <v>221</v>
      </c>
      <c r="E130" s="4">
        <v>0.64948677695930435</v>
      </c>
      <c r="F130" s="4"/>
      <c r="G130" s="4">
        <v>0.45085166784953867</v>
      </c>
      <c r="H130" s="4"/>
      <c r="I130" s="4">
        <v>0.58554216867469877</v>
      </c>
      <c r="J130" s="4"/>
      <c r="K130" s="4">
        <v>1.0160215053763442</v>
      </c>
      <c r="L130" s="4"/>
      <c r="M130" s="4">
        <v>1.1500907797241424</v>
      </c>
      <c r="N130" s="4"/>
      <c r="O130" s="4">
        <f>SUM(E130,G130,I130,K130,M130)</f>
        <v>3.8519928985840286</v>
      </c>
      <c r="P130" s="4" t="e">
        <f>O130/$O$211</f>
        <v>#DIV/0!</v>
      </c>
    </row>
    <row r="131" spans="2:16">
      <c r="B131" s="1">
        <v>24</v>
      </c>
      <c r="C131" s="3" t="str">
        <f>VLOOKUP(D131,'[1]Rec - 2016'!$C$5:$S$466,2,FALSE)</f>
        <v>CHI</v>
      </c>
      <c r="D131" s="162" t="s">
        <v>312</v>
      </c>
      <c r="E131" s="4">
        <v>0.27113824980622725</v>
      </c>
      <c r="F131" s="4"/>
      <c r="G131" s="4">
        <v>0.46451383960255505</v>
      </c>
      <c r="H131" s="4"/>
      <c r="I131" s="4">
        <v>0</v>
      </c>
      <c r="J131" s="4"/>
      <c r="K131" s="4">
        <v>1.0491397849462367</v>
      </c>
      <c r="L131" s="4"/>
      <c r="M131" s="4">
        <v>1.0205368188437385</v>
      </c>
      <c r="N131" s="4"/>
      <c r="O131" s="4">
        <f>SUM(E131,G131,I131,K131,M131)</f>
        <v>2.8053286931987573</v>
      </c>
      <c r="P131" s="4" t="e">
        <f>O131/$O$211</f>
        <v>#DIV/0!</v>
      </c>
    </row>
    <row r="132" spans="2:16">
      <c r="B132" s="1">
        <v>21</v>
      </c>
      <c r="C132" s="3" t="str">
        <f>VLOOKUP(D132,'[1]Rec - 2016'!$C$5:$S$466,2,FALSE)</f>
        <v>MIN</v>
      </c>
      <c r="D132" s="161" t="s">
        <v>348</v>
      </c>
      <c r="E132" s="4">
        <v>2.1917942197662476E-2</v>
      </c>
      <c r="F132" s="4"/>
      <c r="G132" s="4">
        <v>1.6560208185474334E-2</v>
      </c>
      <c r="H132" s="4"/>
      <c r="I132" s="4">
        <v>0</v>
      </c>
      <c r="J132" s="4"/>
      <c r="K132" s="4">
        <v>1.0065591397849463</v>
      </c>
      <c r="L132" s="4"/>
      <c r="M132" s="4">
        <v>1.0849823485756598</v>
      </c>
      <c r="N132" s="4"/>
      <c r="O132" s="4">
        <f>SUM(E132,G132,I132,K132,M132)</f>
        <v>2.1300196387437431</v>
      </c>
      <c r="P132" s="4" t="e">
        <f>O132/$O$211</f>
        <v>#DIV/0!</v>
      </c>
    </row>
    <row r="133" spans="2:16">
      <c r="B133" s="1">
        <v>33</v>
      </c>
      <c r="C133" s="3" t="str">
        <f>VLOOKUP(D133,'[1]Rec - 2016'!$C$5:$S$466,2,FALSE)</f>
        <v>ARI</v>
      </c>
      <c r="D133" s="162" t="s">
        <v>212</v>
      </c>
      <c r="E133" s="4">
        <v>1.0151467965233147</v>
      </c>
      <c r="F133" s="4"/>
      <c r="G133" s="4">
        <v>0.63529098651525906</v>
      </c>
      <c r="H133" s="4"/>
      <c r="I133" s="4">
        <v>0.36867469879518072</v>
      </c>
      <c r="J133" s="4"/>
      <c r="K133" s="4">
        <v>1.0384946236559141</v>
      </c>
      <c r="L133" s="4"/>
      <c r="M133" s="4">
        <v>1.0252326283154543</v>
      </c>
      <c r="N133" s="4"/>
      <c r="O133" s="4">
        <f>SUM(E133,G133,I133,K133,M133)</f>
        <v>4.0828397338051232</v>
      </c>
      <c r="P133" s="4" t="e">
        <f>O133/$O$211</f>
        <v>#DIV/0!</v>
      </c>
    </row>
    <row r="134" spans="2:16">
      <c r="B134" s="1">
        <v>22</v>
      </c>
      <c r="C134" s="3" t="str">
        <f>VLOOKUP(D134,'[1]Rec - 2016'!$C$5:$S$466,2,FALSE)</f>
        <v>MIA</v>
      </c>
      <c r="D134" s="161" t="s">
        <v>326</v>
      </c>
      <c r="E134" s="4">
        <v>4.8110131626615142E-2</v>
      </c>
      <c r="F134" s="4"/>
      <c r="G134" s="4">
        <v>2.0581973030518102E-2</v>
      </c>
      <c r="H134" s="4"/>
      <c r="I134" s="4">
        <v>7.4354561101549047E-2</v>
      </c>
      <c r="J134" s="4"/>
      <c r="K134" s="4">
        <v>1.0006451612903227</v>
      </c>
      <c r="L134" s="4"/>
      <c r="M134" s="4">
        <v>1.1500907797241424</v>
      </c>
      <c r="N134" s="4"/>
      <c r="O134" s="4">
        <f>SUM(E134,G134,I134,K134,M134)</f>
        <v>2.2937826067731475</v>
      </c>
      <c r="P134" s="4" t="e">
        <f>O134/$O$211</f>
        <v>#DIV/0!</v>
      </c>
    </row>
    <row r="135" spans="2:16">
      <c r="B135" s="1">
        <v>24</v>
      </c>
      <c r="C135" s="3" t="str">
        <f>VLOOKUP(D135,'[1]Rec - 2016'!$C$5:$S$466,2,FALSE)</f>
        <v>DAL</v>
      </c>
      <c r="D135" s="161" t="s">
        <v>333</v>
      </c>
      <c r="E135" s="4">
        <v>2.1605466443316981E-2</v>
      </c>
      <c r="F135" s="4"/>
      <c r="G135" s="4">
        <v>3.179559971611072E-2</v>
      </c>
      <c r="H135" s="4"/>
      <c r="I135" s="4">
        <v>-3.4698795180722893E-2</v>
      </c>
      <c r="J135" s="4"/>
      <c r="K135" s="4">
        <v>1.0408602150537636</v>
      </c>
      <c r="L135" s="4"/>
      <c r="M135" s="4">
        <v>1.2</v>
      </c>
      <c r="N135" s="4"/>
      <c r="O135" s="4">
        <f>SUM(E135,G135,I135,K135,M135)</f>
        <v>2.2595624860324683</v>
      </c>
      <c r="P135" s="4" t="e">
        <f>O135/$O$211</f>
        <v>#DIV/0!</v>
      </c>
    </row>
    <row r="136" spans="2:16">
      <c r="B136" s="1">
        <v>23</v>
      </c>
      <c r="C136" s="3" t="str">
        <f>VLOOKUP(D136,'[1]Rec - 2016'!$C$5:$S$466,2,FALSE)</f>
        <v>NWE</v>
      </c>
      <c r="D136" s="162" t="s">
        <v>273</v>
      </c>
      <c r="E136" s="4">
        <v>0.3289390394936012</v>
      </c>
      <c r="F136" s="4"/>
      <c r="G136" s="4">
        <v>0.2845990063875089</v>
      </c>
      <c r="H136" s="4"/>
      <c r="I136" s="4">
        <v>0.29741824440619619</v>
      </c>
      <c r="J136" s="4"/>
      <c r="K136" s="4">
        <v>1.0136559139784946</v>
      </c>
      <c r="L136" s="4"/>
      <c r="M136" s="4">
        <v>1.153041868701681</v>
      </c>
      <c r="N136" s="4"/>
      <c r="O136" s="4">
        <f>SUM(E136,G136,I136,K136,M136)</f>
        <v>3.0776540729674817</v>
      </c>
      <c r="P136" s="4" t="e">
        <f>O136/$O$211</f>
        <v>#DIV/0!</v>
      </c>
    </row>
    <row r="137" spans="2:16">
      <c r="B137" s="1">
        <v>25</v>
      </c>
      <c r="C137" s="3" t="str">
        <f>VLOOKUP(D137,'[1]Rec - 2016'!$C$5:$S$466,2,FALSE)</f>
        <v>NOR</v>
      </c>
      <c r="D137" s="161" t="s">
        <v>392</v>
      </c>
      <c r="E137" s="4">
        <v>6.5604724945384288E-3</v>
      </c>
      <c r="F137" s="4"/>
      <c r="G137" s="4">
        <v>9.9361249112845992E-3</v>
      </c>
      <c r="H137" s="4"/>
      <c r="I137" s="4">
        <v>0</v>
      </c>
      <c r="J137" s="4"/>
      <c r="K137" s="4">
        <v>0</v>
      </c>
      <c r="L137" s="4"/>
      <c r="M137" s="4">
        <v>1.0933171522983758</v>
      </c>
      <c r="N137" s="4"/>
      <c r="O137" s="4">
        <f>SUM(E137,G137,I137,K137,M137)</f>
        <v>1.1098137497041989</v>
      </c>
      <c r="P137" s="4" t="e">
        <f>O137/$O$211</f>
        <v>#DIV/0!</v>
      </c>
    </row>
    <row r="138" spans="2:16">
      <c r="B138" s="1">
        <v>25</v>
      </c>
      <c r="C138" s="3" t="str">
        <f>VLOOKUP(D138,'[1]Rec - 2016'!$C$5:$S$466,2,FALSE)</f>
        <v>PIT</v>
      </c>
      <c r="D138" s="161" t="s">
        <v>300</v>
      </c>
      <c r="E138" s="4">
        <v>6.3333038947275461E-2</v>
      </c>
      <c r="F138" s="4"/>
      <c r="G138" s="4">
        <v>0.16891412349183818</v>
      </c>
      <c r="H138" s="4"/>
      <c r="I138" s="4">
        <v>0.34698795180722897</v>
      </c>
      <c r="J138" s="4"/>
      <c r="K138" s="4">
        <v>1.0172043010752689</v>
      </c>
      <c r="L138" s="4"/>
      <c r="M138" s="4">
        <v>1.0762170025806868</v>
      </c>
      <c r="N138" s="4"/>
      <c r="O138" s="4">
        <f>SUM(E138,G138,I138,K138,M138)</f>
        <v>2.6726564179022985</v>
      </c>
      <c r="P138" s="4" t="e">
        <f>O138/$O$211</f>
        <v>#DIV/0!</v>
      </c>
    </row>
    <row r="139" spans="2:16">
      <c r="B139" s="1">
        <v>25</v>
      </c>
      <c r="C139" s="3" t="str">
        <f>VLOOKUP(D139,'[1]Rec - 2016'!$C$5:$S$466,2,FALSE)</f>
        <v>JAX</v>
      </c>
      <c r="D139" s="162" t="s">
        <v>247</v>
      </c>
      <c r="E139" s="4">
        <v>0.72944978551749007</v>
      </c>
      <c r="F139" s="4"/>
      <c r="G139" s="4">
        <v>0.52847764371894967</v>
      </c>
      <c r="H139" s="4"/>
      <c r="I139" s="4">
        <v>0.18433734939759036</v>
      </c>
      <c r="J139" s="4"/>
      <c r="K139" s="4">
        <v>1.0089247311827958</v>
      </c>
      <c r="L139" s="4"/>
      <c r="M139" s="4">
        <v>1.072657105890362</v>
      </c>
      <c r="N139" s="4"/>
      <c r="O139" s="4">
        <f>SUM(E139,G139,I139,K139,M139)</f>
        <v>3.5238466157071882</v>
      </c>
      <c r="P139" s="4" t="e">
        <f>O139/$O$211</f>
        <v>#DIV/0!</v>
      </c>
    </row>
    <row r="140" spans="2:16">
      <c r="B140" s="1">
        <v>24</v>
      </c>
      <c r="C140" s="3" t="str">
        <f>VLOOKUP(D140,'[1]Rec - 2016'!$C$5:$S$466,2,FALSE)</f>
        <v>CHI</v>
      </c>
      <c r="D140" s="161" t="s">
        <v>301</v>
      </c>
      <c r="E140" s="4">
        <v>0.12050588880276765</v>
      </c>
      <c r="F140" s="4"/>
      <c r="G140" s="4">
        <v>0.52992666193517868</v>
      </c>
      <c r="H140" s="4"/>
      <c r="I140" s="4">
        <v>0.34698795180722897</v>
      </c>
      <c r="J140" s="4"/>
      <c r="K140" s="4">
        <v>0.99946236559139789</v>
      </c>
      <c r="L140" s="4"/>
      <c r="M140" s="4">
        <v>1.0205368188437385</v>
      </c>
      <c r="N140" s="4"/>
      <c r="O140" s="4">
        <f>SUM(E140,G140,I140,K140,M140)</f>
        <v>3.0174196869803116</v>
      </c>
      <c r="P140" s="4" t="e">
        <f>O140/$O$211</f>
        <v>#DIV/0!</v>
      </c>
    </row>
    <row r="141" spans="2:16">
      <c r="B141" s="1">
        <v>26</v>
      </c>
      <c r="C141" s="3" t="str">
        <f>VLOOKUP(D141,'[1]Rec - 2016'!$C$5:$S$466,2,FALSE)</f>
        <v>BUF</v>
      </c>
      <c r="D141" s="162" t="s">
        <v>262</v>
      </c>
      <c r="E141" s="4">
        <v>0.49783527509280007</v>
      </c>
      <c r="F141" s="4"/>
      <c r="G141" s="4">
        <v>0.28549798911757751</v>
      </c>
      <c r="H141" s="4"/>
      <c r="I141" s="4">
        <v>0.2081927710843374</v>
      </c>
      <c r="J141" s="4"/>
      <c r="K141" s="4">
        <v>1.0313978494623657</v>
      </c>
      <c r="L141" s="4"/>
      <c r="M141" s="4">
        <v>1.1021811898612073</v>
      </c>
      <c r="N141" s="4"/>
      <c r="O141" s="4">
        <f>SUM(E141,G141,I141,K141,M141)</f>
        <v>3.125105074618288</v>
      </c>
      <c r="P141" s="4" t="e">
        <f>O141/$O$211</f>
        <v>#DIV/0!</v>
      </c>
    </row>
    <row r="142" spans="2:16">
      <c r="B142" s="1">
        <v>26</v>
      </c>
      <c r="C142" s="3" t="str">
        <f>VLOOKUP(D142,'[1]Rec - 2016'!$C$5:$S$466,2,FALSE)</f>
        <v>DET</v>
      </c>
      <c r="D142" s="162" t="s">
        <v>233</v>
      </c>
      <c r="E142" s="4">
        <v>0.77164777855781763</v>
      </c>
      <c r="F142" s="4"/>
      <c r="G142" s="4">
        <v>0.61603974449964516</v>
      </c>
      <c r="H142" s="4"/>
      <c r="I142" s="4">
        <v>0.27759036144578314</v>
      </c>
      <c r="J142" s="4"/>
      <c r="K142" s="4">
        <v>1.0160215053763442</v>
      </c>
      <c r="L142" s="4"/>
      <c r="M142" s="4">
        <v>1.0931435143752024</v>
      </c>
      <c r="N142" s="4"/>
      <c r="O142" s="4">
        <f>SUM(E142,G142,I142,K142,M142)</f>
        <v>3.7744429042547925</v>
      </c>
      <c r="P142" s="4" t="e">
        <f>O142/$O$211</f>
        <v>#DIV/0!</v>
      </c>
    </row>
    <row r="143" spans="2:16">
      <c r="B143" s="1">
        <v>26</v>
      </c>
      <c r="C143" s="3" t="str">
        <f>VLOOKUP(D143,'[1]Rec - 2016'!$C$5:$S$466,2,FALSE)</f>
        <v>NWE</v>
      </c>
      <c r="D143" s="161" t="s">
        <v>366</v>
      </c>
      <c r="E143" s="4">
        <v>2.0558689968350075E-2</v>
      </c>
      <c r="F143" s="4"/>
      <c r="G143" s="4">
        <v>3.6432458008043532E-2</v>
      </c>
      <c r="H143" s="4"/>
      <c r="I143" s="4">
        <v>0.17349397590361448</v>
      </c>
      <c r="J143" s="4"/>
      <c r="K143" s="4">
        <v>0</v>
      </c>
      <c r="L143" s="4"/>
      <c r="M143" s="4">
        <v>1.153041868701681</v>
      </c>
      <c r="N143" s="4"/>
      <c r="O143" s="4">
        <f>SUM(E143,G143,I143,K143,M143)</f>
        <v>1.3835269925816891</v>
      </c>
      <c r="P143" s="4" t="e">
        <f>O143/$O$211</f>
        <v>#DIV/0!</v>
      </c>
    </row>
    <row r="144" spans="2:16">
      <c r="B144" s="1">
        <v>31</v>
      </c>
      <c r="C144" s="3" t="str">
        <f>VLOOKUP(D144,'[1]Rec - 2016'!$C$5:$S$466,2,FALSE)</f>
        <v>DET</v>
      </c>
      <c r="D144" s="161" t="s">
        <v>391</v>
      </c>
      <c r="E144" s="4">
        <v>7.4917260054157058E-3</v>
      </c>
      <c r="F144" s="4"/>
      <c r="G144" s="4">
        <v>9.9361249112845992E-3</v>
      </c>
      <c r="H144" s="4"/>
      <c r="I144" s="4">
        <v>0</v>
      </c>
      <c r="J144" s="4"/>
      <c r="K144" s="4">
        <v>0</v>
      </c>
      <c r="L144" s="4"/>
      <c r="M144" s="4">
        <v>1.0931435143752024</v>
      </c>
      <c r="N144" s="4"/>
      <c r="O144" s="4">
        <f>SUM(E144,G144,I144,K144,M144)</f>
        <v>1.1105713652919027</v>
      </c>
      <c r="P144" s="4" t="e">
        <f>O144/$O$211</f>
        <v>#DIV/0!</v>
      </c>
    </row>
    <row r="145" spans="2:16">
      <c r="B145" s="1">
        <v>24</v>
      </c>
      <c r="C145" s="3" t="str">
        <f>VLOOKUP(D145,'[1]Rec - 2016'!$C$5:$S$466,2,FALSE)</f>
        <v>WAS</v>
      </c>
      <c r="D145" s="161" t="s">
        <v>376</v>
      </c>
      <c r="E145" s="4">
        <v>8.6071269968913885E-2</v>
      </c>
      <c r="F145" s="4"/>
      <c r="G145" s="4">
        <v>6.5578424414478351E-2</v>
      </c>
      <c r="H145" s="4"/>
      <c r="I145" s="4">
        <v>-1.7349397590361446E-2</v>
      </c>
      <c r="J145" s="4"/>
      <c r="K145" s="4">
        <v>0</v>
      </c>
      <c r="L145" s="4"/>
      <c r="M145" s="4">
        <v>1.0887336524269242</v>
      </c>
      <c r="N145" s="4"/>
      <c r="O145" s="4">
        <f>SUM(E145,G145,I145,K145,M145)</f>
        <v>1.2230339492199551</v>
      </c>
      <c r="P145" s="4" t="e">
        <f>O145/$O$211</f>
        <v>#DIV/0!</v>
      </c>
    </row>
    <row r="146" spans="2:16">
      <c r="B146" s="1">
        <v>29</v>
      </c>
      <c r="C146" s="3" t="str">
        <f>VLOOKUP(D146,'[1]Rec - 2016'!$C$5:$S$466,2,FALSE)</f>
        <v>OAK</v>
      </c>
      <c r="D146" s="162" t="s">
        <v>202</v>
      </c>
      <c r="E146" s="4">
        <v>0.99559947147699202</v>
      </c>
      <c r="F146" s="4"/>
      <c r="G146" s="4">
        <v>0.62287083037615332</v>
      </c>
      <c r="H146" s="4"/>
      <c r="I146" s="4">
        <v>0.49879518072289158</v>
      </c>
      <c r="J146" s="4"/>
      <c r="K146" s="4">
        <v>1.020752688172043</v>
      </c>
      <c r="L146" s="4"/>
      <c r="M146" s="4">
        <v>1.1346049136717526</v>
      </c>
      <c r="N146" s="4"/>
      <c r="O146" s="4">
        <f>SUM(E146,G146,I146,K146,M146)</f>
        <v>4.2726230844198332</v>
      </c>
      <c r="P146" s="4" t="e">
        <f>O146/$O$211</f>
        <v>#DIV/0!</v>
      </c>
    </row>
    <row r="147" spans="2:16">
      <c r="B147" s="1">
        <v>27</v>
      </c>
      <c r="C147" s="3" t="str">
        <f>VLOOKUP(D147,'[1]Rec - 2016'!$C$5:$S$466,2,FALSE)</f>
        <v>ARI</v>
      </c>
      <c r="D147" s="162" t="s">
        <v>254</v>
      </c>
      <c r="E147" s="4">
        <v>0.51434104357181276</v>
      </c>
      <c r="F147" s="4"/>
      <c r="G147" s="4">
        <v>0.32325526378045893</v>
      </c>
      <c r="H147" s="4"/>
      <c r="I147" s="4">
        <v>0.34698795180722897</v>
      </c>
      <c r="J147" s="4"/>
      <c r="K147" s="4">
        <v>1.0361290322580645</v>
      </c>
      <c r="L147" s="4"/>
      <c r="M147" s="4">
        <v>1.0252326283154543</v>
      </c>
      <c r="N147" s="4"/>
      <c r="O147" s="4">
        <f>SUM(E147,G147,I147,K147,M147)</f>
        <v>3.2459459197330194</v>
      </c>
      <c r="P147" s="4" t="e">
        <f>O147/$O$211</f>
        <v>#DIV/0!</v>
      </c>
    </row>
    <row r="148" spans="2:16">
      <c r="B148" s="1">
        <v>23</v>
      </c>
      <c r="C148" s="3" t="str">
        <f>VLOOKUP(D148,'[1]Rec - 2016'!$C$5:$S$466,2,FALSE)</f>
        <v>NOR</v>
      </c>
      <c r="D148" s="162" t="s">
        <v>289</v>
      </c>
      <c r="E148" s="4">
        <v>0.7938171718391499</v>
      </c>
      <c r="F148" s="4"/>
      <c r="G148" s="4">
        <v>0.75315826827537258</v>
      </c>
      <c r="H148" s="4"/>
      <c r="I148" s="4">
        <v>0.60144578313253005</v>
      </c>
      <c r="J148" s="4"/>
      <c r="K148" s="4">
        <v>1.0243010752688173</v>
      </c>
      <c r="L148" s="4"/>
      <c r="M148" s="4">
        <v>1.0933171522983758</v>
      </c>
      <c r="N148" s="4"/>
      <c r="O148" s="4">
        <f>SUM(E148,G148,I148,K148,M148)</f>
        <v>4.2660394508142456</v>
      </c>
      <c r="P148" s="4" t="e">
        <f>O148/$O$211</f>
        <v>#DIV/0!</v>
      </c>
    </row>
    <row r="149" spans="2:16">
      <c r="B149" s="1">
        <v>23</v>
      </c>
      <c r="C149" s="3" t="str">
        <f>VLOOKUP(D149,'[1]Rec - 2016'!$C$5:$S$466,2,FALSE)</f>
        <v>TAM</v>
      </c>
      <c r="D149" s="162" t="s">
        <v>196</v>
      </c>
      <c r="E149" s="4">
        <v>1.1867010256027637</v>
      </c>
      <c r="F149" s="4"/>
      <c r="G149" s="4">
        <v>0.82035131298793473</v>
      </c>
      <c r="H149" s="4"/>
      <c r="I149" s="4">
        <v>0.78072289156626506</v>
      </c>
      <c r="J149" s="4"/>
      <c r="K149" s="4">
        <v>1.0455913978494624</v>
      </c>
      <c r="L149" s="4"/>
      <c r="M149" s="4">
        <v>1.0802432571526603</v>
      </c>
      <c r="N149" s="4"/>
      <c r="O149" s="4">
        <f>SUM(E149,G149,I149,K149,M149)</f>
        <v>4.9136098851590866</v>
      </c>
      <c r="P149" s="4" t="e">
        <f>O149/$O$211</f>
        <v>#DIV/0!</v>
      </c>
    </row>
    <row r="150" spans="2:16">
      <c r="B150" s="1">
        <v>22</v>
      </c>
      <c r="C150" s="3" t="str">
        <f>VLOOKUP(D150,'[1]Rec - 2016'!$C$5:$S$466,2,FALSE)</f>
        <v>LAR</v>
      </c>
      <c r="D150" s="161" t="s">
        <v>347</v>
      </c>
      <c r="E150" s="4">
        <v>6.9867951857312649E-2</v>
      </c>
      <c r="F150" s="4"/>
      <c r="G150" s="4">
        <v>2.4509108114502014E-2</v>
      </c>
      <c r="H150" s="4"/>
      <c r="I150" s="4">
        <v>-1.1566265060240964E-2</v>
      </c>
      <c r="J150" s="4"/>
      <c r="K150" s="4">
        <v>0.99827956989247324</v>
      </c>
      <c r="L150" s="4"/>
      <c r="M150" s="4">
        <v>1.0618060838971621</v>
      </c>
      <c r="N150" s="4"/>
      <c r="O150" s="4">
        <f>SUM(E150,G150,I150,K150,M150)</f>
        <v>2.142896448701209</v>
      </c>
      <c r="P150" s="4" t="e">
        <f>O150/$O$211</f>
        <v>#DIV/0!</v>
      </c>
    </row>
    <row r="151" spans="2:16">
      <c r="B151" s="1">
        <v>30</v>
      </c>
      <c r="C151" s="3" t="str">
        <f>VLOOKUP(D151,'[1]Rec - 2016'!$C$5:$S$466,2,FALSE)</f>
        <v>BAL</v>
      </c>
      <c r="D151" s="162" t="s">
        <v>232</v>
      </c>
      <c r="E151" s="4">
        <v>0.78429633317116765</v>
      </c>
      <c r="F151" s="4"/>
      <c r="G151" s="4">
        <v>0.63156493967352734</v>
      </c>
      <c r="H151" s="4"/>
      <c r="I151" s="4">
        <v>0.24939759036144579</v>
      </c>
      <c r="J151" s="4"/>
      <c r="K151" s="4">
        <v>1.0302150537634409</v>
      </c>
      <c r="L151" s="4"/>
      <c r="M151" s="4">
        <v>1.099117407307316</v>
      </c>
      <c r="N151" s="4"/>
      <c r="O151" s="4">
        <f>SUM(E151,G151,I151,K151,M151)</f>
        <v>3.7945913242768978</v>
      </c>
      <c r="P151" s="4" t="e">
        <f>O151/$O$211</f>
        <v>#DIV/0!</v>
      </c>
    </row>
    <row r="152" spans="2:16">
      <c r="B152" s="1">
        <v>27</v>
      </c>
      <c r="C152" s="3" t="str">
        <f>VLOOKUP(D152,'[1]Rec - 2016'!$C$5:$S$466,2,FALSE)</f>
        <v>ATL</v>
      </c>
      <c r="D152" s="162" t="s">
        <v>252</v>
      </c>
      <c r="E152" s="4">
        <v>0.59796172993539298</v>
      </c>
      <c r="F152" s="4"/>
      <c r="G152" s="4">
        <v>0.43255263780458952</v>
      </c>
      <c r="H152" s="4"/>
      <c r="I152" s="4">
        <v>0.2660240963855422</v>
      </c>
      <c r="J152" s="4"/>
      <c r="K152" s="4">
        <v>1.0183870967741937</v>
      </c>
      <c r="L152" s="4"/>
      <c r="M152" s="4">
        <v>1.0452358513305204</v>
      </c>
      <c r="N152" s="4"/>
      <c r="O152" s="4">
        <f>SUM(E152,G152,I152,K152,M152)</f>
        <v>3.360161412230239</v>
      </c>
      <c r="P152" s="4" t="e">
        <f>O152/$O$211</f>
        <v>#DIV/0!</v>
      </c>
    </row>
    <row r="153" spans="2:16">
      <c r="B153" s="1">
        <v>23</v>
      </c>
      <c r="C153" s="3" t="str">
        <f>VLOOKUP(D153,'[1]Rec - 2016'!$C$5:$S$466,2,FALSE)</f>
        <v>PHI</v>
      </c>
      <c r="D153" s="162" t="s">
        <v>281</v>
      </c>
      <c r="E153" s="4">
        <v>0.4660755158440853</v>
      </c>
      <c r="F153" s="4"/>
      <c r="G153" s="4">
        <v>0.24177903950792523</v>
      </c>
      <c r="H153" s="4"/>
      <c r="I153" s="4">
        <v>0.12722891566265063</v>
      </c>
      <c r="J153" s="4"/>
      <c r="K153" s="4">
        <v>1.0290322580645161</v>
      </c>
      <c r="L153" s="4"/>
      <c r="M153" s="4">
        <v>1.0598444277607844</v>
      </c>
      <c r="N153" s="4"/>
      <c r="O153" s="4">
        <f>SUM(E153,G153,I153,K153,M153)</f>
        <v>2.9239601568399616</v>
      </c>
      <c r="P153" s="4" t="e">
        <f>O153/$O$211</f>
        <v>#DIV/0!</v>
      </c>
    </row>
    <row r="154" spans="2:16">
      <c r="B154" s="1">
        <v>23</v>
      </c>
      <c r="C154" s="3" t="str">
        <f>VLOOKUP(D154,'[1]Rec - 2016'!$C$5:$S$466,2,FALSE)</f>
        <v>BAL</v>
      </c>
      <c r="D154" s="161" t="s">
        <v>382</v>
      </c>
      <c r="E154" s="4">
        <v>4.0567051715750056E-2</v>
      </c>
      <c r="F154" s="4"/>
      <c r="G154" s="4">
        <v>7.2864916016087064E-2</v>
      </c>
      <c r="H154" s="4"/>
      <c r="I154" s="4">
        <v>0</v>
      </c>
      <c r="J154" s="4"/>
      <c r="K154" s="4">
        <v>0</v>
      </c>
      <c r="L154" s="4"/>
      <c r="M154" s="4">
        <v>1.099117407307316</v>
      </c>
      <c r="N154" s="4"/>
      <c r="O154" s="4">
        <f>SUM(E154,G154,I154,K154,M154)</f>
        <v>1.2125493750391532</v>
      </c>
      <c r="P154" s="4" t="e">
        <f>O154/$O$211</f>
        <v>#DIV/0!</v>
      </c>
    </row>
    <row r="155" spans="2:16">
      <c r="B155" s="1">
        <v>26</v>
      </c>
      <c r="C155" s="3" t="str">
        <f>VLOOKUP(D155,'[1]Rec - 2016'!$C$5:$S$466,2,FALSE)</f>
        <v>ATL</v>
      </c>
      <c r="D155" s="161" t="s">
        <v>387</v>
      </c>
      <c r="E155" s="4">
        <v>5.167570505614507E-2</v>
      </c>
      <c r="F155" s="4"/>
      <c r="G155" s="4">
        <v>0.29311568488289569</v>
      </c>
      <c r="H155" s="4"/>
      <c r="I155" s="4">
        <v>0</v>
      </c>
      <c r="J155" s="4"/>
      <c r="K155" s="4">
        <v>0.98290322580645162</v>
      </c>
      <c r="L155" s="4"/>
      <c r="M155" s="4">
        <v>1.0452358513305204</v>
      </c>
      <c r="N155" s="4"/>
      <c r="O155" s="4">
        <f>SUM(E155,G155,I155,K155,M155)</f>
        <v>2.3729304670760127</v>
      </c>
      <c r="P155" s="4" t="e">
        <f>O155/$O$211</f>
        <v>#DIV/0!</v>
      </c>
    </row>
    <row r="156" spans="2:16">
      <c r="B156" s="1">
        <v>24</v>
      </c>
      <c r="C156" s="3" t="str">
        <f>VLOOKUP(D156,'[1]Rec - 2016'!$C$5:$S$466,2,FALSE)</f>
        <v>NYG</v>
      </c>
      <c r="D156" s="162" t="s">
        <v>199</v>
      </c>
      <c r="E156" s="4">
        <v>1.2</v>
      </c>
      <c r="F156" s="4" t="s">
        <v>1816</v>
      </c>
      <c r="G156" s="4">
        <v>0.84891767210787794</v>
      </c>
      <c r="H156" s="4" t="s">
        <v>1820</v>
      </c>
      <c r="I156" s="4">
        <v>0.61807228915662649</v>
      </c>
      <c r="J156" s="4" t="s">
        <v>1822</v>
      </c>
      <c r="K156" s="4">
        <v>1.0763440860215054</v>
      </c>
      <c r="L156" s="4" t="s">
        <v>1821</v>
      </c>
      <c r="M156" s="4">
        <v>1.1149737782457465</v>
      </c>
      <c r="N156" s="4" t="s">
        <v>1832</v>
      </c>
      <c r="O156" s="4">
        <f>SUM(E156,G156,I156,K156,M156)</f>
        <v>4.8583078255317567</v>
      </c>
      <c r="P156" s="4" t="e">
        <f>O156/$O$211</f>
        <v>#DIV/0!</v>
      </c>
    </row>
    <row r="157" spans="2:16">
      <c r="B157" s="1">
        <v>26</v>
      </c>
      <c r="C157" s="3" t="str">
        <f>VLOOKUP(D157,'[1]Rec - 2016'!$C$5:$S$466,2,FALSE)</f>
        <v>CHI</v>
      </c>
      <c r="D157" s="161" t="s">
        <v>398</v>
      </c>
      <c r="E157" s="4">
        <v>7.5316180501729781E-3</v>
      </c>
      <c r="F157" s="4"/>
      <c r="G157" s="4">
        <v>2.9808374733853796E-3</v>
      </c>
      <c r="H157" s="4"/>
      <c r="I157" s="4">
        <v>0</v>
      </c>
      <c r="J157" s="4"/>
      <c r="K157" s="4">
        <v>0</v>
      </c>
      <c r="L157" s="4"/>
      <c r="M157" s="4">
        <v>1.0205368188437385</v>
      </c>
      <c r="N157" s="4"/>
      <c r="O157" s="4">
        <f>SUM(E157,G157,I157,K157,M157)</f>
        <v>1.0310492743672968</v>
      </c>
      <c r="P157" s="4" t="e">
        <f>O157/$O$211</f>
        <v>#DIV/0!</v>
      </c>
    </row>
    <row r="158" spans="2:16">
      <c r="B158" s="1">
        <v>24</v>
      </c>
      <c r="C158" s="3" t="str">
        <f>VLOOKUP(D158,'[1]Rec - 2016'!$C$5:$S$466,2,FALSE)</f>
        <v>LAR</v>
      </c>
      <c r="D158" s="161" t="s">
        <v>355</v>
      </c>
      <c r="E158" s="4">
        <v>7.7631057619236277E-3</v>
      </c>
      <c r="F158" s="4"/>
      <c r="G158" s="4">
        <v>2.9808374733853799E-2</v>
      </c>
      <c r="H158" s="4"/>
      <c r="I158" s="4">
        <v>0</v>
      </c>
      <c r="J158" s="4"/>
      <c r="K158" s="4">
        <v>0.97817204301075278</v>
      </c>
      <c r="L158" s="4"/>
      <c r="M158" s="4">
        <v>1.0618060838971621</v>
      </c>
      <c r="N158" s="4"/>
      <c r="O158" s="4">
        <f>SUM(E158,G158,I158,K158,M158)</f>
        <v>2.0775496074036921</v>
      </c>
      <c r="P158" s="4" t="e">
        <f>O158/$O$211</f>
        <v>#DIV/0!</v>
      </c>
    </row>
    <row r="159" spans="2:16">
      <c r="B159" s="1">
        <v>23</v>
      </c>
      <c r="C159" s="3" t="str">
        <f>VLOOKUP(D159,'[1]Rec - 2016'!$C$5:$S$466,2,FALSE)</f>
        <v>PHI</v>
      </c>
      <c r="D159" s="161" t="s">
        <v>375</v>
      </c>
      <c r="E159" s="4">
        <v>9.4566046693002809E-2</v>
      </c>
      <c r="F159" s="4"/>
      <c r="G159" s="4">
        <v>0.31298793470546488</v>
      </c>
      <c r="H159" s="4"/>
      <c r="I159" s="4">
        <v>0</v>
      </c>
      <c r="J159" s="4"/>
      <c r="K159" s="4">
        <v>0</v>
      </c>
      <c r="L159" s="4"/>
      <c r="M159" s="4">
        <v>1.0598444277607844</v>
      </c>
      <c r="N159" s="4"/>
      <c r="O159" s="4">
        <f>SUM(E159,G159,I159,K159,M159)</f>
        <v>1.467398409159252</v>
      </c>
      <c r="P159" s="4" t="e">
        <f>O159/$O$211</f>
        <v>#DIV/0!</v>
      </c>
    </row>
    <row r="160" spans="2:16">
      <c r="B160" s="1">
        <v>28</v>
      </c>
      <c r="C160" s="3" t="str">
        <f>VLOOKUP(D160,'[1]Rec - 2016'!$C$5:$S$466,2,FALSE)</f>
        <v>BUF</v>
      </c>
      <c r="D160" s="161" t="s">
        <v>384</v>
      </c>
      <c r="E160" s="4">
        <v>2.92844279466353E-2</v>
      </c>
      <c r="F160" s="4"/>
      <c r="G160" s="4">
        <v>2.9808374733853799E-2</v>
      </c>
      <c r="H160" s="4"/>
      <c r="I160" s="4">
        <v>0</v>
      </c>
      <c r="J160" s="4"/>
      <c r="K160" s="4">
        <v>0</v>
      </c>
      <c r="L160" s="4"/>
      <c r="M160" s="4">
        <v>1.1021811898612073</v>
      </c>
      <c r="N160" s="4"/>
      <c r="O160" s="4">
        <f>SUM(E160,G160,I160,K160,M160)</f>
        <v>1.1612739925416964</v>
      </c>
      <c r="P160" s="4" t="e">
        <f>O160/$O$211</f>
        <v>#DIV/0!</v>
      </c>
    </row>
    <row r="161" spans="2:16">
      <c r="B161" s="1">
        <v>21</v>
      </c>
      <c r="C161" s="3" t="str">
        <f>VLOOKUP(D161,'[1]Rec - 2016'!$C$5:$S$466,2,FALSE)</f>
        <v>LAR</v>
      </c>
      <c r="D161" s="162" t="s">
        <v>328</v>
      </c>
      <c r="E161" s="4">
        <v>0.15526211523847255</v>
      </c>
      <c r="F161" s="4"/>
      <c r="G161" s="4">
        <v>0.10532292405961675</v>
      </c>
      <c r="H161" s="4"/>
      <c r="I161" s="4">
        <v>0</v>
      </c>
      <c r="J161" s="4"/>
      <c r="K161" s="4">
        <v>1.0136559139784946</v>
      </c>
      <c r="L161" s="4"/>
      <c r="M161" s="4">
        <v>1.0618060838971621</v>
      </c>
      <c r="N161" s="4"/>
      <c r="O161" s="4">
        <f>SUM(E161,G161,I161,K161,M161)</f>
        <v>2.3360470371737461</v>
      </c>
      <c r="P161" s="4" t="e">
        <f>O161/$O$211</f>
        <v>#DIV/0!</v>
      </c>
    </row>
    <row r="162" spans="2:16">
      <c r="B162" s="1">
        <v>23</v>
      </c>
      <c r="C162" s="3" t="str">
        <f>VLOOKUP(D162,'[1]Rec - 2016'!$C$5:$S$466,2,FALSE)</f>
        <v>IND</v>
      </c>
      <c r="D162" s="162" t="s">
        <v>276</v>
      </c>
      <c r="E162" s="4">
        <v>0.42020057562702223</v>
      </c>
      <c r="F162" s="4"/>
      <c r="G162" s="4">
        <v>0.34975159687721791</v>
      </c>
      <c r="H162" s="4"/>
      <c r="I162" s="4">
        <v>0.12722891566265063</v>
      </c>
      <c r="J162" s="4"/>
      <c r="K162" s="4">
        <v>1.0656989247311828</v>
      </c>
      <c r="L162" s="4"/>
      <c r="M162" s="4">
        <v>1.121505861532812</v>
      </c>
      <c r="N162" s="4"/>
      <c r="O162" s="4">
        <f>SUM(E162,G162,I162,K162,M162)</f>
        <v>3.0843858744308852</v>
      </c>
      <c r="P162" s="4" t="e">
        <f>O162/$O$211</f>
        <v>#DIV/0!</v>
      </c>
    </row>
    <row r="163" spans="2:16">
      <c r="B163" s="1">
        <v>30</v>
      </c>
      <c r="C163" s="3" t="str">
        <f>VLOOKUP(D163,'[1]Rec - 2016'!$C$5:$S$466,2,FALSE)</f>
        <v>WAS</v>
      </c>
      <c r="D163" s="162" t="s">
        <v>234</v>
      </c>
      <c r="E163" s="4">
        <v>0.81767706470468215</v>
      </c>
      <c r="F163" s="4"/>
      <c r="G163" s="4">
        <v>0.64646912704045423</v>
      </c>
      <c r="H163" s="4"/>
      <c r="I163" s="4">
        <v>0.19518072289156627</v>
      </c>
      <c r="J163" s="4"/>
      <c r="K163" s="4">
        <v>1.0266666666666668</v>
      </c>
      <c r="L163" s="4"/>
      <c r="M163" s="4">
        <v>1.0887336524269242</v>
      </c>
      <c r="N163" s="4"/>
      <c r="O163" s="4">
        <f>SUM(E163,G163,I163,K163,M163)</f>
        <v>3.7747272337302942</v>
      </c>
      <c r="P163" s="4" t="e">
        <f>O163/$O$211</f>
        <v>#DIV/0!</v>
      </c>
    </row>
    <row r="164" spans="2:16">
      <c r="B164" s="1">
        <v>24</v>
      </c>
      <c r="C164" s="3" t="str">
        <f>VLOOKUP(D164,'[1]Rec - 2016'!$C$5:$S$466,2,FALSE)</f>
        <v>NYJ</v>
      </c>
      <c r="D164" s="162" t="s">
        <v>240</v>
      </c>
      <c r="E164" s="4">
        <v>0.76712797691818679</v>
      </c>
      <c r="F164" s="4"/>
      <c r="G164" s="4">
        <v>0.5322036905606814</v>
      </c>
      <c r="H164" s="4"/>
      <c r="I164" s="4">
        <v>0.26024096385542167</v>
      </c>
      <c r="J164" s="4"/>
      <c r="K164" s="4">
        <v>1.0006451612903227</v>
      </c>
      <c r="L164" s="4"/>
      <c r="M164" s="4">
        <v>1.0184546494655193</v>
      </c>
      <c r="N164" s="4"/>
      <c r="O164" s="4">
        <f>SUM(E164,G164,I164,K164,M164)</f>
        <v>3.5786724420901321</v>
      </c>
      <c r="P164" s="4" t="e">
        <f>O164/$O$211</f>
        <v>#DIV/0!</v>
      </c>
    </row>
    <row r="165" spans="2:16">
      <c r="B165" s="1">
        <v>24</v>
      </c>
      <c r="C165" s="3" t="str">
        <f>VLOOKUP(D165,'[1]Rec - 2016'!$C$5:$S$466,2,FALSE)</f>
        <v>WAS</v>
      </c>
      <c r="D165" s="161" t="s">
        <v>394</v>
      </c>
      <c r="E165" s="4">
        <v>7.1726058307428255E-3</v>
      </c>
      <c r="F165" s="4"/>
      <c r="G165" s="4">
        <v>2.2001419446415899E-2</v>
      </c>
      <c r="H165" s="4"/>
      <c r="I165" s="4">
        <v>-1.2392426850258174E-2</v>
      </c>
      <c r="J165" s="4"/>
      <c r="K165" s="4">
        <v>0</v>
      </c>
      <c r="L165" s="4"/>
      <c r="M165" s="4">
        <v>1.0887336524269242</v>
      </c>
      <c r="N165" s="4"/>
      <c r="O165" s="4">
        <f>SUM(E165,G165,I165,K165,M165)</f>
        <v>1.1055152508538248</v>
      </c>
      <c r="P165" s="4" t="e">
        <f>O165/$O$211</f>
        <v>#DIV/0!</v>
      </c>
    </row>
    <row r="166" spans="2:16">
      <c r="B166" s="1">
        <v>26</v>
      </c>
      <c r="C166" s="3" t="str">
        <f>VLOOKUP(D166,'[1]Rec - 2016'!$C$5:$S$466,2,FALSE)</f>
        <v>SFO</v>
      </c>
      <c r="D166" s="162" t="s">
        <v>296</v>
      </c>
      <c r="E166" s="4">
        <v>0.46949202212232127</v>
      </c>
      <c r="F166" s="4"/>
      <c r="G166" s="4">
        <v>0.2895670688431512</v>
      </c>
      <c r="H166" s="4"/>
      <c r="I166" s="4">
        <v>-1.2392426850258174E-2</v>
      </c>
      <c r="J166" s="4"/>
      <c r="K166" s="4">
        <v>0.98053763440860231</v>
      </c>
      <c r="L166" s="4"/>
      <c r="M166" s="4">
        <v>1.0187563379903433</v>
      </c>
      <c r="N166" s="4"/>
      <c r="O166" s="4">
        <f>SUM(E166,G166,I166,K166,M166)</f>
        <v>2.7459606365141598</v>
      </c>
      <c r="P166" s="4" t="e">
        <f>O166/$O$211</f>
        <v>#DIV/0!</v>
      </c>
    </row>
    <row r="167" spans="2:16">
      <c r="B167" s="1">
        <v>26</v>
      </c>
      <c r="C167" s="3" t="str">
        <f>VLOOKUP(D167,'[1]Rec - 2016'!$C$5:$S$466,2,FALSE)</f>
        <v>GNB</v>
      </c>
      <c r="D167" s="162" t="s">
        <v>243</v>
      </c>
      <c r="E167" s="4">
        <v>0.59764980415034585</v>
      </c>
      <c r="F167" s="4"/>
      <c r="G167" s="4">
        <v>0.46623355352950807</v>
      </c>
      <c r="H167" s="4"/>
      <c r="I167" s="4">
        <v>0.30695088044485636</v>
      </c>
      <c r="J167" s="4"/>
      <c r="K167" s="4">
        <v>1.0751612903225809</v>
      </c>
      <c r="L167" s="4"/>
      <c r="M167" s="4">
        <v>1.1078896541498291</v>
      </c>
      <c r="N167" s="4"/>
      <c r="O167" s="4">
        <f>SUM(E167,G167,I167,K167,M167)</f>
        <v>3.5538851825971203</v>
      </c>
      <c r="P167" s="4" t="e">
        <f>O167/$O$211</f>
        <v>#DIV/0!</v>
      </c>
    </row>
    <row r="168" spans="2:16">
      <c r="B168" s="1">
        <v>24</v>
      </c>
      <c r="C168" s="3" t="str">
        <f>VLOOKUP(D168,'[1]Rec - 2016'!$C$5:$S$466,2,FALSE)</f>
        <v>JAX</v>
      </c>
      <c r="D168" s="161" t="s">
        <v>353</v>
      </c>
      <c r="E168" s="4">
        <v>5.5577126515618275E-2</v>
      </c>
      <c r="F168" s="4"/>
      <c r="G168" s="4">
        <v>3.9744499645138397E-2</v>
      </c>
      <c r="H168" s="4"/>
      <c r="I168" s="4">
        <v>-8.6746987951807242E-2</v>
      </c>
      <c r="J168" s="4"/>
      <c r="K168" s="4">
        <v>1.0112903225806451</v>
      </c>
      <c r="L168" s="4"/>
      <c r="M168" s="4">
        <v>1.072657105890362</v>
      </c>
      <c r="N168" s="4"/>
      <c r="O168" s="4">
        <f>SUM(E168,G168,I168,K168,M168)</f>
        <v>2.0925220666799564</v>
      </c>
      <c r="P168" s="4" t="e">
        <f>O168/$O$211</f>
        <v>#DIV/0!</v>
      </c>
    </row>
    <row r="169" spans="2:16">
      <c r="B169" s="1">
        <v>26</v>
      </c>
      <c r="C169" s="3" t="str">
        <f>VLOOKUP(D169,'[1]Rec - 2016'!$C$5:$S$466,2,FALSE)</f>
        <v>WAS</v>
      </c>
      <c r="D169" s="161" t="s">
        <v>352</v>
      </c>
      <c r="E169" s="4">
        <v>7.1726058307428255E-3</v>
      </c>
      <c r="F169" s="4"/>
      <c r="G169" s="4">
        <v>1.589779985805536E-2</v>
      </c>
      <c r="H169" s="4"/>
      <c r="I169" s="4">
        <v>0</v>
      </c>
      <c r="J169" s="4"/>
      <c r="K169" s="4">
        <v>0.99354838709677429</v>
      </c>
      <c r="L169" s="4"/>
      <c r="M169" s="4">
        <v>1.0887336524269242</v>
      </c>
      <c r="N169" s="4"/>
      <c r="O169" s="4">
        <f>SUM(E169,G169,I169,K169,M169)</f>
        <v>2.105352445212497</v>
      </c>
      <c r="P169" s="4" t="e">
        <f>O169/$O$211</f>
        <v>#DIV/0!</v>
      </c>
    </row>
    <row r="170" spans="2:16">
      <c r="B170" s="1">
        <v>22</v>
      </c>
      <c r="C170" s="3" t="str">
        <f>VLOOKUP(D170,'[1]Rec - 2016'!$C$5:$S$466,2,FALSE)</f>
        <v>CLE</v>
      </c>
      <c r="D170" s="161" t="s">
        <v>338</v>
      </c>
      <c r="E170" s="4">
        <v>9.2547734121427597E-2</v>
      </c>
      <c r="F170" s="4"/>
      <c r="G170" s="4">
        <v>4.7817601135557136E-2</v>
      </c>
      <c r="H170" s="4"/>
      <c r="I170" s="4">
        <v>0</v>
      </c>
      <c r="J170" s="4"/>
      <c r="K170" s="4">
        <v>0.97935483870967743</v>
      </c>
      <c r="L170" s="4"/>
      <c r="M170" s="4">
        <v>1.0806538103411527</v>
      </c>
      <c r="N170" s="4"/>
      <c r="O170" s="4">
        <f>SUM(E170,G170,I170,K170,M170)</f>
        <v>2.2003739843078147</v>
      </c>
      <c r="P170" s="4" t="e">
        <f>O170/$O$211</f>
        <v>#DIV/0!</v>
      </c>
    </row>
    <row r="171" spans="2:16">
      <c r="B171" s="1">
        <v>22</v>
      </c>
      <c r="C171" s="3" t="str">
        <f>VLOOKUP(D171,'[1]Rec - 2016'!$C$5:$S$466,2,FALSE)</f>
        <v>CLE</v>
      </c>
      <c r="D171" s="162" t="s">
        <v>311</v>
      </c>
      <c r="E171" s="4">
        <v>0.26993089118749719</v>
      </c>
      <c r="F171" s="4"/>
      <c r="G171" s="4">
        <v>0.12730660042583394</v>
      </c>
      <c r="H171" s="4"/>
      <c r="I171" s="4">
        <v>-1.0843373493975905E-2</v>
      </c>
      <c r="J171" s="4"/>
      <c r="K171" s="4">
        <v>1.0160215053763442</v>
      </c>
      <c r="L171" s="4"/>
      <c r="M171" s="4">
        <v>1.0806538103411527</v>
      </c>
      <c r="N171" s="4"/>
      <c r="O171" s="4">
        <f>SUM(E171,G171,I171,K171,M171)</f>
        <v>2.4830694338368522</v>
      </c>
      <c r="P171" s="4" t="e">
        <f>O171/$O$211</f>
        <v>#DIV/0!</v>
      </c>
    </row>
    <row r="172" spans="2:16">
      <c r="B172" s="1">
        <v>27</v>
      </c>
      <c r="C172" s="3" t="str">
        <f>VLOOKUP(D172,'[1]Rec - 2016'!$C$5:$S$466,2,FALSE)</f>
        <v>TEN</v>
      </c>
      <c r="D172" s="162" t="s">
        <v>206</v>
      </c>
      <c r="E172" s="4">
        <v>0.77938413235116522</v>
      </c>
      <c r="F172" s="4"/>
      <c r="G172" s="4">
        <v>0.58685237757274666</v>
      </c>
      <c r="H172" s="4"/>
      <c r="I172" s="4">
        <v>0.57469879518072287</v>
      </c>
      <c r="J172" s="4"/>
      <c r="K172" s="4">
        <v>1.0089247311827958</v>
      </c>
      <c r="L172" s="4"/>
      <c r="M172" s="4">
        <v>1.1855479841437278</v>
      </c>
      <c r="N172" s="4"/>
      <c r="O172" s="4">
        <f>SUM(E172,G172,I172,K172,M172)</f>
        <v>4.1354080204311581</v>
      </c>
      <c r="P172" s="4" t="e">
        <f>O172/$O$211</f>
        <v>#DIV/0!</v>
      </c>
    </row>
    <row r="173" spans="2:16">
      <c r="B173" s="1">
        <v>23</v>
      </c>
      <c r="C173" s="3" t="str">
        <f>VLOOKUP(D173,'[1]Rec - 2016'!$C$5:$S$466,2,FALSE)</f>
        <v>NYJ</v>
      </c>
      <c r="D173" s="162" t="s">
        <v>274</v>
      </c>
      <c r="E173" s="4">
        <v>0.56986649713922444</v>
      </c>
      <c r="F173" s="4"/>
      <c r="G173" s="4">
        <v>0.36453158268275376</v>
      </c>
      <c r="H173" s="4"/>
      <c r="I173" s="4">
        <v>0.11927710843373496</v>
      </c>
      <c r="J173" s="4"/>
      <c r="K173" s="4">
        <v>1.0195698924731185</v>
      </c>
      <c r="L173" s="4"/>
      <c r="M173" s="4">
        <v>1.0184546494655193</v>
      </c>
      <c r="N173" s="4"/>
      <c r="O173" s="4">
        <f>SUM(E173,G173,I173,K173,M173)</f>
        <v>3.091699730194351</v>
      </c>
      <c r="P173" s="4" t="e">
        <f>O173/$O$211</f>
        <v>#DIV/0!</v>
      </c>
    </row>
    <row r="174" spans="2:16">
      <c r="B174" s="1">
        <v>24</v>
      </c>
      <c r="C174" s="3" t="str">
        <f>VLOOKUP(D174,'[1]Rec - 2016'!$C$5:$S$466,2,FALSE)</f>
        <v>BUF</v>
      </c>
      <c r="D174" s="162" t="s">
        <v>267</v>
      </c>
      <c r="E174" s="4">
        <v>0.55640413098607078</v>
      </c>
      <c r="F174" s="4"/>
      <c r="G174" s="4">
        <v>0.46852650543211227</v>
      </c>
      <c r="H174" s="4"/>
      <c r="I174" s="4">
        <v>8.007414272474514E-2</v>
      </c>
      <c r="J174" s="4"/>
      <c r="K174" s="4">
        <v>0.99591397849462371</v>
      </c>
      <c r="L174" s="4"/>
      <c r="M174" s="4">
        <v>1.1021811898612073</v>
      </c>
      <c r="N174" s="4"/>
      <c r="O174" s="4">
        <f>SUM(E174,G174,I174,K174,M174)</f>
        <v>3.2030999474987594</v>
      </c>
      <c r="P174" s="4" t="e">
        <f>O174/$O$211</f>
        <v>#DIV/0!</v>
      </c>
    </row>
    <row r="175" spans="2:16">
      <c r="B175" s="1">
        <v>22</v>
      </c>
      <c r="C175" s="3" t="str">
        <f>VLOOKUP(D175,'[1]Rec - 2016'!$C$5:$S$466,2,FALSE)</f>
        <v>DAL</v>
      </c>
      <c r="D175" s="161" t="s">
        <v>374</v>
      </c>
      <c r="E175" s="4">
        <v>7.2018221477723283E-3</v>
      </c>
      <c r="F175" s="4"/>
      <c r="G175" s="4">
        <v>5.6777856635911996E-3</v>
      </c>
      <c r="H175" s="4"/>
      <c r="I175" s="4">
        <v>0</v>
      </c>
      <c r="J175" s="4"/>
      <c r="K175" s="4">
        <v>0</v>
      </c>
      <c r="L175" s="4"/>
      <c r="M175" s="4">
        <v>1.2</v>
      </c>
      <c r="N175" s="4"/>
      <c r="O175" s="4">
        <f>SUM(E175,G175,I175,K175,M175)</f>
        <v>1.2128796078113635</v>
      </c>
      <c r="P175" s="4" t="e">
        <f>O175/$O$211</f>
        <v>#DIV/0!</v>
      </c>
    </row>
    <row r="176" spans="2:16">
      <c r="B176" s="1">
        <v>28</v>
      </c>
      <c r="C176" s="3" t="str">
        <f>VLOOKUP(D176,'[1]Rec - 2016'!$C$5:$S$466,2,FALSE)</f>
        <v>SFO</v>
      </c>
      <c r="D176" s="162" t="s">
        <v>314</v>
      </c>
      <c r="E176" s="4">
        <v>0.20121086662385193</v>
      </c>
      <c r="F176" s="4"/>
      <c r="G176" s="4">
        <v>0.11861249112845991</v>
      </c>
      <c r="H176" s="4"/>
      <c r="I176" s="4">
        <v>0.13012048192771083</v>
      </c>
      <c r="J176" s="4"/>
      <c r="K176" s="4">
        <v>0.98881720430107523</v>
      </c>
      <c r="L176" s="4"/>
      <c r="M176" s="4">
        <v>1.0187563379903433</v>
      </c>
      <c r="N176" s="4"/>
      <c r="O176" s="4">
        <f>SUM(E176,G176,I176,K176,M176)</f>
        <v>2.4575173819714413</v>
      </c>
      <c r="P176" s="4" t="e">
        <f>O176/$O$211</f>
        <v>#DIV/0!</v>
      </c>
    </row>
    <row r="177" spans="2:16">
      <c r="B177" s="1">
        <v>23</v>
      </c>
      <c r="C177" s="3" t="str">
        <f>VLOOKUP(D177,'[1]Rec - 2016'!$C$5:$S$466,2,FALSE)</f>
        <v>NYG</v>
      </c>
      <c r="D177" s="161" t="s">
        <v>309</v>
      </c>
      <c r="E177" s="4">
        <v>0.13491124260355031</v>
      </c>
      <c r="F177" s="4"/>
      <c r="G177" s="4">
        <v>7.4138778184200477E-2</v>
      </c>
      <c r="H177" s="4"/>
      <c r="I177" s="4">
        <v>0.16014828544949028</v>
      </c>
      <c r="J177" s="4"/>
      <c r="K177" s="4">
        <v>1.0018279569892474</v>
      </c>
      <c r="L177" s="4"/>
      <c r="M177" s="4">
        <v>1.1149737782457465</v>
      </c>
      <c r="N177" s="4"/>
      <c r="O177" s="4">
        <f>SUM(E177,G177,I177,K177,M177)</f>
        <v>2.4860000414722352</v>
      </c>
      <c r="P177" s="4" t="e">
        <f>O177/$O$211</f>
        <v>#DIV/0!</v>
      </c>
    </row>
    <row r="178" spans="2:16">
      <c r="B178" s="1">
        <v>26</v>
      </c>
      <c r="C178" s="3" t="str">
        <f>VLOOKUP(D178,'[1]Rec - 2016'!$C$5:$S$466,2,FALSE)</f>
        <v>TAM</v>
      </c>
      <c r="D178" s="162" t="s">
        <v>298</v>
      </c>
      <c r="E178" s="4">
        <v>0.27438174002376048</v>
      </c>
      <c r="F178" s="4"/>
      <c r="G178" s="4">
        <v>0.24201561391057488</v>
      </c>
      <c r="H178" s="4"/>
      <c r="I178" s="4">
        <v>0.14870912220309809</v>
      </c>
      <c r="J178" s="4"/>
      <c r="K178" s="4">
        <v>0.9769892473118279</v>
      </c>
      <c r="L178" s="4"/>
      <c r="M178" s="4">
        <v>1.0802432571526603</v>
      </c>
      <c r="N178" s="4"/>
      <c r="O178" s="4">
        <f>SUM(E178,G178,I178,K178,M178)</f>
        <v>2.7223389806019216</v>
      </c>
      <c r="P178" s="4" t="e">
        <f>O178/$O$211</f>
        <v>#DIV/0!</v>
      </c>
    </row>
    <row r="179" spans="2:16">
      <c r="B179" s="1">
        <v>26</v>
      </c>
      <c r="C179" s="3" t="str">
        <f>VLOOKUP(D179,'[1]Rec - 2016'!$C$5:$S$466,2,FALSE)</f>
        <v>WAS</v>
      </c>
      <c r="D179" s="161" t="s">
        <v>329</v>
      </c>
      <c r="E179" s="4">
        <v>0.13627951078411368</v>
      </c>
      <c r="F179" s="4"/>
      <c r="G179" s="4">
        <v>4.7196593328601849E-2</v>
      </c>
      <c r="H179" s="4"/>
      <c r="I179" s="4">
        <v>0</v>
      </c>
      <c r="J179" s="4"/>
      <c r="K179" s="4">
        <v>1.003010752688172</v>
      </c>
      <c r="L179" s="4"/>
      <c r="M179" s="4">
        <v>1.0887336524269242</v>
      </c>
      <c r="N179" s="4"/>
      <c r="O179" s="4">
        <f>SUM(E179,G179,I179,K179,M179)</f>
        <v>2.2752205092278119</v>
      </c>
      <c r="P179" s="4" t="e">
        <f>O179/$O$211</f>
        <v>#DIV/0!</v>
      </c>
    </row>
    <row r="180" spans="2:16">
      <c r="B180" s="1">
        <v>23</v>
      </c>
      <c r="C180" s="3" t="str">
        <f>VLOOKUP(D180,'[1]Rec - 2016'!$C$5:$S$466,2,FALSE)</f>
        <v>PIT</v>
      </c>
      <c r="D180" s="162" t="s">
        <v>288</v>
      </c>
      <c r="E180" s="4">
        <v>0.34481321204627752</v>
      </c>
      <c r="F180" s="4"/>
      <c r="G180" s="4">
        <v>0.30872959545777151</v>
      </c>
      <c r="H180" s="4"/>
      <c r="I180" s="4">
        <v>0.14870912220309809</v>
      </c>
      <c r="J180" s="4"/>
      <c r="K180" s="4">
        <v>1.0266666666666668</v>
      </c>
      <c r="L180" s="4"/>
      <c r="M180" s="4">
        <v>1.0762170025806868</v>
      </c>
      <c r="N180" s="4"/>
      <c r="O180" s="4">
        <f>SUM(E180,G180,I180,K180,M180)</f>
        <v>2.9051355989545007</v>
      </c>
      <c r="P180" s="4" t="e">
        <f>O180/$O$211</f>
        <v>#DIV/0!</v>
      </c>
    </row>
    <row r="181" spans="2:16">
      <c r="B181" s="1">
        <v>23</v>
      </c>
      <c r="C181" s="3" t="str">
        <f>VLOOKUP(D181,'[1]Rec - 2016'!$C$5:$S$466,2,FALSE)</f>
        <v>BUF</v>
      </c>
      <c r="D181" s="162" t="s">
        <v>264</v>
      </c>
      <c r="E181" s="4">
        <v>0.38069756330625898</v>
      </c>
      <c r="F181" s="4"/>
      <c r="G181" s="4">
        <v>0.53406671398154726</v>
      </c>
      <c r="H181" s="4"/>
      <c r="I181" s="4">
        <v>0.26024096385542167</v>
      </c>
      <c r="J181" s="4"/>
      <c r="K181" s="4">
        <v>1.082258064516129</v>
      </c>
      <c r="L181" s="4"/>
      <c r="M181" s="4">
        <v>1.1021811898612073</v>
      </c>
      <c r="N181" s="4"/>
      <c r="O181" s="4">
        <f>SUM(E181,G181,I181,K181,M181)</f>
        <v>3.359444495520564</v>
      </c>
      <c r="P181" s="4" t="e">
        <f>O181/$O$211</f>
        <v>#DIV/0!</v>
      </c>
    </row>
    <row r="182" spans="2:16">
      <c r="B182" s="1">
        <v>25</v>
      </c>
      <c r="C182" s="3" t="str">
        <f>VLOOKUP(D182,'[1]Rec - 2016'!$C$5:$S$466,2,FALSE)</f>
        <v>OAK</v>
      </c>
      <c r="D182" s="162" t="s">
        <v>249</v>
      </c>
      <c r="E182" s="4">
        <v>0.52869765037054062</v>
      </c>
      <c r="F182" s="4"/>
      <c r="G182" s="4">
        <v>0.24654009936124913</v>
      </c>
      <c r="H182" s="4"/>
      <c r="I182" s="4">
        <v>0.3253012048192771</v>
      </c>
      <c r="J182" s="4"/>
      <c r="K182" s="4">
        <v>1.0148387096774194</v>
      </c>
      <c r="L182" s="4"/>
      <c r="M182" s="4">
        <v>1.1346049136717526</v>
      </c>
      <c r="N182" s="4"/>
      <c r="O182" s="4">
        <f>SUM(E182,G182,I182,K182,M182)</f>
        <v>3.2499825779002389</v>
      </c>
      <c r="P182" s="4" t="e">
        <f>O182/$O$211</f>
        <v>#DIV/0!</v>
      </c>
    </row>
    <row r="183" spans="2:16">
      <c r="B183" s="1">
        <v>23</v>
      </c>
      <c r="C183" s="3" t="str">
        <f>VLOOKUP(D183,'[1]Rec - 2016'!$C$5:$S$466,2,FALSE)</f>
        <v>MIN</v>
      </c>
      <c r="D183" s="162" t="s">
        <v>229</v>
      </c>
      <c r="E183" s="4">
        <v>0.81826984204606579</v>
      </c>
      <c r="F183" s="4"/>
      <c r="G183" s="4">
        <v>0.69017852268384572</v>
      </c>
      <c r="H183" s="4"/>
      <c r="I183" s="4">
        <v>0.24022242817423542</v>
      </c>
      <c r="J183" s="4"/>
      <c r="K183" s="4">
        <v>1.0432258064516129</v>
      </c>
      <c r="L183" s="4"/>
      <c r="M183" s="4">
        <v>1.0849823485756598</v>
      </c>
      <c r="N183" s="4"/>
      <c r="O183" s="4">
        <f>SUM(E183,G183,I183,K183,M183)</f>
        <v>3.8768789479314201</v>
      </c>
      <c r="P183" s="4" t="e">
        <f>O183/$O$211</f>
        <v>#DIV/0!</v>
      </c>
    </row>
    <row r="184" spans="2:16">
      <c r="B184" s="1">
        <v>23</v>
      </c>
      <c r="C184" s="3" t="str">
        <f>VLOOKUP(D184,'[1]Rec - 2016'!$C$5:$S$466,2,FALSE)</f>
        <v>HOU</v>
      </c>
      <c r="D184" s="161" t="s">
        <v>369</v>
      </c>
      <c r="E184" s="4">
        <v>0.10890763194013361</v>
      </c>
      <c r="F184" s="4"/>
      <c r="G184" s="4">
        <v>7.1081508980728292E-2</v>
      </c>
      <c r="H184" s="4"/>
      <c r="I184" s="4">
        <v>8.007414272474514E-2</v>
      </c>
      <c r="J184" s="4"/>
      <c r="K184" s="4">
        <v>0</v>
      </c>
      <c r="L184" s="4"/>
      <c r="M184" s="4">
        <v>1.0878173196013874</v>
      </c>
      <c r="N184" s="4"/>
      <c r="O184" s="4">
        <f>SUM(E184,G184,I184,K184,M184)</f>
        <v>1.3478806032469945</v>
      </c>
      <c r="P184" s="4" t="e">
        <f>O184/$O$211</f>
        <v>#DIV/0!</v>
      </c>
    </row>
    <row r="185" spans="2:16">
      <c r="B185" s="1">
        <v>22</v>
      </c>
      <c r="C185" s="3" t="str">
        <f>VLOOKUP(D185,'[1]Rec - 2016'!$C$5:$S$466,2,FALSE)</f>
        <v>NYG</v>
      </c>
      <c r="D185" s="162" t="s">
        <v>219</v>
      </c>
      <c r="E185" s="4">
        <v>0.74556213017751483</v>
      </c>
      <c r="F185" s="4"/>
      <c r="G185" s="4">
        <v>0.42414833215046133</v>
      </c>
      <c r="H185" s="4"/>
      <c r="I185" s="4">
        <v>0.52048192771084334</v>
      </c>
      <c r="J185" s="4"/>
      <c r="K185" s="4">
        <v>1.0420430107526881</v>
      </c>
      <c r="L185" s="4"/>
      <c r="M185" s="4">
        <v>1.1149737782457465</v>
      </c>
      <c r="N185" s="4"/>
      <c r="O185" s="4">
        <f>SUM(E185,G185,I185,K185,M185)</f>
        <v>3.8472091790372542</v>
      </c>
      <c r="P185" s="4" t="e">
        <f>O185/$O$211</f>
        <v>#DIV/0!</v>
      </c>
    </row>
    <row r="186" spans="2:16">
      <c r="B186" s="1">
        <v>37</v>
      </c>
      <c r="C186" s="3" t="str">
        <f>VLOOKUP(D186,'[1]Rec - 2016'!$C$5:$S$466,2,FALSE)</f>
        <v>BAL</v>
      </c>
      <c r="D186" s="162" t="s">
        <v>231</v>
      </c>
      <c r="E186" s="4">
        <v>0.68287870388179261</v>
      </c>
      <c r="F186" s="4"/>
      <c r="G186" s="4">
        <v>0.56706884315117101</v>
      </c>
      <c r="H186" s="4"/>
      <c r="I186" s="4">
        <v>0.37177280550774527</v>
      </c>
      <c r="J186" s="4"/>
      <c r="K186" s="4">
        <v>1.0373118279569893</v>
      </c>
      <c r="L186" s="4"/>
      <c r="M186" s="4">
        <v>1.099117407307316</v>
      </c>
      <c r="N186" s="4"/>
      <c r="O186" s="4">
        <f>SUM(E186,G186,I186,K186,M186)</f>
        <v>3.7581495878050144</v>
      </c>
      <c r="P186" s="4" t="e">
        <f>O186/$O$211</f>
        <v>#DIV/0!</v>
      </c>
    </row>
    <row r="187" spans="2:16">
      <c r="B187" s="1">
        <v>24</v>
      </c>
      <c r="C187" s="3" t="str">
        <f>VLOOKUP(D187,'[1]Rec - 2016'!$C$5:$S$466,2,FALSE)</f>
        <v>DET</v>
      </c>
      <c r="D187" s="161" t="s">
        <v>334</v>
      </c>
      <c r="E187" s="4">
        <v>0.10488416407581988</v>
      </c>
      <c r="F187" s="4"/>
      <c r="G187" s="4">
        <v>0.30801987224982258</v>
      </c>
      <c r="H187" s="4"/>
      <c r="I187" s="4">
        <v>0</v>
      </c>
      <c r="J187" s="4"/>
      <c r="K187" s="4">
        <v>1.0065591397849463</v>
      </c>
      <c r="L187" s="4"/>
      <c r="M187" s="4">
        <v>1.0931435143752024</v>
      </c>
      <c r="N187" s="4"/>
      <c r="O187" s="4">
        <f>SUM(E187,G187,I187,K187,M187)</f>
        <v>2.5126066904857911</v>
      </c>
      <c r="P187" s="4" t="e">
        <f>O187/$O$211</f>
        <v>#DIV/0!</v>
      </c>
    </row>
    <row r="188" spans="2:16">
      <c r="B188" s="1">
        <v>27</v>
      </c>
      <c r="C188" s="3" t="str">
        <f>VLOOKUP(D188,'[1]Rec - 2016'!$C$5:$S$466,2,FALSE)</f>
        <v>IND</v>
      </c>
      <c r="D188" s="162" t="s">
        <v>201</v>
      </c>
      <c r="E188" s="4">
        <v>1.1039167664777703</v>
      </c>
      <c r="F188" s="4"/>
      <c r="G188" s="4">
        <v>0.8992193044712562</v>
      </c>
      <c r="H188" s="4"/>
      <c r="I188" s="4">
        <v>0.39036144578313253</v>
      </c>
      <c r="J188" s="4"/>
      <c r="K188" s="4">
        <v>1.0550537634408603</v>
      </c>
      <c r="L188" s="4"/>
      <c r="M188" s="4">
        <v>1.121505861532812</v>
      </c>
      <c r="N188" s="4"/>
      <c r="O188" s="4">
        <f>SUM(E188,G188,I188,K188,M188)</f>
        <v>4.5700571417058313</v>
      </c>
      <c r="P188" s="4" t="e">
        <f>O188/$O$211</f>
        <v>#DIV/0!</v>
      </c>
    </row>
    <row r="189" spans="2:16">
      <c r="B189" s="1">
        <v>22</v>
      </c>
      <c r="C189" s="3" t="str">
        <f>VLOOKUP(D189,'[1]Rec - 2016'!$C$5:$S$466,2,FALSE)</f>
        <v>TEN</v>
      </c>
      <c r="D189" s="162" t="s">
        <v>251</v>
      </c>
      <c r="E189" s="4">
        <v>0.59897113875135843</v>
      </c>
      <c r="F189" s="4"/>
      <c r="G189" s="4">
        <v>0.32416607523066004</v>
      </c>
      <c r="H189" s="4"/>
      <c r="I189" s="4">
        <v>0.13012048192771083</v>
      </c>
      <c r="J189" s="4"/>
      <c r="K189" s="4">
        <v>1.0219354838709678</v>
      </c>
      <c r="L189" s="4"/>
      <c r="M189" s="4">
        <v>1.1855479841437278</v>
      </c>
      <c r="N189" s="4"/>
      <c r="O189" s="4">
        <f>SUM(E189,G189,I189,K189,M189)</f>
        <v>3.2607411639244246</v>
      </c>
      <c r="P189" s="4" t="e">
        <f>O189/$O$211</f>
        <v>#DIV/0!</v>
      </c>
    </row>
    <row r="190" spans="2:16">
      <c r="B190" s="1">
        <v>23</v>
      </c>
      <c r="C190" s="3" t="str">
        <f>VLOOKUP(D190,'[1]Rec - 2016'!$C$5:$S$466,2,FALSE)</f>
        <v>SEA</v>
      </c>
      <c r="D190" s="161" t="s">
        <v>368</v>
      </c>
      <c r="E190" s="4">
        <v>8.0200085402305846E-2</v>
      </c>
      <c r="F190" s="4"/>
      <c r="G190" s="4">
        <v>9.9361249112845995E-2</v>
      </c>
      <c r="H190" s="4"/>
      <c r="I190" s="4">
        <v>0.14870912220309809</v>
      </c>
      <c r="J190" s="4"/>
      <c r="K190" s="4">
        <v>0</v>
      </c>
      <c r="L190" s="4"/>
      <c r="M190" s="4">
        <v>1.082262390624422</v>
      </c>
      <c r="N190" s="4"/>
      <c r="O190" s="4">
        <f>SUM(E190,G190,I190,K190,M190)</f>
        <v>1.4105328473426719</v>
      </c>
      <c r="P190" s="4" t="e">
        <f>O190/$O$211</f>
        <v>#DIV/0!</v>
      </c>
    </row>
    <row r="191" spans="2:16">
      <c r="B191" s="1">
        <v>26</v>
      </c>
      <c r="C191" s="3" t="str">
        <f>VLOOKUP(D191,'[1]Rec - 2016'!$C$5:$S$466,2,FALSE)</f>
        <v>NYG</v>
      </c>
      <c r="D191" s="161" t="s">
        <v>345</v>
      </c>
      <c r="E191" s="4">
        <v>2.8402366863905328E-2</v>
      </c>
      <c r="F191" s="4"/>
      <c r="G191" s="4">
        <v>8.2801040927371672E-2</v>
      </c>
      <c r="H191" s="4"/>
      <c r="I191" s="4">
        <v>0</v>
      </c>
      <c r="J191" s="4"/>
      <c r="K191" s="4">
        <v>1.0053763440860215</v>
      </c>
      <c r="L191" s="4"/>
      <c r="M191" s="4">
        <v>1.1149737782457465</v>
      </c>
      <c r="N191" s="4"/>
      <c r="O191" s="4">
        <f>SUM(E191,G191,I191,K191,M191)</f>
        <v>2.2315535301230449</v>
      </c>
      <c r="P191" s="4" t="e">
        <f>O191/$O$211</f>
        <v>#DIV/0!</v>
      </c>
    </row>
    <row r="192" spans="2:16">
      <c r="B192" s="1">
        <v>25</v>
      </c>
      <c r="C192" s="3" t="str">
        <f>VLOOKUP(D192,'[1]Rec - 2016'!$C$5:$S$466,2,FALSE)</f>
        <v>LAR</v>
      </c>
      <c r="D192" s="162" t="s">
        <v>235</v>
      </c>
      <c r="E192" s="4">
        <v>0.82288921076390464</v>
      </c>
      <c r="F192" s="4"/>
      <c r="G192" s="4">
        <v>0.33716583865625738</v>
      </c>
      <c r="H192" s="4"/>
      <c r="I192" s="4">
        <v>0.15036144578313257</v>
      </c>
      <c r="J192" s="4"/>
      <c r="K192" s="4">
        <v>1.0716129032258064</v>
      </c>
      <c r="L192" s="4"/>
      <c r="M192" s="4">
        <v>1.0618060838971621</v>
      </c>
      <c r="N192" s="4"/>
      <c r="O192" s="4">
        <f>SUM(E192,G192,I192,K192,M192)</f>
        <v>3.4438354823262634</v>
      </c>
      <c r="P192" s="4" t="e">
        <f>O192/$O$211</f>
        <v>#DIV/0!</v>
      </c>
    </row>
    <row r="193" spans="2:16">
      <c r="B193" s="1">
        <v>25</v>
      </c>
      <c r="C193" s="3" t="str">
        <f>VLOOKUP(D193,'[1]Rec - 2016'!$C$5:$S$466,2,FALSE)</f>
        <v>ATL</v>
      </c>
      <c r="D193" s="162" t="s">
        <v>259</v>
      </c>
      <c r="E193" s="4">
        <v>0.36911217897246484</v>
      </c>
      <c r="F193" s="4"/>
      <c r="G193" s="4">
        <v>0.44253971720259871</v>
      </c>
      <c r="H193" s="4"/>
      <c r="I193" s="4">
        <v>0.48044485634847084</v>
      </c>
      <c r="J193" s="4"/>
      <c r="K193" s="4">
        <v>1.0408602150537636</v>
      </c>
      <c r="L193" s="4"/>
      <c r="M193" s="4">
        <v>1.0452358513305204</v>
      </c>
      <c r="N193" s="4"/>
      <c r="O193" s="4">
        <f>SUM(E193,G193,I193,K193,M193)</f>
        <v>3.3781928189078183</v>
      </c>
      <c r="P193" s="4" t="e">
        <f>O193/$O$211</f>
        <v>#DIV/0!</v>
      </c>
    </row>
    <row r="194" spans="2:16">
      <c r="B194" s="1">
        <v>31</v>
      </c>
      <c r="C194" s="3" t="str">
        <f>VLOOKUP(D194,'[1]Rec - 2016'!$C$5:$S$466,2,FALSE)</f>
        <v>CAR</v>
      </c>
      <c r="D194" s="162" t="s">
        <v>241</v>
      </c>
      <c r="E194" s="4">
        <v>0.66127754740716571</v>
      </c>
      <c r="F194" s="4"/>
      <c r="G194" s="4">
        <v>0.46699787083037619</v>
      </c>
      <c r="H194" s="4"/>
      <c r="I194" s="4">
        <v>0.22771084337349395</v>
      </c>
      <c r="J194" s="4"/>
      <c r="K194" s="4">
        <v>1.020752688172043</v>
      </c>
      <c r="L194" s="4"/>
      <c r="M194" s="4">
        <v>1.1463060791614779</v>
      </c>
      <c r="N194" s="4"/>
      <c r="O194" s="4">
        <f>SUM(E194,G194,I194,K194,M194)</f>
        <v>3.5230450289445567</v>
      </c>
      <c r="P194" s="4" t="e">
        <f>O194/$O$211</f>
        <v>#DIV/0!</v>
      </c>
    </row>
    <row r="195" spans="2:16">
      <c r="B195" s="1">
        <v>27</v>
      </c>
      <c r="C195" s="3" t="str">
        <f>VLOOKUP(D195,'[1]Rec - 2016'!$C$5:$S$466,2,FALSE)</f>
        <v>DAL</v>
      </c>
      <c r="D195" s="162" t="s">
        <v>253</v>
      </c>
      <c r="E195" s="4">
        <v>0.43931115101411194</v>
      </c>
      <c r="F195" s="4"/>
      <c r="G195" s="4">
        <v>0.36887863733144077</v>
      </c>
      <c r="H195" s="4"/>
      <c r="I195" s="4">
        <v>0.24939759036144579</v>
      </c>
      <c r="J195" s="4"/>
      <c r="K195" s="4">
        <v>1.0266666666666668</v>
      </c>
      <c r="L195" s="4"/>
      <c r="M195" s="4">
        <v>1.2</v>
      </c>
      <c r="N195" s="4"/>
      <c r="O195" s="4">
        <f>SUM(E195,G195,I195,K195,M195)</f>
        <v>3.2842540453736655</v>
      </c>
      <c r="P195" s="4" t="e">
        <f>O195/$O$211</f>
        <v>#DIV/0!</v>
      </c>
    </row>
    <row r="196" spans="2:16">
      <c r="B196" s="1">
        <v>27</v>
      </c>
      <c r="C196" s="3" t="str">
        <f>VLOOKUP(D196,'[1]Rec - 2016'!$C$5:$S$466,2,FALSE)</f>
        <v>CLE</v>
      </c>
      <c r="D196" s="162" t="s">
        <v>215</v>
      </c>
      <c r="E196" s="4">
        <v>1.0797235647499888</v>
      </c>
      <c r="F196" s="4"/>
      <c r="G196" s="4">
        <v>0.62535486160397447</v>
      </c>
      <c r="H196" s="4"/>
      <c r="I196" s="4">
        <v>0.24939759036144579</v>
      </c>
      <c r="J196" s="4"/>
      <c r="K196" s="4">
        <v>0.97935483870967743</v>
      </c>
      <c r="L196" s="4"/>
      <c r="M196" s="4">
        <v>1.0806538103411527</v>
      </c>
      <c r="N196" s="4"/>
      <c r="O196" s="4">
        <f>SUM(E196,G196,I196,K196,M196)</f>
        <v>4.014484665766239</v>
      </c>
      <c r="P196" s="4" t="e">
        <f>O196/$O$211</f>
        <v>#DIV/0!</v>
      </c>
    </row>
    <row r="197" spans="2:16">
      <c r="B197" s="1">
        <v>24</v>
      </c>
      <c r="C197" s="3" t="str">
        <f>VLOOKUP(D197,'[1]Rec - 2016'!$C$5:$S$466,2,FALSE)</f>
        <v>NOR</v>
      </c>
      <c r="D197" s="161" t="s">
        <v>380</v>
      </c>
      <c r="E197" s="4">
        <v>7.2165197439922724E-2</v>
      </c>
      <c r="F197" s="4"/>
      <c r="G197" s="4">
        <v>6.2928791104802456E-2</v>
      </c>
      <c r="H197" s="4"/>
      <c r="I197" s="4">
        <v>-2.8915662650602407E-2</v>
      </c>
      <c r="J197" s="4"/>
      <c r="K197" s="4">
        <v>0</v>
      </c>
      <c r="L197" s="4"/>
      <c r="M197" s="4">
        <v>1.0933171522983758</v>
      </c>
      <c r="N197" s="4"/>
      <c r="O197" s="4">
        <f>SUM(E197,G197,I197,K197,M197)</f>
        <v>1.1994954781924985</v>
      </c>
      <c r="P197" s="4" t="e">
        <f>O197/$O$211</f>
        <v>#DIV/0!</v>
      </c>
    </row>
    <row r="198" spans="2:16">
      <c r="B198" s="1">
        <v>27</v>
      </c>
      <c r="C198" s="3" t="str">
        <f>VLOOKUP(D198,'[1]Rec - 2016'!$C$5:$S$466,2,FALSE)</f>
        <v>SFO</v>
      </c>
      <c r="D198" s="162" t="s">
        <v>283</v>
      </c>
      <c r="E198" s="4">
        <v>0.36516046165069427</v>
      </c>
      <c r="F198" s="4"/>
      <c r="G198" s="4">
        <v>0.22107877927608233</v>
      </c>
      <c r="H198" s="4"/>
      <c r="I198" s="4">
        <v>0.26024096385542167</v>
      </c>
      <c r="J198" s="4"/>
      <c r="K198" s="4">
        <v>1.0302150537634409</v>
      </c>
      <c r="L198" s="4"/>
      <c r="M198" s="4">
        <v>1.0187563379903433</v>
      </c>
      <c r="N198" s="4"/>
      <c r="O198" s="4">
        <f>SUM(E198,G198,I198,K198,M198)</f>
        <v>2.8954515965359824</v>
      </c>
      <c r="P198" s="4" t="e">
        <f>O198/$O$211</f>
        <v>#DIV/0!</v>
      </c>
    </row>
    <row r="199" spans="2:16">
      <c r="B199" s="1">
        <v>27</v>
      </c>
      <c r="C199" s="3" t="str">
        <f>VLOOKUP(D199,'[1]Rec - 2016'!$C$5:$S$466,2,FALSE)</f>
        <v>SDG</v>
      </c>
      <c r="D199" s="162" t="s">
        <v>257</v>
      </c>
      <c r="E199" s="4">
        <v>0.54234580898101437</v>
      </c>
      <c r="F199" s="4"/>
      <c r="G199" s="4">
        <v>0.48048261178140522</v>
      </c>
      <c r="H199" s="4"/>
      <c r="I199" s="4">
        <v>0.23545611015490531</v>
      </c>
      <c r="J199" s="4"/>
      <c r="K199" s="4">
        <v>1.03494623655914</v>
      </c>
      <c r="L199" s="4"/>
      <c r="M199" s="4">
        <v>1.0888147624562357</v>
      </c>
      <c r="N199" s="4"/>
      <c r="O199" s="4">
        <f>SUM(E199,G199,I199,K199,M199)</f>
        <v>3.3820455299327006</v>
      </c>
      <c r="P199" s="4" t="e">
        <f>O199/$O$211</f>
        <v>#DIV/0!</v>
      </c>
    </row>
    <row r="200" spans="2:16">
      <c r="B200" s="1">
        <v>23</v>
      </c>
      <c r="C200" s="3" t="str">
        <f>VLOOKUP(D200,'[1]Rec - 2016'!$C$5:$S$466,2,FALSE)</f>
        <v>GNB</v>
      </c>
      <c r="D200" s="161" t="s">
        <v>330</v>
      </c>
      <c r="E200" s="4">
        <v>4.9804150345862143E-2</v>
      </c>
      <c r="F200" s="4"/>
      <c r="G200" s="4">
        <v>2.1678817988257305E-2</v>
      </c>
      <c r="H200" s="4"/>
      <c r="I200" s="4">
        <v>6.3088718510405248E-2</v>
      </c>
      <c r="J200" s="4"/>
      <c r="K200" s="4">
        <v>1.0243010752688173</v>
      </c>
      <c r="L200" s="4"/>
      <c r="M200" s="4">
        <v>1.1078896541498291</v>
      </c>
      <c r="N200" s="4"/>
      <c r="O200" s="4">
        <f>SUM(E200,G200,I200,K200,M200)</f>
        <v>2.266762416263171</v>
      </c>
      <c r="P200" s="4" t="e">
        <f>O200/$O$211</f>
        <v>#DIV/0!</v>
      </c>
    </row>
    <row r="201" spans="2:16">
      <c r="B201" s="1">
        <v>22</v>
      </c>
      <c r="C201" s="3" t="str">
        <f>VLOOKUP(D201,'[1]Rec - 2016'!$C$5:$S$466,2,FALSE)</f>
        <v>CIN</v>
      </c>
      <c r="D201" s="162" t="s">
        <v>268</v>
      </c>
      <c r="E201" s="4">
        <v>0.56773769799614138</v>
      </c>
      <c r="F201" s="4"/>
      <c r="G201" s="4">
        <v>0.37446770759403836</v>
      </c>
      <c r="H201" s="4"/>
      <c r="I201" s="4">
        <v>5.4216867469879519E-2</v>
      </c>
      <c r="J201" s="4"/>
      <c r="K201" s="4">
        <v>1.0160215053763442</v>
      </c>
      <c r="L201" s="4"/>
      <c r="M201" s="4">
        <v>1.112965105851861</v>
      </c>
      <c r="N201" s="4"/>
      <c r="O201" s="4">
        <f>SUM(E201,G201,I201,K201,M201)</f>
        <v>3.1254088842882646</v>
      </c>
      <c r="P201" s="4" t="e">
        <f>O201/$O$211</f>
        <v>#DIV/0!</v>
      </c>
    </row>
    <row r="202" spans="2:16">
      <c r="B202" s="1">
        <v>24</v>
      </c>
      <c r="C202" s="3" t="str">
        <f>VLOOKUP(D202,'[1]Rec - 2016'!$C$5:$S$466,2,FALSE)</f>
        <v>SEA</v>
      </c>
      <c r="D202" s="162" t="s">
        <v>280</v>
      </c>
      <c r="E202" s="4">
        <v>0.4812005124138351</v>
      </c>
      <c r="F202" s="4"/>
      <c r="G202" s="4">
        <v>0.39545777146912703</v>
      </c>
      <c r="H202" s="4"/>
      <c r="I202" s="4">
        <v>6.9397590361445785E-2</v>
      </c>
      <c r="J202" s="4"/>
      <c r="K202" s="4">
        <v>1.051505376344086</v>
      </c>
      <c r="L202" s="4"/>
      <c r="M202" s="4">
        <v>1.082262390624422</v>
      </c>
      <c r="N202" s="4"/>
      <c r="O202" s="4">
        <f>SUM(E202,G202,I202,K202,M202)</f>
        <v>3.0798236412129159</v>
      </c>
      <c r="P202" s="4" t="e">
        <f>O202/$O$211</f>
        <v>#DIV/0!</v>
      </c>
    </row>
    <row r="203" spans="2:16">
      <c r="B203" s="1">
        <v>22</v>
      </c>
      <c r="C203" s="3" t="str">
        <f>VLOOKUP(D203,'[1]Rec - 2016'!$C$5:$S$466,2,FALSE)</f>
        <v>KAN</v>
      </c>
      <c r="D203" s="162" t="s">
        <v>238</v>
      </c>
      <c r="E203" s="4">
        <v>0.61272621709429154</v>
      </c>
      <c r="F203" s="4"/>
      <c r="G203" s="4">
        <v>0.36825762952448549</v>
      </c>
      <c r="H203" s="4"/>
      <c r="I203" s="4">
        <v>0.34698795180722897</v>
      </c>
      <c r="J203" s="4"/>
      <c r="K203" s="4">
        <v>1.047956989247312</v>
      </c>
      <c r="L203" s="4"/>
      <c r="M203" s="4">
        <v>1.1186843643592428</v>
      </c>
      <c r="N203" s="4"/>
      <c r="O203" s="4">
        <f>SUM(E203,G203,I203,K203,M203)</f>
        <v>3.4946131520325605</v>
      </c>
      <c r="P203" s="4" t="e">
        <f>O203/$O$211</f>
        <v>#DIV/0!</v>
      </c>
    </row>
    <row r="204" spans="2:16">
      <c r="B204" s="1">
        <v>24</v>
      </c>
      <c r="C204" s="3" t="str">
        <f>VLOOKUP(D204,'[1]Rec - 2016'!$C$5:$S$466,2,FALSE)</f>
        <v>SDG</v>
      </c>
      <c r="D204" s="162" t="s">
        <v>213</v>
      </c>
      <c r="E204" s="4">
        <v>0.86052201691654262</v>
      </c>
      <c r="F204" s="4"/>
      <c r="G204" s="4">
        <v>0.6576472675656494</v>
      </c>
      <c r="H204" s="4"/>
      <c r="I204" s="4">
        <v>0.45542168674698791</v>
      </c>
      <c r="J204" s="4"/>
      <c r="K204" s="4">
        <v>1.0373118279569893</v>
      </c>
      <c r="L204" s="4"/>
      <c r="M204" s="4">
        <v>1.0888147624562357</v>
      </c>
      <c r="N204" s="4"/>
      <c r="O204" s="4">
        <f>SUM(E204,G204,I204,K204,M204)</f>
        <v>4.0997175616424055</v>
      </c>
      <c r="P204" s="4" t="e">
        <f>O204/$O$211</f>
        <v>#DIV/0!</v>
      </c>
    </row>
    <row r="205" spans="2:16">
      <c r="B205" s="1">
        <v>30</v>
      </c>
      <c r="C205" s="3" t="str">
        <f>VLOOKUP(D205,'[1]Rec - 2016'!$C$5:$S$466,2,FALSE)</f>
        <v>NYG</v>
      </c>
      <c r="D205" s="162" t="s">
        <v>277</v>
      </c>
      <c r="E205" s="4">
        <v>0.51124260355029594</v>
      </c>
      <c r="F205" s="4"/>
      <c r="G205" s="4">
        <v>0.38817127986751837</v>
      </c>
      <c r="H205" s="4"/>
      <c r="I205" s="4">
        <v>5.7831325301204828E-2</v>
      </c>
      <c r="J205" s="4"/>
      <c r="K205" s="4">
        <v>1.020752688172043</v>
      </c>
      <c r="L205" s="4"/>
      <c r="M205" s="4">
        <v>1.1149737782457465</v>
      </c>
      <c r="N205" s="4"/>
      <c r="O205" s="4">
        <f>SUM(E205,G205,I205,K205,M205)</f>
        <v>3.0929716751368086</v>
      </c>
      <c r="P205" s="4" t="e">
        <f>O205/$O$211</f>
        <v>#DIV/0!</v>
      </c>
    </row>
    <row r="206" spans="2:16">
      <c r="B206" s="1">
        <v>33</v>
      </c>
      <c r="C206" s="3" t="str">
        <f>VLOOKUP(D206,'[1]Rec - 2016'!$C$5:$S$466,2,FALSE)</f>
        <v>TAM</v>
      </c>
      <c r="D206" s="162" t="s">
        <v>321</v>
      </c>
      <c r="E206" s="4">
        <v>0.21950539201900834</v>
      </c>
      <c r="F206" s="4"/>
      <c r="G206" s="4">
        <v>0.34378992193044716</v>
      </c>
      <c r="H206" s="4"/>
      <c r="I206" s="4">
        <v>0</v>
      </c>
      <c r="J206" s="4"/>
      <c r="K206" s="4">
        <v>0.99709677419354836</v>
      </c>
      <c r="L206" s="4"/>
      <c r="M206" s="4">
        <v>1.0802432571526603</v>
      </c>
      <c r="N206" s="4"/>
      <c r="O206" s="4">
        <f>SUM(E206,G206,I206,K206,M206)</f>
        <v>2.6406353452956641</v>
      </c>
      <c r="P206" s="4" t="e">
        <f>O206/$O$211</f>
        <v>#DIV/0!</v>
      </c>
    </row>
    <row r="207" spans="2:16">
      <c r="B207" s="1">
        <v>25</v>
      </c>
      <c r="C207" s="3" t="str">
        <f>VLOOKUP(D207,'[1]Rec - 2016'!$C$5:$S$466,2,FALSE)</f>
        <v>BUF</v>
      </c>
      <c r="D207" s="162" t="s">
        <v>367</v>
      </c>
      <c r="E207" s="4">
        <v>0.18302767466647063</v>
      </c>
      <c r="F207" s="4"/>
      <c r="G207" s="4">
        <v>0.15676997082249036</v>
      </c>
      <c r="H207" s="4"/>
      <c r="I207" s="4">
        <v>0</v>
      </c>
      <c r="J207" s="4"/>
      <c r="K207" s="4">
        <v>0</v>
      </c>
      <c r="L207" s="4"/>
      <c r="M207" s="4">
        <v>1.1021811898612073</v>
      </c>
      <c r="N207" s="4"/>
      <c r="O207" s="4">
        <f>SUM(E207,G207,I207,K207,M207)</f>
        <v>1.4419788353501684</v>
      </c>
      <c r="P207" s="4" t="e">
        <f>O207/$O$211</f>
        <v>#DIV/0!</v>
      </c>
    </row>
    <row r="208" spans="2:16">
      <c r="B208" s="1">
        <v>26</v>
      </c>
      <c r="C208" s="3" t="str">
        <f>VLOOKUP(D208,'[1]Rec - 2016'!$C$5:$S$466,2,FALSE)</f>
        <v>HOU</v>
      </c>
      <c r="D208" s="161" t="s">
        <v>383</v>
      </c>
      <c r="E208" s="4">
        <v>4.7647088973808455E-2</v>
      </c>
      <c r="F208" s="4"/>
      <c r="G208" s="4">
        <v>0.24840312278211499</v>
      </c>
      <c r="H208" s="4"/>
      <c r="I208" s="4">
        <v>0</v>
      </c>
      <c r="J208" s="4"/>
      <c r="K208" s="4">
        <v>0</v>
      </c>
      <c r="L208" s="4"/>
      <c r="M208" s="4">
        <v>1.0878173196013874</v>
      </c>
      <c r="N208" s="4"/>
      <c r="O208" s="4">
        <f>SUM(E208,G208,I208,K208,M208)</f>
        <v>1.3838675313573108</v>
      </c>
      <c r="P208" s="4" t="e">
        <f>O208/$O$211</f>
        <v>#DIV/0!</v>
      </c>
    </row>
    <row r="209" spans="2:16">
      <c r="B209" s="1">
        <v>22</v>
      </c>
      <c r="C209" s="3" t="str">
        <f>VLOOKUP(D209,'[1]Rec - 2016'!$C$5:$S$466,2,FALSE)</f>
        <v>HOU</v>
      </c>
      <c r="D209" s="162" t="s">
        <v>258</v>
      </c>
      <c r="E209" s="4">
        <v>0.62621888365576828</v>
      </c>
      <c r="F209" s="4"/>
      <c r="G209" s="4">
        <v>0.45067423704755144</v>
      </c>
      <c r="H209" s="4"/>
      <c r="I209" s="4">
        <v>0.12392426850258174</v>
      </c>
      <c r="J209" s="4"/>
      <c r="K209" s="4">
        <v>1.03494623655914</v>
      </c>
      <c r="L209" s="4"/>
      <c r="M209" s="4">
        <v>1.0878173196013874</v>
      </c>
      <c r="N209" s="4"/>
      <c r="O209" s="4">
        <f>SUM(E209,G209,I209,K209,M209)</f>
        <v>3.3235809453664285</v>
      </c>
      <c r="P209" s="4" t="e">
        <f>O209/$O$211</f>
        <v>#DIV/0!</v>
      </c>
    </row>
    <row r="210" spans="2:16">
      <c r="B210" s="1">
        <v>24</v>
      </c>
      <c r="C210" s="3" t="str">
        <f>VLOOKUP(D210,'[1]Rec - 2016'!$C$5:$S$466,2,FALSE)</f>
        <v>NOR</v>
      </c>
      <c r="D210" s="162" t="s">
        <v>244</v>
      </c>
      <c r="E210" s="4">
        <v>0.68228913943199654</v>
      </c>
      <c r="F210" s="4"/>
      <c r="G210" s="4">
        <v>0.59285545303998111</v>
      </c>
      <c r="H210" s="4"/>
      <c r="I210" s="4">
        <v>0.25445783132530125</v>
      </c>
      <c r="J210" s="4"/>
      <c r="K210" s="4">
        <v>1.0302150537634409</v>
      </c>
      <c r="L210" s="4"/>
      <c r="M210" s="4">
        <v>1.0933171522983758</v>
      </c>
      <c r="N210" s="4"/>
      <c r="O210" s="4">
        <f>SUM(E210,G210,I210,K210,M210)</f>
        <v>3.6531346298590952</v>
      </c>
      <c r="P210" s="4" t="e">
        <f>O210/$O$211</f>
        <v>#DIV/0!</v>
      </c>
    </row>
    <row r="211" spans="2:16">
      <c r="O211" s="151"/>
    </row>
  </sheetData>
  <pageMargins left="0.7" right="0.7" top="0.75" bottom="0.75" header="0.3" footer="0.3"/>
  <pageSetup orientation="portrait" horizontalDpi="300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9"/>
  <sheetViews>
    <sheetView zoomScale="85" zoomScaleNormal="85" zoomScalePageLayoutView="85" workbookViewId="0">
      <selection activeCell="O104" sqref="O104"/>
    </sheetView>
  </sheetViews>
  <sheetFormatPr baseColWidth="10" defaultColWidth="8.83203125" defaultRowHeight="14" x14ac:dyDescent="0"/>
  <cols>
    <col min="2" max="3" width="10.6640625" customWidth="1"/>
    <col min="4" max="4" width="30.6640625" customWidth="1"/>
    <col min="5" max="5" width="16.6640625" customWidth="1"/>
    <col min="6" max="6" width="10.6640625" customWidth="1"/>
    <col min="7" max="7" width="16.6640625" customWidth="1"/>
    <col min="8" max="8" width="10.6640625" customWidth="1"/>
    <col min="9" max="9" width="15.6640625" customWidth="1"/>
    <col min="10" max="10" width="10.6640625" customWidth="1"/>
    <col min="11" max="11" width="15.6640625" customWidth="1"/>
    <col min="12" max="12" width="10.6640625" customWidth="1"/>
    <col min="13" max="13" width="16.6640625" customWidth="1"/>
    <col min="14" max="14" width="10.6640625" customWidth="1"/>
    <col min="15" max="16" width="16.6640625" customWidth="1"/>
  </cols>
  <sheetData>
    <row r="2" spans="2:16">
      <c r="E2" s="1">
        <v>1</v>
      </c>
      <c r="F2" s="1"/>
      <c r="G2" s="1">
        <v>2</v>
      </c>
      <c r="H2" s="1"/>
      <c r="I2" s="1">
        <v>3</v>
      </c>
      <c r="J2" s="1"/>
      <c r="K2" s="1">
        <v>4</v>
      </c>
      <c r="L2" s="1"/>
      <c r="M2" s="1">
        <v>5</v>
      </c>
    </row>
    <row r="3" spans="2:16" ht="30" customHeight="1">
      <c r="B3" s="155" t="s">
        <v>759</v>
      </c>
      <c r="C3" s="136"/>
      <c r="D3" s="136"/>
      <c r="E3" s="137" t="s">
        <v>1837</v>
      </c>
      <c r="F3" s="136"/>
      <c r="G3" s="137" t="s">
        <v>1836</v>
      </c>
      <c r="H3" s="136"/>
      <c r="I3" s="137" t="s">
        <v>1835</v>
      </c>
      <c r="J3" s="136"/>
      <c r="K3" s="156" t="s">
        <v>1829</v>
      </c>
      <c r="L3" s="136"/>
      <c r="M3" s="137" t="s">
        <v>1830</v>
      </c>
      <c r="N3" s="136"/>
      <c r="O3" s="155" t="s">
        <v>0</v>
      </c>
      <c r="P3" s="137" t="s">
        <v>1831</v>
      </c>
    </row>
    <row r="4" spans="2:16">
      <c r="D4" s="157" t="s">
        <v>1811</v>
      </c>
      <c r="E4" s="80">
        <v>1.2</v>
      </c>
      <c r="F4" s="80"/>
      <c r="G4" s="80">
        <v>1</v>
      </c>
      <c r="H4" s="80"/>
      <c r="I4" s="80">
        <v>0.9</v>
      </c>
      <c r="J4" s="80"/>
      <c r="K4" s="80">
        <v>1.1000000000000001</v>
      </c>
      <c r="L4" s="80"/>
      <c r="M4" s="80">
        <v>1.2</v>
      </c>
    </row>
    <row r="5" spans="2:16">
      <c r="B5" t="s">
        <v>1838</v>
      </c>
      <c r="C5" t="s">
        <v>2</v>
      </c>
      <c r="D5" s="157" t="s">
        <v>1815</v>
      </c>
      <c r="E5" s="80" t="s">
        <v>1814</v>
      </c>
      <c r="F5" s="79" t="s">
        <v>1813</v>
      </c>
      <c r="G5" s="79" t="s">
        <v>1816</v>
      </c>
      <c r="H5" s="79" t="s">
        <v>1817</v>
      </c>
      <c r="I5" s="79" t="s">
        <v>1820</v>
      </c>
      <c r="J5" s="79" t="s">
        <v>1818</v>
      </c>
      <c r="K5" s="79" t="s">
        <v>1822</v>
      </c>
      <c r="L5" s="79" t="s">
        <v>1819</v>
      </c>
      <c r="M5" s="79" t="s">
        <v>1821</v>
      </c>
      <c r="N5" t="s">
        <v>1823</v>
      </c>
      <c r="O5" t="s">
        <v>1824</v>
      </c>
      <c r="P5" t="s">
        <v>1834</v>
      </c>
    </row>
    <row r="6" spans="2:16">
      <c r="B6" s="173" t="s">
        <v>1839</v>
      </c>
      <c r="C6" s="3"/>
      <c r="D6" s="173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>
        <f>SUM(TE_D!$E6,TE_D!$G6,TE_D!$I6,TE_D!$K6,TE_D!$M6)</f>
        <v>0</v>
      </c>
      <c r="P6" s="171">
        <f>TE_D!$O6/TE_D!$O$102</f>
        <v>0</v>
      </c>
    </row>
    <row r="7" spans="2:16">
      <c r="B7" s="1">
        <v>27</v>
      </c>
      <c r="C7" s="3" t="s">
        <v>25</v>
      </c>
      <c r="D7" s="166" t="s">
        <v>547</v>
      </c>
      <c r="E7" s="4">
        <v>1.2</v>
      </c>
      <c r="F7" s="4"/>
      <c r="G7" s="4">
        <v>0.74679943100995738</v>
      </c>
      <c r="H7" s="4"/>
      <c r="I7" s="4">
        <v>0.63</v>
      </c>
      <c r="J7" s="4"/>
      <c r="K7" s="4">
        <v>0.96528221512247081</v>
      </c>
      <c r="L7" s="4"/>
      <c r="M7" s="4">
        <v>1.0849823485756598</v>
      </c>
      <c r="N7" s="4"/>
      <c r="O7" s="4">
        <f>SUM(TE_D!$E7,TE_D!$G7,TE_D!$I7,TE_D!$K7,TE_D!$M7)</f>
        <v>4.627063994708088</v>
      </c>
      <c r="P7" s="4" t="e">
        <f>TE_D!$O7/TE_D!$O$103</f>
        <v>#DIV/0!</v>
      </c>
    </row>
    <row r="8" spans="2:16">
      <c r="B8" s="1">
        <v>27</v>
      </c>
      <c r="C8" s="3" t="s">
        <v>37</v>
      </c>
      <c r="D8" s="166" t="s">
        <v>535</v>
      </c>
      <c r="E8" s="160">
        <v>1.0747390396659708</v>
      </c>
      <c r="F8" s="4"/>
      <c r="G8" s="160">
        <v>1</v>
      </c>
      <c r="H8" s="4"/>
      <c r="I8" s="160">
        <v>0.36000000000000004</v>
      </c>
      <c r="J8" s="4"/>
      <c r="K8" s="160">
        <v>1.0121405750798722</v>
      </c>
      <c r="L8" s="4"/>
      <c r="M8" s="160">
        <v>1.1186843643592428</v>
      </c>
      <c r="N8" s="4"/>
      <c r="O8" s="4">
        <f>SUM(TE_D!$E8,TE_D!$G8,TE_D!$I8,TE_D!$K8,TE_D!$M8)</f>
        <v>4.5655639791050859</v>
      </c>
      <c r="P8" s="160" t="e">
        <f>TE_D!$O8/TE_D!$O$103</f>
        <v>#DIV/0!</v>
      </c>
    </row>
    <row r="9" spans="2:16">
      <c r="B9" s="1">
        <v>32</v>
      </c>
      <c r="C9" s="3" t="s">
        <v>35</v>
      </c>
      <c r="D9" s="166" t="s">
        <v>550</v>
      </c>
      <c r="E9" s="160">
        <v>0.91591836734693866</v>
      </c>
      <c r="F9" s="4"/>
      <c r="G9" s="160">
        <v>0.75817923186344238</v>
      </c>
      <c r="H9" s="4"/>
      <c r="I9" s="160">
        <v>0.65599999999999992</v>
      </c>
      <c r="J9" s="4"/>
      <c r="K9" s="160">
        <v>1.0343982960596378</v>
      </c>
      <c r="L9" s="4"/>
      <c r="M9" s="160">
        <v>1.1855479841437278</v>
      </c>
      <c r="N9" s="4"/>
      <c r="O9" s="4">
        <f>SUM(TE_D!$E9,TE_D!$G9,TE_D!$I9,TE_D!$K9,TE_D!$M9)</f>
        <v>4.5500438794137468</v>
      </c>
      <c r="P9" s="160" t="e">
        <f>TE_D!$O9/TE_D!$O$103</f>
        <v>#DIV/0!</v>
      </c>
    </row>
    <row r="10" spans="2:16">
      <c r="B10" s="1">
        <v>31</v>
      </c>
      <c r="C10" s="3" t="s">
        <v>49</v>
      </c>
      <c r="D10" s="166" t="s">
        <v>545</v>
      </c>
      <c r="E10" s="4">
        <v>1.1173228346456692</v>
      </c>
      <c r="F10" s="4"/>
      <c r="G10" s="4">
        <v>0.95448079658605967</v>
      </c>
      <c r="H10" s="4"/>
      <c r="I10" s="4">
        <v>0.27</v>
      </c>
      <c r="J10" s="4"/>
      <c r="K10" s="4">
        <v>1.0297124600638978</v>
      </c>
      <c r="L10" s="4"/>
      <c r="M10" s="4">
        <v>1.1463060791614779</v>
      </c>
      <c r="N10" s="4"/>
      <c r="O10" s="4">
        <f>SUM(TE_D!$E10,TE_D!$G10,TE_D!$I10,TE_D!$K10,TE_D!$M10)</f>
        <v>4.5178221704571051</v>
      </c>
      <c r="P10" s="4" t="e">
        <f>TE_D!$O10/TE_D!$O$103</f>
        <v>#DIV/0!</v>
      </c>
    </row>
    <row r="11" spans="2:16">
      <c r="B11" s="1">
        <v>26</v>
      </c>
      <c r="C11" s="3" t="s">
        <v>23</v>
      </c>
      <c r="D11" s="166" t="s">
        <v>564</v>
      </c>
      <c r="E11" s="160">
        <v>0.79432048681541578</v>
      </c>
      <c r="F11" s="4"/>
      <c r="G11" s="160">
        <v>0.81365576102418213</v>
      </c>
      <c r="H11" s="4"/>
      <c r="I11" s="160">
        <v>0.70000000000000007</v>
      </c>
      <c r="J11" s="4"/>
      <c r="K11" s="160">
        <v>1.0062832800851971</v>
      </c>
      <c r="L11" s="4"/>
      <c r="M11" s="160">
        <v>1.0887336524269242</v>
      </c>
      <c r="N11" s="4"/>
      <c r="O11" s="4">
        <f>SUM(TE_D!$E11,TE_D!$G11,TE_D!$I11,TE_D!$K11,TE_D!$M11)</f>
        <v>4.4029931803517197</v>
      </c>
      <c r="P11" s="160" t="e">
        <f>TE_D!$O11/TE_D!$O$103</f>
        <v>#DIV/0!</v>
      </c>
    </row>
    <row r="12" spans="2:16">
      <c r="B12" s="1">
        <v>30</v>
      </c>
      <c r="C12" s="3" t="s">
        <v>29</v>
      </c>
      <c r="D12" s="166" t="s">
        <v>549</v>
      </c>
      <c r="E12" s="160">
        <v>0.86185567010309272</v>
      </c>
      <c r="F12" s="4"/>
      <c r="G12" s="160">
        <v>0.82076813655761027</v>
      </c>
      <c r="H12" s="4"/>
      <c r="I12" s="160">
        <v>0.51</v>
      </c>
      <c r="J12" s="4"/>
      <c r="K12" s="160">
        <v>1.0191693290734825</v>
      </c>
      <c r="L12" s="4"/>
      <c r="M12" s="160">
        <v>1.082262390624422</v>
      </c>
      <c r="N12" s="4"/>
      <c r="O12" s="4">
        <f>SUM(TE_D!$E12,TE_D!$G12,TE_D!$I12,TE_D!$K12,TE_D!$M12)</f>
        <v>4.2940555263586075</v>
      </c>
      <c r="P12" s="160" t="e">
        <f>TE_D!$O12/TE_D!$O$103</f>
        <v>#DIV/0!</v>
      </c>
    </row>
    <row r="13" spans="2:16">
      <c r="B13" s="1">
        <v>26</v>
      </c>
      <c r="C13" s="3" t="s">
        <v>53</v>
      </c>
      <c r="D13" s="166" t="s">
        <v>561</v>
      </c>
      <c r="E13" s="160">
        <v>0.89092645654250247</v>
      </c>
      <c r="F13" s="4"/>
      <c r="G13" s="160">
        <v>0.829302987197724</v>
      </c>
      <c r="H13" s="4"/>
      <c r="I13" s="160">
        <v>0.41142857142857142</v>
      </c>
      <c r="J13" s="4"/>
      <c r="K13" s="160">
        <v>0.98871139510117156</v>
      </c>
      <c r="L13" s="4"/>
      <c r="M13" s="160">
        <v>1.0598444277607844</v>
      </c>
      <c r="N13" s="4"/>
      <c r="O13" s="4">
        <f>SUM(TE_D!$E13,TE_D!$G13,TE_D!$I13,TE_D!$K13,TE_D!$M13)</f>
        <v>4.1802138380307543</v>
      </c>
      <c r="P13" s="160" t="e">
        <f>TE_D!$O13/TE_D!$O$103</f>
        <v>#DIV/0!</v>
      </c>
    </row>
    <row r="14" spans="2:16">
      <c r="B14" s="1">
        <v>26</v>
      </c>
      <c r="C14" s="3" t="s">
        <v>33</v>
      </c>
      <c r="D14" s="166" t="s">
        <v>594</v>
      </c>
      <c r="E14" s="160">
        <v>0.40991080277502484</v>
      </c>
      <c r="F14" s="4"/>
      <c r="G14" s="160">
        <v>0.70128022759601705</v>
      </c>
      <c r="H14" s="4"/>
      <c r="I14" s="160">
        <v>0.9</v>
      </c>
      <c r="J14" s="4"/>
      <c r="K14" s="160">
        <v>1.0156549520766773</v>
      </c>
      <c r="L14" s="4"/>
      <c r="M14" s="160">
        <v>1.112965105851861</v>
      </c>
      <c r="N14" s="4"/>
      <c r="O14" s="4">
        <f>SUM(TE_D!$E14,TE_D!$G14,TE_D!$I14,TE_D!$K14,TE_D!$M14)</f>
        <v>4.1398110882995809</v>
      </c>
      <c r="P14" s="160" t="e">
        <f>TE_D!$O14/TE_D!$O$103</f>
        <v>#DIV/0!</v>
      </c>
    </row>
    <row r="15" spans="2:16">
      <c r="B15" s="1">
        <v>36</v>
      </c>
      <c r="C15" s="3" t="s">
        <v>11</v>
      </c>
      <c r="D15" s="166" t="s">
        <v>567</v>
      </c>
      <c r="E15" s="160">
        <v>0.83680981595092041</v>
      </c>
      <c r="F15" s="4"/>
      <c r="G15" s="160">
        <v>0.55618776671408254</v>
      </c>
      <c r="H15" s="4"/>
      <c r="I15" s="160">
        <v>0.70285714285714285</v>
      </c>
      <c r="J15" s="4"/>
      <c r="K15" s="160">
        <v>0.95356762513312043</v>
      </c>
      <c r="L15" s="4"/>
      <c r="M15" s="160">
        <v>1.0888147624562357</v>
      </c>
      <c r="N15" s="4"/>
      <c r="O15" s="4">
        <f>SUM(TE_D!$E15,TE_D!$G15,TE_D!$I15,TE_D!$K15,TE_D!$M15)</f>
        <v>4.1382371131115017</v>
      </c>
      <c r="P15" s="160" t="e">
        <f>TE_D!$O15/TE_D!$O$103</f>
        <v>#DIV/0!</v>
      </c>
    </row>
    <row r="16" spans="2:16">
      <c r="B16" s="1">
        <v>25</v>
      </c>
      <c r="C16" s="3" t="s">
        <v>43</v>
      </c>
      <c r="D16" s="166" t="s">
        <v>554</v>
      </c>
      <c r="E16" s="160">
        <v>0.69136760426770127</v>
      </c>
      <c r="F16" s="4"/>
      <c r="G16" s="160">
        <v>0.62588904694167857</v>
      </c>
      <c r="H16" s="4"/>
      <c r="I16" s="160">
        <v>0.752</v>
      </c>
      <c r="J16" s="4"/>
      <c r="K16" s="160">
        <v>0.9477103301384453</v>
      </c>
      <c r="L16" s="4"/>
      <c r="M16" s="160">
        <v>1.0802432571526603</v>
      </c>
      <c r="N16" s="4"/>
      <c r="O16" s="4">
        <f>SUM(TE_D!$E16,TE_D!$G16,TE_D!$I16,TE_D!$K16,TE_D!$M16)</f>
        <v>4.0972102385004856</v>
      </c>
      <c r="P16" s="160" t="e">
        <f>TE_D!$O16/TE_D!$O$103</f>
        <v>#DIV/0!</v>
      </c>
    </row>
    <row r="17" spans="2:16">
      <c r="B17" s="1">
        <v>27</v>
      </c>
      <c r="C17" s="3" t="s">
        <v>9</v>
      </c>
      <c r="D17" s="166" t="s">
        <v>592</v>
      </c>
      <c r="E17" s="160">
        <v>0.32403100775193799</v>
      </c>
      <c r="F17" s="4"/>
      <c r="G17" s="160">
        <v>0.96017069701280233</v>
      </c>
      <c r="H17" s="4"/>
      <c r="I17" s="160">
        <v>0.54</v>
      </c>
      <c r="J17" s="4"/>
      <c r="K17" s="160">
        <v>1.1000000000000001</v>
      </c>
      <c r="L17" s="4"/>
      <c r="M17" s="160">
        <v>1.153041868701681</v>
      </c>
      <c r="N17" s="4"/>
      <c r="O17" s="4">
        <f>SUM(TE_D!$E17,TE_D!$G17,TE_D!$I17,TE_D!$K17,TE_D!$M17)</f>
        <v>4.0772435734664212</v>
      </c>
      <c r="P17" s="160" t="e">
        <f>TE_D!$O17/TE_D!$O$103</f>
        <v>#DIV/0!</v>
      </c>
    </row>
    <row r="18" spans="2:16">
      <c r="B18" s="1">
        <v>29</v>
      </c>
      <c r="C18" s="3" t="s">
        <v>9</v>
      </c>
      <c r="D18" s="166" t="s">
        <v>556</v>
      </c>
      <c r="E18" s="160">
        <v>0.62248062015503869</v>
      </c>
      <c r="F18" s="4"/>
      <c r="G18" s="160">
        <v>0.62304409672830718</v>
      </c>
      <c r="H18" s="4"/>
      <c r="I18" s="160">
        <v>0.63</v>
      </c>
      <c r="J18" s="4"/>
      <c r="K18" s="160">
        <v>0.99808306709265182</v>
      </c>
      <c r="L18" s="4"/>
      <c r="M18" s="160">
        <v>1.153041868701681</v>
      </c>
      <c r="N18" s="4"/>
      <c r="O18" s="4">
        <f>SUM(TE_D!$E18,TE_D!$G18,TE_D!$I18,TE_D!$K18,TE_D!$M18)</f>
        <v>4.0266496526776789</v>
      </c>
      <c r="P18" s="160" t="e">
        <f>TE_D!$O18/TE_D!$O$103</f>
        <v>#DIV/0!</v>
      </c>
    </row>
    <row r="19" spans="2:16">
      <c r="B19" s="1">
        <v>34</v>
      </c>
      <c r="C19" s="3" t="s">
        <v>45</v>
      </c>
      <c r="D19" s="166" t="s">
        <v>580</v>
      </c>
      <c r="E19" s="160">
        <v>0.85132382892057024</v>
      </c>
      <c r="F19" s="4"/>
      <c r="G19" s="160">
        <v>0.59886201991465149</v>
      </c>
      <c r="H19" s="4"/>
      <c r="I19" s="160">
        <v>0.255</v>
      </c>
      <c r="J19" s="4"/>
      <c r="K19" s="160">
        <v>0.97231096911608095</v>
      </c>
      <c r="L19" s="4"/>
      <c r="M19" s="160">
        <v>1.2</v>
      </c>
      <c r="N19" s="4"/>
      <c r="O19" s="4">
        <f>SUM(TE_D!$E19,TE_D!$G19,TE_D!$I19,TE_D!$K19,TE_D!$M19)</f>
        <v>3.877496817951303</v>
      </c>
      <c r="P19" s="160" t="e">
        <f>TE_D!$O19/TE_D!$O$103</f>
        <v>#DIV/0!</v>
      </c>
    </row>
    <row r="20" spans="2:16">
      <c r="B20" s="1">
        <v>31</v>
      </c>
      <c r="C20" s="3" t="s">
        <v>31</v>
      </c>
      <c r="D20" s="166" t="s">
        <v>582</v>
      </c>
      <c r="E20" s="160">
        <v>1.0179732313575525</v>
      </c>
      <c r="F20" s="4"/>
      <c r="G20" s="160">
        <v>0.64864864864864868</v>
      </c>
      <c r="H20" s="4"/>
      <c r="I20" s="160">
        <v>0.16499999999999998</v>
      </c>
      <c r="J20" s="4"/>
      <c r="K20" s="160">
        <v>0.94419595314163995</v>
      </c>
      <c r="L20" s="4"/>
      <c r="M20" s="160">
        <v>1.099117407307316</v>
      </c>
      <c r="N20" s="4"/>
      <c r="O20" s="4">
        <f>SUM(TE_D!$E20,TE_D!$G20,TE_D!$I20,TE_D!$K20,TE_D!$M20)</f>
        <v>3.8749352404551574</v>
      </c>
      <c r="P20" s="160" t="e">
        <f>TE_D!$O20/TE_D!$O$103</f>
        <v>#DIV/0!</v>
      </c>
    </row>
    <row r="21" spans="2:16">
      <c r="B21" s="1">
        <v>32</v>
      </c>
      <c r="C21" s="3" t="s">
        <v>57</v>
      </c>
      <c r="D21" s="166" t="s">
        <v>591</v>
      </c>
      <c r="E21" s="160">
        <v>0.59978700745473912</v>
      </c>
      <c r="F21" s="4"/>
      <c r="G21" s="160">
        <v>0.69132290184921774</v>
      </c>
      <c r="H21" s="4"/>
      <c r="I21" s="160">
        <v>0.57600000000000018</v>
      </c>
      <c r="J21" s="4"/>
      <c r="K21" s="160">
        <v>0.97816826411075608</v>
      </c>
      <c r="L21" s="4"/>
      <c r="M21" s="160">
        <v>1.0205368188437385</v>
      </c>
      <c r="N21" s="4"/>
      <c r="O21" s="4">
        <f>SUM(TE_D!$E21,TE_D!$G21,TE_D!$I21,TE_D!$K21,TE_D!$M21)</f>
        <v>3.8658149922584517</v>
      </c>
      <c r="P21" s="160" t="e">
        <f>TE_D!$O21/TE_D!$O$103</f>
        <v>#DIV/0!</v>
      </c>
    </row>
    <row r="22" spans="2:16">
      <c r="B22" s="1">
        <v>27</v>
      </c>
      <c r="C22" s="3" t="s">
        <v>64</v>
      </c>
      <c r="D22" s="166" t="s">
        <v>587</v>
      </c>
      <c r="E22" s="160">
        <v>0.79254658385093169</v>
      </c>
      <c r="F22" s="4"/>
      <c r="G22" s="160">
        <v>0.5234708392603129</v>
      </c>
      <c r="H22" s="4"/>
      <c r="I22" s="160">
        <v>0.38400000000000001</v>
      </c>
      <c r="J22" s="4"/>
      <c r="K22" s="160">
        <v>0.99105431309904157</v>
      </c>
      <c r="L22" s="4"/>
      <c r="M22" s="160">
        <v>1.1021811898612073</v>
      </c>
      <c r="N22" s="4"/>
      <c r="O22" s="4">
        <f>SUM(TE_D!$E22,TE_D!$G22,TE_D!$I22,TE_D!$K22,TE_D!$M22)</f>
        <v>3.7932529260714931</v>
      </c>
      <c r="P22" s="160" t="e">
        <f>TE_D!$O22/TE_D!$O$103</f>
        <v>#DIV/0!</v>
      </c>
    </row>
    <row r="23" spans="2:16">
      <c r="B23" s="1">
        <v>23</v>
      </c>
      <c r="C23" s="3" t="s">
        <v>17</v>
      </c>
      <c r="D23" s="166" t="s">
        <v>581</v>
      </c>
      <c r="E23" s="160">
        <v>0.7923728813559322</v>
      </c>
      <c r="F23" s="4"/>
      <c r="G23" s="160">
        <v>0.77809388335704133</v>
      </c>
      <c r="H23" s="4"/>
      <c r="I23" s="160">
        <v>0.11076923076923077</v>
      </c>
      <c r="J23" s="4"/>
      <c r="K23" s="160">
        <v>0.9945686900958467</v>
      </c>
      <c r="L23" s="4"/>
      <c r="M23" s="160">
        <v>1.0931435143752024</v>
      </c>
      <c r="N23" s="4"/>
      <c r="O23" s="4">
        <f>SUM(TE_D!$E23,TE_D!$G23,TE_D!$I23,TE_D!$K23,TE_D!$M23)</f>
        <v>3.7689481999532535</v>
      </c>
      <c r="P23" s="160" t="e">
        <f>TE_D!$O23/TE_D!$O$103</f>
        <v>#DIV/0!</v>
      </c>
    </row>
    <row r="24" spans="2:16">
      <c r="B24" s="1">
        <v>22</v>
      </c>
      <c r="C24" s="3" t="s">
        <v>11</v>
      </c>
      <c r="D24" s="166" t="s">
        <v>568</v>
      </c>
      <c r="E24" s="160">
        <v>0.47689161554192233</v>
      </c>
      <c r="F24" s="4"/>
      <c r="G24" s="160">
        <v>0.45376955903271693</v>
      </c>
      <c r="H24" s="4"/>
      <c r="I24" s="160">
        <v>0.752</v>
      </c>
      <c r="J24" s="4"/>
      <c r="K24" s="160">
        <v>0.99691160809371659</v>
      </c>
      <c r="L24" s="4"/>
      <c r="M24" s="160">
        <v>1.0888147624562357</v>
      </c>
      <c r="N24" s="4"/>
      <c r="O24" s="4">
        <f>SUM(TE_D!$E24,TE_D!$G24,TE_D!$I24,TE_D!$K24,TE_D!$M24)</f>
        <v>3.7683875451245914</v>
      </c>
      <c r="P24" s="160" t="e">
        <f>TE_D!$O24/TE_D!$O$103</f>
        <v>#DIV/0!</v>
      </c>
    </row>
    <row r="25" spans="2:16">
      <c r="B25" s="1">
        <v>25</v>
      </c>
      <c r="C25" s="3" t="s">
        <v>59</v>
      </c>
      <c r="D25" s="166" t="s">
        <v>585</v>
      </c>
      <c r="E25" s="160">
        <v>0.75380173243503379</v>
      </c>
      <c r="F25" s="4"/>
      <c r="G25" s="160">
        <v>0.53058321479374104</v>
      </c>
      <c r="H25" s="4"/>
      <c r="I25" s="160">
        <v>0.36800000000000005</v>
      </c>
      <c r="J25" s="4"/>
      <c r="K25" s="160">
        <v>0.96879659211927582</v>
      </c>
      <c r="L25" s="4"/>
      <c r="M25" s="160">
        <v>1.0878173196013874</v>
      </c>
      <c r="N25" s="4"/>
      <c r="O25" s="4">
        <f>SUM(TE_D!$E25,TE_D!$G25,TE_D!$I25,TE_D!$K25,TE_D!$M25)</f>
        <v>3.708998858949438</v>
      </c>
      <c r="P25" s="160" t="e">
        <f>TE_D!$O25/TE_D!$O$103</f>
        <v>#DIV/0!</v>
      </c>
    </row>
    <row r="26" spans="2:16">
      <c r="B26" s="1">
        <v>26</v>
      </c>
      <c r="C26" s="3" t="s">
        <v>21</v>
      </c>
      <c r="D26" s="166" t="s">
        <v>576</v>
      </c>
      <c r="E26" s="160">
        <v>0.66465256797583072</v>
      </c>
      <c r="F26" s="4"/>
      <c r="G26" s="160">
        <v>0.51920341394025604</v>
      </c>
      <c r="H26" s="4"/>
      <c r="I26" s="160">
        <v>0.435</v>
      </c>
      <c r="J26" s="4"/>
      <c r="K26" s="160">
        <v>0.90202342917997869</v>
      </c>
      <c r="L26" s="4"/>
      <c r="M26" s="160">
        <v>1.121505861532812</v>
      </c>
      <c r="N26" s="4"/>
      <c r="O26" s="4">
        <f>SUM(TE_D!$E26,TE_D!$G26,TE_D!$I26,TE_D!$K26,TE_D!$M26)</f>
        <v>3.6423852726288777</v>
      </c>
      <c r="P26" s="160" t="e">
        <f>TE_D!$O26/TE_D!$O$103</f>
        <v>#DIV/0!</v>
      </c>
    </row>
    <row r="27" spans="2:16">
      <c r="B27" s="1">
        <v>31</v>
      </c>
      <c r="C27" s="3" t="s">
        <v>61</v>
      </c>
      <c r="D27" s="166" t="s">
        <v>589</v>
      </c>
      <c r="E27" s="160">
        <v>0.78691384950926946</v>
      </c>
      <c r="F27" s="4"/>
      <c r="G27" s="160">
        <v>0.54480796586059743</v>
      </c>
      <c r="H27" s="4"/>
      <c r="I27" s="160">
        <v>0.18000000000000002</v>
      </c>
      <c r="J27" s="4"/>
      <c r="K27" s="160">
        <v>0.99105431309904157</v>
      </c>
      <c r="L27" s="4"/>
      <c r="M27" s="160">
        <v>1.0806538103411527</v>
      </c>
      <c r="N27" s="4"/>
      <c r="O27" s="4">
        <f>SUM(TE_D!$E27,TE_D!$G27,TE_D!$I27,TE_D!$K27,TE_D!$M27)</f>
        <v>3.583429938810061</v>
      </c>
      <c r="P27" s="160" t="e">
        <f>TE_D!$O27/TE_D!$O$103</f>
        <v>#DIV/0!</v>
      </c>
    </row>
    <row r="28" spans="2:16">
      <c r="B28" s="1">
        <v>28</v>
      </c>
      <c r="C28" s="3" t="s">
        <v>39</v>
      </c>
      <c r="D28" s="166" t="s">
        <v>606</v>
      </c>
      <c r="E28" s="160">
        <v>0.44086444007858555</v>
      </c>
      <c r="F28" s="4"/>
      <c r="G28" s="160">
        <v>0.44381223328591751</v>
      </c>
      <c r="H28" s="4"/>
      <c r="I28" s="160">
        <v>0.6399999999999999</v>
      </c>
      <c r="J28" s="4"/>
      <c r="K28" s="160">
        <v>0.9816826411075612</v>
      </c>
      <c r="L28" s="4"/>
      <c r="M28" s="160">
        <v>1.072657105890362</v>
      </c>
      <c r="N28" s="4"/>
      <c r="O28" s="4">
        <f>SUM(TE_D!$E28,TE_D!$G28,TE_D!$I28,TE_D!$K28,TE_D!$M28)</f>
        <v>3.579016420362426</v>
      </c>
      <c r="P28" s="160" t="e">
        <f>TE_D!$O28/TE_D!$O$103</f>
        <v>#DIV/0!</v>
      </c>
    </row>
    <row r="29" spans="2:16">
      <c r="B29" s="1">
        <v>28</v>
      </c>
      <c r="C29" s="3" t="s">
        <v>3</v>
      </c>
      <c r="D29" s="166" t="s">
        <v>573</v>
      </c>
      <c r="E29" s="160">
        <v>0.66122448979591841</v>
      </c>
      <c r="F29" s="4"/>
      <c r="G29" s="160">
        <v>0.5604551920341394</v>
      </c>
      <c r="H29" s="4"/>
      <c r="I29" s="160">
        <v>0.24</v>
      </c>
      <c r="J29" s="4"/>
      <c r="K29" s="160">
        <v>1.0109691160809371</v>
      </c>
      <c r="L29" s="4"/>
      <c r="M29" s="160">
        <v>1.0933171522983758</v>
      </c>
      <c r="N29" s="4"/>
      <c r="O29" s="4">
        <f>SUM(TE_D!$E29,TE_D!$G29,TE_D!$I29,TE_D!$K29,TE_D!$M29)</f>
        <v>3.5659659502093701</v>
      </c>
      <c r="P29" s="160" t="e">
        <f>TE_D!$O29/TE_D!$O$103</f>
        <v>#DIV/0!</v>
      </c>
    </row>
    <row r="30" spans="2:16">
      <c r="B30" s="1">
        <v>26</v>
      </c>
      <c r="C30" s="3" t="s">
        <v>21</v>
      </c>
      <c r="D30" s="166" t="s">
        <v>588</v>
      </c>
      <c r="E30" s="160">
        <v>0.46082578046324263</v>
      </c>
      <c r="F30" s="4"/>
      <c r="G30" s="160">
        <v>0.41251778093883357</v>
      </c>
      <c r="H30" s="4"/>
      <c r="I30" s="160">
        <v>0.59999999999999987</v>
      </c>
      <c r="J30" s="4"/>
      <c r="K30" s="160">
        <v>0.95356762513312043</v>
      </c>
      <c r="L30" s="4"/>
      <c r="M30" s="160">
        <v>1.121505861532812</v>
      </c>
      <c r="N30" s="4"/>
      <c r="O30" s="4">
        <f>SUM(TE_D!$E30,TE_D!$G30,TE_D!$I30,TE_D!$K30,TE_D!$M30)</f>
        <v>3.5484170480680088</v>
      </c>
      <c r="P30" s="160" t="e">
        <f>TE_D!$O30/TE_D!$O$103</f>
        <v>#DIV/0!</v>
      </c>
    </row>
    <row r="31" spans="2:16">
      <c r="B31" s="1">
        <v>28</v>
      </c>
      <c r="C31" s="3" t="s">
        <v>66</v>
      </c>
      <c r="D31" s="166" t="s">
        <v>599</v>
      </c>
      <c r="E31" s="160">
        <v>0.84039517014270027</v>
      </c>
      <c r="F31" s="4"/>
      <c r="G31" s="160">
        <v>0.44381223328591751</v>
      </c>
      <c r="H31" s="4"/>
      <c r="I31" s="160">
        <v>0.16499999999999998</v>
      </c>
      <c r="J31" s="4"/>
      <c r="K31" s="160">
        <v>0.96996805111821083</v>
      </c>
      <c r="L31" s="4"/>
      <c r="M31" s="160">
        <v>1.0618060838971621</v>
      </c>
      <c r="N31" s="4"/>
      <c r="O31" s="4">
        <f>SUM(TE_D!$E31,TE_D!$G31,TE_D!$I31,TE_D!$K31,TE_D!$M31)</f>
        <v>3.4809815384439906</v>
      </c>
      <c r="P31" s="160" t="e">
        <f>TE_D!$O31/TE_D!$O$103</f>
        <v>#DIV/0!</v>
      </c>
    </row>
    <row r="32" spans="2:16">
      <c r="B32" s="1">
        <v>26</v>
      </c>
      <c r="C32" s="3" t="s">
        <v>55</v>
      </c>
      <c r="D32" s="166" t="s">
        <v>596</v>
      </c>
      <c r="E32" s="160">
        <v>0.41728134878819811</v>
      </c>
      <c r="F32" s="4"/>
      <c r="G32" s="160">
        <v>0.50497866287339976</v>
      </c>
      <c r="H32" s="4"/>
      <c r="I32" s="160">
        <v>0.52363636363636368</v>
      </c>
      <c r="J32" s="4"/>
      <c r="K32" s="160">
        <v>0.96293929712460069</v>
      </c>
      <c r="L32" s="4"/>
      <c r="M32" s="160">
        <v>1.0187563379903433</v>
      </c>
      <c r="N32" s="4"/>
      <c r="O32" s="4">
        <f>SUM(TE_D!$E32,TE_D!$G32,TE_D!$I32,TE_D!$K32,TE_D!$M32)</f>
        <v>3.427592010412905</v>
      </c>
      <c r="P32" s="160" t="e">
        <f>TE_D!$O32/TE_D!$O$103</f>
        <v>#DIV/0!</v>
      </c>
    </row>
    <row r="33" spans="2:16">
      <c r="B33" s="1">
        <v>26</v>
      </c>
      <c r="C33" s="3" t="s">
        <v>13</v>
      </c>
      <c r="D33" s="166" t="s">
        <v>623</v>
      </c>
      <c r="E33" s="160">
        <v>0.2977114427860697</v>
      </c>
      <c r="F33" s="4"/>
      <c r="G33" s="160">
        <v>0.72119487908961599</v>
      </c>
      <c r="H33" s="4"/>
      <c r="I33" s="160">
        <v>0.24</v>
      </c>
      <c r="J33" s="4"/>
      <c r="K33" s="160">
        <v>1.0156549520766773</v>
      </c>
      <c r="L33" s="4"/>
      <c r="M33" s="160">
        <v>1.0762170025806868</v>
      </c>
      <c r="N33" s="4"/>
      <c r="O33" s="4">
        <f>SUM(TE_D!$E33,TE_D!$G33,TE_D!$I33,TE_D!$K33,TE_D!$M33)</f>
        <v>3.3507782765330498</v>
      </c>
      <c r="P33" s="160" t="e">
        <f>TE_D!$O33/TE_D!$O$103</f>
        <v>#DIV/0!</v>
      </c>
    </row>
    <row r="34" spans="2:16">
      <c r="B34" s="1">
        <v>32</v>
      </c>
      <c r="C34" s="3" t="s">
        <v>23</v>
      </c>
      <c r="D34" s="166" t="s">
        <v>593</v>
      </c>
      <c r="E34" s="160">
        <v>0.52657200811359028</v>
      </c>
      <c r="F34" s="4"/>
      <c r="G34" s="160">
        <v>0.51778093883357046</v>
      </c>
      <c r="H34" s="4"/>
      <c r="I34" s="160">
        <v>0.18000000000000002</v>
      </c>
      <c r="J34" s="4"/>
      <c r="K34" s="160">
        <v>1.0109691160809371</v>
      </c>
      <c r="L34" s="4"/>
      <c r="M34" s="160">
        <v>1.0887336524269242</v>
      </c>
      <c r="N34" s="4"/>
      <c r="O34" s="4">
        <f>SUM(TE_D!$E34,TE_D!$G34,TE_D!$I34,TE_D!$K34,TE_D!$M34)</f>
        <v>3.3240557154550219</v>
      </c>
      <c r="P34" s="160" t="e">
        <f>TE_D!$O34/TE_D!$O$103</f>
        <v>#DIV/0!</v>
      </c>
    </row>
    <row r="35" spans="2:16">
      <c r="B35" s="1">
        <v>29</v>
      </c>
      <c r="C35" s="3" t="s">
        <v>7</v>
      </c>
      <c r="D35" s="166" t="s">
        <v>614</v>
      </c>
      <c r="E35" s="160">
        <v>0.45150905432595573</v>
      </c>
      <c r="F35" s="4"/>
      <c r="G35" s="160">
        <v>0.53627311522048371</v>
      </c>
      <c r="H35" s="4"/>
      <c r="I35" s="160">
        <v>0.12000000000000002</v>
      </c>
      <c r="J35" s="4"/>
      <c r="K35" s="160">
        <v>1.0109691160809371</v>
      </c>
      <c r="L35" s="4"/>
      <c r="M35" s="160">
        <v>1.1078896541498291</v>
      </c>
      <c r="N35" s="4"/>
      <c r="O35" s="4">
        <f>SUM(TE_D!$E35,TE_D!$G35,TE_D!$I35,TE_D!$K35,TE_D!$M35)</f>
        <v>3.2266409397772056</v>
      </c>
      <c r="P35" s="160" t="e">
        <f>TE_D!$O35/TE_D!$O$103</f>
        <v>#DIV/0!</v>
      </c>
    </row>
    <row r="36" spans="2:16">
      <c r="B36" s="1">
        <v>31</v>
      </c>
      <c r="C36" s="3" t="s">
        <v>5</v>
      </c>
      <c r="D36" s="166" t="s">
        <v>617</v>
      </c>
      <c r="E36" s="160">
        <v>0.28475991649269311</v>
      </c>
      <c r="F36" s="4"/>
      <c r="G36" s="160">
        <v>0.37411095305832148</v>
      </c>
      <c r="H36" s="4"/>
      <c r="I36" s="160">
        <v>0.54</v>
      </c>
      <c r="J36" s="4"/>
      <c r="K36" s="160">
        <v>0.96176783812566558</v>
      </c>
      <c r="L36" s="4"/>
      <c r="M36" s="160">
        <v>1.0452358513305204</v>
      </c>
      <c r="N36" s="4"/>
      <c r="O36" s="4">
        <f>SUM(TE_D!$E36,TE_D!$G36,TE_D!$I36,TE_D!$K36,TE_D!$M36)</f>
        <v>3.2058745590072011</v>
      </c>
      <c r="P36" s="160" t="e">
        <f>TE_D!$O36/TE_D!$O$103</f>
        <v>#DIV/0!</v>
      </c>
    </row>
    <row r="37" spans="2:16">
      <c r="B37" s="1">
        <v>26</v>
      </c>
      <c r="C37" s="3" t="s">
        <v>59</v>
      </c>
      <c r="D37" s="166" t="s">
        <v>601</v>
      </c>
      <c r="E37" s="160">
        <v>0.62675649663137634</v>
      </c>
      <c r="F37" s="4"/>
      <c r="G37" s="160">
        <v>0.39260312944523473</v>
      </c>
      <c r="H37" s="4"/>
      <c r="I37" s="160">
        <v>0.16499999999999998</v>
      </c>
      <c r="J37" s="4"/>
      <c r="K37" s="160">
        <v>0.93130990415335457</v>
      </c>
      <c r="L37" s="4"/>
      <c r="M37" s="160">
        <v>1.0878173196013874</v>
      </c>
      <c r="N37" s="4"/>
      <c r="O37" s="4">
        <f>SUM(TE_D!$E37,TE_D!$G37,TE_D!$I37,TE_D!$K37,TE_D!$M37)</f>
        <v>3.2034868498313531</v>
      </c>
      <c r="P37" s="160" t="e">
        <f>TE_D!$O37/TE_D!$O$103</f>
        <v>#DIV/0!</v>
      </c>
    </row>
    <row r="38" spans="2:16">
      <c r="B38" s="1">
        <v>25</v>
      </c>
      <c r="C38" s="3" t="s">
        <v>27</v>
      </c>
      <c r="D38" s="166" t="s">
        <v>611</v>
      </c>
      <c r="E38" s="160">
        <v>0.61847389558232935</v>
      </c>
      <c r="F38" s="4"/>
      <c r="G38" s="160">
        <v>0.35135135135135137</v>
      </c>
      <c r="H38" s="4"/>
      <c r="I38" s="160">
        <v>9.0000000000000011E-2</v>
      </c>
      <c r="J38" s="4"/>
      <c r="K38" s="160">
        <v>0.98402555910543132</v>
      </c>
      <c r="L38" s="4"/>
      <c r="M38" s="160">
        <v>1.1149737782457465</v>
      </c>
      <c r="N38" s="4"/>
      <c r="O38" s="4">
        <f>SUM(TE_D!$E38,TE_D!$G38,TE_D!$I38,TE_D!$K38,TE_D!$M38)</f>
        <v>3.1588245842848588</v>
      </c>
      <c r="P38" s="160" t="e">
        <f>TE_D!$O38/TE_D!$O$103</f>
        <v>#DIV/0!</v>
      </c>
    </row>
    <row r="39" spans="2:16">
      <c r="B39" s="1">
        <v>25</v>
      </c>
      <c r="C39" s="3" t="s">
        <v>15</v>
      </c>
      <c r="D39" s="166" t="s">
        <v>603</v>
      </c>
      <c r="E39" s="160">
        <v>0.44427184466019415</v>
      </c>
      <c r="F39" s="4"/>
      <c r="G39" s="160">
        <v>0.33997155049786626</v>
      </c>
      <c r="H39" s="4"/>
      <c r="I39" s="160">
        <v>0.28800000000000009</v>
      </c>
      <c r="J39" s="4"/>
      <c r="K39" s="160">
        <v>0.9336528221512248</v>
      </c>
      <c r="L39" s="4"/>
      <c r="M39" s="160">
        <v>1.1346049136717526</v>
      </c>
      <c r="N39" s="4"/>
      <c r="O39" s="4">
        <f>SUM(TE_D!$E39,TE_D!$G39,TE_D!$I39,TE_D!$K39,TE_D!$M39)</f>
        <v>3.140501130981038</v>
      </c>
      <c r="P39" s="160" t="e">
        <f>TE_D!$O39/TE_D!$O$103</f>
        <v>#DIV/0!</v>
      </c>
    </row>
    <row r="40" spans="2:16">
      <c r="B40" s="1">
        <v>25</v>
      </c>
      <c r="C40" s="3" t="s">
        <v>41</v>
      </c>
      <c r="D40" s="166" t="s">
        <v>610</v>
      </c>
      <c r="E40" s="160">
        <v>0.34920634920634924</v>
      </c>
      <c r="F40" s="4"/>
      <c r="G40" s="160">
        <v>0.26031294452347087</v>
      </c>
      <c r="H40" s="4"/>
      <c r="I40" s="160">
        <v>0.41142857142857142</v>
      </c>
      <c r="J40" s="4"/>
      <c r="K40" s="160">
        <v>0.96879659211927582</v>
      </c>
      <c r="L40" s="4"/>
      <c r="M40" s="160">
        <v>1.1500907797241424</v>
      </c>
      <c r="N40" s="4"/>
      <c r="O40" s="4">
        <f>SUM(TE_D!$E40,TE_D!$G40,TE_D!$I40,TE_D!$K40,TE_D!$M40)</f>
        <v>3.1398352370018099</v>
      </c>
      <c r="P40" s="160" t="e">
        <f>TE_D!$O40/TE_D!$O$103</f>
        <v>#DIV/0!</v>
      </c>
    </row>
    <row r="41" spans="2:16">
      <c r="B41" s="1">
        <v>22</v>
      </c>
      <c r="C41" s="3" t="s">
        <v>13</v>
      </c>
      <c r="D41" s="166" t="s">
        <v>607</v>
      </c>
      <c r="E41" s="160">
        <v>0.52537313432835819</v>
      </c>
      <c r="F41" s="4"/>
      <c r="G41" s="160">
        <v>0.30014224751066859</v>
      </c>
      <c r="H41" s="4"/>
      <c r="I41" s="160">
        <v>0.27</v>
      </c>
      <c r="J41" s="4"/>
      <c r="K41" s="160">
        <v>0.94068157614483494</v>
      </c>
      <c r="L41" s="4"/>
      <c r="M41" s="160">
        <v>1.0762170025806868</v>
      </c>
      <c r="N41" s="4"/>
      <c r="O41" s="4">
        <f>SUM(TE_D!$E41,TE_D!$G41,TE_D!$I41,TE_D!$K41,TE_D!$M41)</f>
        <v>3.1124139605645489</v>
      </c>
      <c r="P41" s="160" t="e">
        <f>TE_D!$O41/TE_D!$O$103</f>
        <v>#DIV/0!</v>
      </c>
    </row>
    <row r="42" spans="2:16">
      <c r="B42" s="1">
        <v>28</v>
      </c>
      <c r="C42" s="3" t="s">
        <v>19</v>
      </c>
      <c r="D42" s="166" t="s">
        <v>608</v>
      </c>
      <c r="E42" s="160">
        <v>0.51368421052631574</v>
      </c>
      <c r="F42" s="4"/>
      <c r="G42" s="160">
        <v>0.34708392603129445</v>
      </c>
      <c r="H42" s="4"/>
      <c r="I42" s="160">
        <v>0.16499999999999998</v>
      </c>
      <c r="J42" s="4"/>
      <c r="K42" s="160">
        <v>0.98753993610223634</v>
      </c>
      <c r="L42" s="4"/>
      <c r="M42" s="160">
        <v>1.0252326283154543</v>
      </c>
      <c r="N42" s="4"/>
      <c r="O42" s="4">
        <f>SUM(TE_D!$E42,TE_D!$G42,TE_D!$I42,TE_D!$K42,TE_D!$M42)</f>
        <v>3.0385407009753007</v>
      </c>
      <c r="P42" s="160" t="e">
        <f>TE_D!$O42/TE_D!$O$103</f>
        <v>#DIV/0!</v>
      </c>
    </row>
    <row r="43" spans="2:16">
      <c r="B43" s="1">
        <v>28</v>
      </c>
      <c r="C43" s="3" t="s">
        <v>41</v>
      </c>
      <c r="D43" s="166" t="s">
        <v>675</v>
      </c>
      <c r="E43" s="160">
        <v>0.10975056689342405</v>
      </c>
      <c r="F43" s="4"/>
      <c r="G43" s="160">
        <v>0.28449502133712662</v>
      </c>
      <c r="H43" s="4"/>
      <c r="I43" s="160">
        <v>0.48</v>
      </c>
      <c r="J43" s="4"/>
      <c r="K43" s="160">
        <v>1.0086261980830671</v>
      </c>
      <c r="L43" s="4"/>
      <c r="M43" s="160">
        <v>1.1500907797241424</v>
      </c>
      <c r="N43" s="4"/>
      <c r="O43" s="4">
        <f>SUM(TE_D!$E43,TE_D!$G43,TE_D!$I43,TE_D!$K43,TE_D!$M43)</f>
        <v>3.0329625660377602</v>
      </c>
      <c r="P43" s="160" t="e">
        <f>TE_D!$O43/TE_D!$O$103</f>
        <v>#DIV/0!</v>
      </c>
    </row>
    <row r="44" spans="2:16">
      <c r="B44" s="1">
        <v>28</v>
      </c>
      <c r="C44" s="3" t="s">
        <v>55</v>
      </c>
      <c r="D44" s="166" t="s">
        <v>609</v>
      </c>
      <c r="E44" s="160">
        <v>0.46364594309799795</v>
      </c>
      <c r="F44" s="4"/>
      <c r="G44" s="160">
        <v>0.31152204836415359</v>
      </c>
      <c r="H44" s="4"/>
      <c r="I44" s="160">
        <v>0.24</v>
      </c>
      <c r="J44" s="4"/>
      <c r="K44" s="160">
        <v>0.94536741214057507</v>
      </c>
      <c r="L44" s="4"/>
      <c r="M44" s="160">
        <v>1.0187563379903433</v>
      </c>
      <c r="N44" s="4"/>
      <c r="O44" s="4">
        <f>SUM(TE_D!$E44,TE_D!$G44,TE_D!$I44,TE_D!$K44,TE_D!$M44)</f>
        <v>2.9792917415930695</v>
      </c>
      <c r="P44" s="160" t="e">
        <f>TE_D!$O44/TE_D!$O$103</f>
        <v>#DIV/0!</v>
      </c>
    </row>
    <row r="45" spans="2:16">
      <c r="B45" s="1">
        <v>25</v>
      </c>
      <c r="C45" s="3" t="s">
        <v>53</v>
      </c>
      <c r="D45" s="166" t="s">
        <v>618</v>
      </c>
      <c r="E45" s="160">
        <v>0.50429799426934097</v>
      </c>
      <c r="F45" s="4"/>
      <c r="G45" s="160">
        <v>0.31009957325746801</v>
      </c>
      <c r="H45" s="4"/>
      <c r="I45" s="160">
        <v>9.6000000000000002E-2</v>
      </c>
      <c r="J45" s="4"/>
      <c r="K45" s="160">
        <v>0.96762513312034082</v>
      </c>
      <c r="L45" s="4"/>
      <c r="M45" s="160">
        <v>1.0598444277607844</v>
      </c>
      <c r="N45" s="4"/>
      <c r="O45" s="4">
        <f>SUM(TE_D!$E45,TE_D!$G45,TE_D!$I45,TE_D!$K45,TE_D!$M45)</f>
        <v>2.9378671284079338</v>
      </c>
      <c r="P45" s="160" t="e">
        <f>TE_D!$O45/TE_D!$O$103</f>
        <v>#DIV/0!</v>
      </c>
    </row>
    <row r="46" spans="2:16">
      <c r="B46" s="1">
        <v>24</v>
      </c>
      <c r="C46" s="3" t="s">
        <v>33</v>
      </c>
      <c r="D46" s="166" t="s">
        <v>631</v>
      </c>
      <c r="E46" s="160">
        <v>0.3314172447968286</v>
      </c>
      <c r="F46" s="4"/>
      <c r="G46" s="160">
        <v>0.33285917496443812</v>
      </c>
      <c r="H46" s="4"/>
      <c r="I46" s="160">
        <v>0.14400000000000004</v>
      </c>
      <c r="J46" s="4"/>
      <c r="K46" s="160">
        <v>0.97816826411075608</v>
      </c>
      <c r="L46" s="4"/>
      <c r="M46" s="160">
        <v>1.112965105851861</v>
      </c>
      <c r="N46" s="4"/>
      <c r="O46" s="4">
        <f>SUM(TE_D!$E46,TE_D!$G46,TE_D!$I46,TE_D!$K46,TE_D!$M46)</f>
        <v>2.899409789723884</v>
      </c>
      <c r="P46" s="160" t="e">
        <f>TE_D!$O46/TE_D!$O$103</f>
        <v>#DIV/0!</v>
      </c>
    </row>
    <row r="47" spans="2:16">
      <c r="B47" s="1">
        <v>24</v>
      </c>
      <c r="C47" s="3" t="s">
        <v>7</v>
      </c>
      <c r="D47" s="166" t="s">
        <v>616</v>
      </c>
      <c r="E47" s="160">
        <v>0.41609657947686118</v>
      </c>
      <c r="F47" s="4"/>
      <c r="G47" s="160">
        <v>0.24039829302987198</v>
      </c>
      <c r="H47" s="4"/>
      <c r="I47" s="160">
        <v>0.18000000000000002</v>
      </c>
      <c r="J47" s="4"/>
      <c r="K47" s="160">
        <v>0.94653887113951007</v>
      </c>
      <c r="L47" s="4"/>
      <c r="M47" s="160">
        <v>1.1078896541498291</v>
      </c>
      <c r="N47" s="4"/>
      <c r="O47" s="4">
        <f>SUM(TE_D!$E47,TE_D!$G47,TE_D!$I47,TE_D!$K47,TE_D!$M47)</f>
        <v>2.8909233977960724</v>
      </c>
      <c r="P47" s="160" t="e">
        <f>TE_D!$O47/TE_D!$O$103</f>
        <v>#DIV/0!</v>
      </c>
    </row>
    <row r="48" spans="2:16">
      <c r="B48" s="1">
        <v>22</v>
      </c>
      <c r="C48" s="3" t="s">
        <v>5</v>
      </c>
      <c r="D48" s="166" t="s">
        <v>613</v>
      </c>
      <c r="E48" s="160">
        <v>0.24801670146137789</v>
      </c>
      <c r="F48" s="4"/>
      <c r="G48" s="160">
        <v>0.27596017069701279</v>
      </c>
      <c r="H48" s="4"/>
      <c r="I48" s="160">
        <v>0.30857142857142855</v>
      </c>
      <c r="J48" s="4"/>
      <c r="K48" s="160">
        <v>0.97699680511182119</v>
      </c>
      <c r="L48" s="4"/>
      <c r="M48" s="160">
        <v>1.0452358513305204</v>
      </c>
      <c r="N48" s="4"/>
      <c r="O48" s="4">
        <f>SUM(TE_D!$E48,TE_D!$G48,TE_D!$I48,TE_D!$K48,TE_D!$M48)</f>
        <v>2.854780957172161</v>
      </c>
      <c r="P48" s="160" t="e">
        <f>TE_D!$O48/TE_D!$O$103</f>
        <v>#DIV/0!</v>
      </c>
    </row>
    <row r="49" spans="2:16">
      <c r="B49" s="1">
        <v>28</v>
      </c>
      <c r="C49" s="3" t="s">
        <v>47</v>
      </c>
      <c r="D49" s="166" t="s">
        <v>630</v>
      </c>
      <c r="E49" s="160">
        <v>0.33224489795918366</v>
      </c>
      <c r="F49" s="4"/>
      <c r="G49" s="160">
        <v>0.28165007112375534</v>
      </c>
      <c r="H49" s="4"/>
      <c r="I49" s="160">
        <v>0.12</v>
      </c>
      <c r="J49" s="4"/>
      <c r="K49" s="160">
        <v>0.9805111821086262</v>
      </c>
      <c r="L49" s="4"/>
      <c r="M49" s="160">
        <v>1.0134666609320013</v>
      </c>
      <c r="N49" s="4"/>
      <c r="O49" s="4">
        <f>SUM(TE_D!$E49,TE_D!$G49,TE_D!$I49,TE_D!$K49,TE_D!$M49)</f>
        <v>2.7278728121235662</v>
      </c>
      <c r="P49" s="160" t="e">
        <f>TE_D!$O49/TE_D!$O$103</f>
        <v>#DIV/0!</v>
      </c>
    </row>
    <row r="50" spans="2:16">
      <c r="B50" s="1">
        <v>26</v>
      </c>
      <c r="C50" s="3" t="s">
        <v>29</v>
      </c>
      <c r="D50" s="166" t="s">
        <v>637</v>
      </c>
      <c r="E50" s="160">
        <v>0.1905154639175258</v>
      </c>
      <c r="F50" s="4"/>
      <c r="G50" s="160">
        <v>0.16642958748221906</v>
      </c>
      <c r="H50" s="4"/>
      <c r="I50" s="160">
        <v>0.26181818181818184</v>
      </c>
      <c r="J50" s="4"/>
      <c r="K50" s="160">
        <v>1.0144834930777422</v>
      </c>
      <c r="L50" s="4"/>
      <c r="M50" s="160">
        <v>1.082262390624422</v>
      </c>
      <c r="N50" s="4"/>
      <c r="O50" s="4">
        <f>SUM(TE_D!$E50,TE_D!$G50,TE_D!$I50,TE_D!$K50,TE_D!$M50)</f>
        <v>2.7155091169200909</v>
      </c>
      <c r="P50" s="160" t="e">
        <f>TE_D!$O50/TE_D!$O$103</f>
        <v>#DIV/0!</v>
      </c>
    </row>
    <row r="51" spans="2:16">
      <c r="B51" s="1">
        <v>26</v>
      </c>
      <c r="C51" s="3" t="s">
        <v>3</v>
      </c>
      <c r="D51" s="166" t="s">
        <v>647</v>
      </c>
      <c r="E51" s="160">
        <v>0.17959183673469389</v>
      </c>
      <c r="F51" s="4"/>
      <c r="G51" s="160">
        <v>0.23613086770981512</v>
      </c>
      <c r="H51" s="4"/>
      <c r="I51" s="160">
        <v>0.15999999999999998</v>
      </c>
      <c r="J51" s="4"/>
      <c r="K51" s="160">
        <v>0.97113951011714594</v>
      </c>
      <c r="L51" s="4"/>
      <c r="M51" s="160">
        <v>1.0933171522983758</v>
      </c>
      <c r="N51" s="4"/>
      <c r="O51" s="4">
        <f>SUM(TE_D!$E51,TE_D!$G51,TE_D!$I51,TE_D!$K51,TE_D!$M51)</f>
        <v>2.6401793668600311</v>
      </c>
      <c r="P51" s="160" t="e">
        <f>TE_D!$O51/TE_D!$O$103</f>
        <v>#DIV/0!</v>
      </c>
    </row>
    <row r="52" spans="2:16">
      <c r="B52" s="1">
        <v>32</v>
      </c>
      <c r="C52" s="3" t="s">
        <v>39</v>
      </c>
      <c r="D52" s="166" t="s">
        <v>643</v>
      </c>
      <c r="E52" s="160">
        <v>0.2593320235756385</v>
      </c>
      <c r="F52" s="4"/>
      <c r="G52" s="160">
        <v>0.24039829302987198</v>
      </c>
      <c r="H52" s="4"/>
      <c r="I52" s="160">
        <v>0.14400000000000004</v>
      </c>
      <c r="J52" s="4"/>
      <c r="K52" s="160">
        <v>0.92310969116080932</v>
      </c>
      <c r="L52" s="4"/>
      <c r="M52" s="160">
        <v>1.072657105890362</v>
      </c>
      <c r="N52" s="4"/>
      <c r="O52" s="4">
        <f>SUM(TE_D!$E52,TE_D!$G52,TE_D!$I52,TE_D!$K52,TE_D!$M52)</f>
        <v>2.6394971136566818</v>
      </c>
      <c r="P52" s="160" t="e">
        <f>TE_D!$O52/TE_D!$O$103</f>
        <v>#DIV/0!</v>
      </c>
    </row>
    <row r="53" spans="2:16">
      <c r="B53" s="1">
        <v>24</v>
      </c>
      <c r="C53" s="3" t="s">
        <v>21</v>
      </c>
      <c r="D53" s="166" t="s">
        <v>624</v>
      </c>
      <c r="E53" s="160">
        <v>0.19496475327291038</v>
      </c>
      <c r="F53" s="4"/>
      <c r="G53" s="160">
        <v>0.26458036984352779</v>
      </c>
      <c r="H53" s="4"/>
      <c r="I53" s="160">
        <v>9.0000000000000011E-2</v>
      </c>
      <c r="J53" s="4"/>
      <c r="K53" s="160">
        <v>0.94653887113951007</v>
      </c>
      <c r="L53" s="4"/>
      <c r="M53" s="160">
        <v>1.121505861532812</v>
      </c>
      <c r="N53" s="4"/>
      <c r="O53" s="4">
        <f>SUM(TE_D!$E53,TE_D!$G53,TE_D!$I53,TE_D!$K53,TE_D!$M53)</f>
        <v>2.6175898557887605</v>
      </c>
      <c r="P53" s="160" t="e">
        <f>TE_D!$O53/TE_D!$O$103</f>
        <v>#DIV/0!</v>
      </c>
    </row>
    <row r="54" spans="2:16">
      <c r="B54" s="1">
        <v>26</v>
      </c>
      <c r="C54" s="3" t="s">
        <v>15</v>
      </c>
      <c r="D54" s="166" t="s">
        <v>636</v>
      </c>
      <c r="E54" s="160">
        <v>0.21359223300970875</v>
      </c>
      <c r="F54" s="4"/>
      <c r="G54" s="160">
        <v>0.2105263157894737</v>
      </c>
      <c r="H54" s="4"/>
      <c r="I54" s="160">
        <v>0.11076923076923077</v>
      </c>
      <c r="J54" s="4"/>
      <c r="K54" s="160">
        <v>0.92779552715654956</v>
      </c>
      <c r="L54" s="4"/>
      <c r="M54" s="160">
        <v>1.1346049136717526</v>
      </c>
      <c r="N54" s="4"/>
      <c r="O54" s="4">
        <f>SUM(TE_D!$E54,TE_D!$G54,TE_D!$I54,TE_D!$K54,TE_D!$M54)</f>
        <v>2.5972882203967154</v>
      </c>
      <c r="P54" s="160" t="e">
        <f>TE_D!$O54/TE_D!$O$103</f>
        <v>#DIV/0!</v>
      </c>
    </row>
    <row r="55" spans="2:16">
      <c r="B55" s="1">
        <v>23</v>
      </c>
      <c r="C55" s="3" t="s">
        <v>61</v>
      </c>
      <c r="D55" s="166" t="s">
        <v>751</v>
      </c>
      <c r="E55" s="160">
        <v>0.11515812431842966</v>
      </c>
      <c r="F55" s="4"/>
      <c r="G55" s="160">
        <v>0.15078236130867709</v>
      </c>
      <c r="H55" s="4"/>
      <c r="I55" s="160">
        <v>0.24</v>
      </c>
      <c r="J55" s="4"/>
      <c r="K55" s="160">
        <v>0.99339723109691158</v>
      </c>
      <c r="L55" s="4"/>
      <c r="M55" s="160">
        <v>1.0806538103411527</v>
      </c>
      <c r="N55" s="4"/>
      <c r="O55" s="4">
        <f>SUM(TE_D!$E55,TE_D!$G55,TE_D!$I55,TE_D!$K55,TE_D!$M55)</f>
        <v>2.5799915270651712</v>
      </c>
      <c r="P55" s="160" t="e">
        <f>TE_D!$O55/TE_D!$O$103</f>
        <v>#DIV/0!</v>
      </c>
    </row>
    <row r="56" spans="2:16">
      <c r="B56" s="1">
        <v>24</v>
      </c>
      <c r="C56" s="3" t="s">
        <v>51</v>
      </c>
      <c r="D56" s="166" t="s">
        <v>645</v>
      </c>
      <c r="E56" s="160">
        <v>0.18181818181818182</v>
      </c>
      <c r="F56" s="4"/>
      <c r="G56" s="160">
        <v>0.24324324324324328</v>
      </c>
      <c r="H56" s="4"/>
      <c r="I56" s="160">
        <v>0.15999999999999998</v>
      </c>
      <c r="J56" s="4"/>
      <c r="K56" s="160">
        <v>0.97231096911608095</v>
      </c>
      <c r="L56" s="4"/>
      <c r="M56" s="160">
        <v>1.0184546494655193</v>
      </c>
      <c r="N56" s="4"/>
      <c r="O56" s="4">
        <f>SUM(TE_D!$E56,TE_D!$G56,TE_D!$I56,TE_D!$K56,TE_D!$M56)</f>
        <v>2.5758270436430255</v>
      </c>
      <c r="P56" s="160" t="e">
        <f>TE_D!$O56/TE_D!$O$103</f>
        <v>#DIV/0!</v>
      </c>
    </row>
    <row r="57" spans="2:16">
      <c r="B57" s="1">
        <v>25</v>
      </c>
      <c r="C57" s="3" t="s">
        <v>37</v>
      </c>
      <c r="D57" s="166" t="s">
        <v>635</v>
      </c>
      <c r="E57" s="160">
        <v>0.28475991649269311</v>
      </c>
      <c r="F57" s="4"/>
      <c r="G57" s="160">
        <v>0.10953058321479375</v>
      </c>
      <c r="H57" s="4"/>
      <c r="I57" s="160">
        <v>7.4999999999999997E-2</v>
      </c>
      <c r="J57" s="4"/>
      <c r="K57" s="160">
        <v>0.97231096911608095</v>
      </c>
      <c r="L57" s="4"/>
      <c r="M57" s="160">
        <v>1.1186843643592428</v>
      </c>
      <c r="N57" s="4"/>
      <c r="O57" s="4">
        <f>SUM(TE_D!$E57,TE_D!$G57,TE_D!$I57,TE_D!$K57,TE_D!$M57)</f>
        <v>2.5602858331828107</v>
      </c>
      <c r="P57" s="160" t="e">
        <f>TE_D!$O57/TE_D!$O$103</f>
        <v>#DIV/0!</v>
      </c>
    </row>
    <row r="58" spans="2:16">
      <c r="B58" s="1">
        <v>25</v>
      </c>
      <c r="C58" s="3" t="s">
        <v>5</v>
      </c>
      <c r="D58" s="166" t="s">
        <v>619</v>
      </c>
      <c r="E58" s="160">
        <v>0.17453027139874736</v>
      </c>
      <c r="F58" s="4"/>
      <c r="G58" s="160">
        <v>0.23470839260312945</v>
      </c>
      <c r="H58" s="4"/>
      <c r="I58" s="160">
        <v>0.18000000000000002</v>
      </c>
      <c r="J58" s="4"/>
      <c r="K58" s="160">
        <v>0.9207667731629392</v>
      </c>
      <c r="L58" s="4"/>
      <c r="M58" s="160">
        <v>1.0452358513305204</v>
      </c>
      <c r="N58" s="4"/>
      <c r="O58" s="4">
        <f>SUM(TE_D!$E58,TE_D!$G58,TE_D!$I58,TE_D!$K58,TE_D!$M58)</f>
        <v>2.5552412884953366</v>
      </c>
      <c r="P58" s="160" t="e">
        <f>TE_D!$O58/TE_D!$O$103</f>
        <v>#DIV/0!</v>
      </c>
    </row>
    <row r="59" spans="2:16">
      <c r="B59" s="1">
        <v>24</v>
      </c>
      <c r="C59" s="3" t="s">
        <v>13</v>
      </c>
      <c r="D59" s="166" t="s">
        <v>642</v>
      </c>
      <c r="E59" s="160">
        <v>0.1838805970149254</v>
      </c>
      <c r="F59" s="4"/>
      <c r="G59" s="160">
        <v>0.13940256045519206</v>
      </c>
      <c r="H59" s="4"/>
      <c r="I59" s="160">
        <v>0.24</v>
      </c>
      <c r="J59" s="4"/>
      <c r="K59" s="160">
        <v>0.90319488817891369</v>
      </c>
      <c r="L59" s="4"/>
      <c r="M59" s="160">
        <v>1.0762170025806868</v>
      </c>
      <c r="N59" s="4"/>
      <c r="O59" s="4">
        <f>SUM(TE_D!$E59,TE_D!$G59,TE_D!$I59,TE_D!$K59,TE_D!$M59)</f>
        <v>2.5426950482297181</v>
      </c>
      <c r="P59" s="160" t="e">
        <f>TE_D!$O59/TE_D!$O$103</f>
        <v>#DIV/0!</v>
      </c>
    </row>
    <row r="60" spans="2:16">
      <c r="B60" s="1">
        <v>25</v>
      </c>
      <c r="C60" s="3" t="s">
        <v>31</v>
      </c>
      <c r="D60" s="166" t="s">
        <v>672</v>
      </c>
      <c r="E60" s="160">
        <v>0.11778202676864244</v>
      </c>
      <c r="F60" s="4"/>
      <c r="G60" s="160">
        <v>0.14366998577524892</v>
      </c>
      <c r="H60" s="4"/>
      <c r="I60" s="160">
        <v>0.20571428571428571</v>
      </c>
      <c r="J60" s="4"/>
      <c r="K60" s="160">
        <v>0.92779552715654956</v>
      </c>
      <c r="L60" s="4"/>
      <c r="M60" s="160">
        <v>1.099117407307316</v>
      </c>
      <c r="N60" s="4"/>
      <c r="O60" s="4">
        <f>SUM(TE_D!$E60,TE_D!$G60,TE_D!$I60,TE_D!$K60,TE_D!$M60)</f>
        <v>2.4940792327220427</v>
      </c>
      <c r="P60" s="160" t="e">
        <f>TE_D!$O60/TE_D!$O$103</f>
        <v>#DIV/0!</v>
      </c>
    </row>
    <row r="61" spans="2:16">
      <c r="B61" s="1">
        <v>24</v>
      </c>
      <c r="C61" s="3" t="s">
        <v>27</v>
      </c>
      <c r="D61" s="166" t="s">
        <v>654</v>
      </c>
      <c r="E61" s="160">
        <v>0.1855421686746988</v>
      </c>
      <c r="F61" s="4"/>
      <c r="G61" s="160">
        <v>0.1337126600284495</v>
      </c>
      <c r="H61" s="4"/>
      <c r="I61" s="160">
        <v>9.2307692307692313E-2</v>
      </c>
      <c r="J61" s="4"/>
      <c r="K61" s="160">
        <v>0.96293929712460069</v>
      </c>
      <c r="L61" s="4"/>
      <c r="M61" s="160">
        <v>1.1149737782457465</v>
      </c>
      <c r="N61" s="4"/>
      <c r="O61" s="4">
        <f>SUM(TE_D!$E61,TE_D!$G61,TE_D!$I61,TE_D!$K61,TE_D!$M61)</f>
        <v>2.4894755963811876</v>
      </c>
      <c r="P61" s="160" t="e">
        <f>TE_D!$O61/TE_D!$O$103</f>
        <v>#DIV/0!</v>
      </c>
    </row>
    <row r="62" spans="2:16">
      <c r="B62" s="1">
        <v>23</v>
      </c>
      <c r="C62" s="3" t="s">
        <v>39</v>
      </c>
      <c r="D62" s="166" t="s">
        <v>644</v>
      </c>
      <c r="E62" s="160">
        <v>0.20746561886051082</v>
      </c>
      <c r="F62" s="4"/>
      <c r="G62" s="160">
        <v>0.16358463726884781</v>
      </c>
      <c r="H62" s="4"/>
      <c r="I62" s="160">
        <v>0.10285714285714286</v>
      </c>
      <c r="J62" s="4"/>
      <c r="K62" s="160">
        <v>0.93130990415335457</v>
      </c>
      <c r="L62" s="4"/>
      <c r="M62" s="160">
        <v>1.072657105890362</v>
      </c>
      <c r="N62" s="4"/>
      <c r="O62" s="4">
        <f>SUM(TE_D!$E62,TE_D!$G62,TE_D!$I62,TE_D!$K62,TE_D!$M62)</f>
        <v>2.4778744090302181</v>
      </c>
      <c r="P62" s="160" t="e">
        <f>TE_D!$O62/TE_D!$O$103</f>
        <v>#DIV/0!</v>
      </c>
    </row>
    <row r="63" spans="2:16">
      <c r="B63" s="1">
        <v>29</v>
      </c>
      <c r="C63" s="3" t="s">
        <v>49</v>
      </c>
      <c r="D63" s="166" t="s">
        <v>651</v>
      </c>
      <c r="E63" s="160">
        <v>0.16456692913385829</v>
      </c>
      <c r="F63" s="4"/>
      <c r="G63" s="160">
        <v>0.11948790896159318</v>
      </c>
      <c r="H63" s="4"/>
      <c r="I63" s="160">
        <v>9.0000000000000011E-2</v>
      </c>
      <c r="J63" s="4"/>
      <c r="K63" s="160">
        <v>0.95356762513312043</v>
      </c>
      <c r="L63" s="4"/>
      <c r="M63" s="160">
        <v>1.1463060791614779</v>
      </c>
      <c r="N63" s="4"/>
      <c r="O63" s="4">
        <f>SUM(TE_D!$E63,TE_D!$G63,TE_D!$I63,TE_D!$K63,TE_D!$M63)</f>
        <v>2.4739285423900497</v>
      </c>
      <c r="P63" s="160" t="e">
        <f>TE_D!$O63/TE_D!$O$103</f>
        <v>#DIV/0!</v>
      </c>
    </row>
    <row r="64" spans="2:16">
      <c r="B64" s="1">
        <v>23</v>
      </c>
      <c r="C64" s="3" t="s">
        <v>66</v>
      </c>
      <c r="D64" s="166" t="s">
        <v>662</v>
      </c>
      <c r="E64" s="160">
        <v>0.28013172338090009</v>
      </c>
      <c r="F64" s="4"/>
      <c r="G64" s="160">
        <v>7.5391180654338544E-2</v>
      </c>
      <c r="H64" s="4"/>
      <c r="I64" s="160">
        <v>9.0000000000000011E-2</v>
      </c>
      <c r="J64" s="4"/>
      <c r="K64" s="160">
        <v>0.96176783812566558</v>
      </c>
      <c r="L64" s="4"/>
      <c r="M64" s="160">
        <v>1.0618060838971621</v>
      </c>
      <c r="N64" s="4"/>
      <c r="O64" s="4">
        <f>SUM(TE_D!$E64,TE_D!$G64,TE_D!$I64,TE_D!$K64,TE_D!$M64)</f>
        <v>2.4690968260580664</v>
      </c>
      <c r="P64" s="160" t="e">
        <f>TE_D!$O64/TE_D!$O$103</f>
        <v>#DIV/0!</v>
      </c>
    </row>
    <row r="65" spans="2:16">
      <c r="B65" s="1">
        <v>32</v>
      </c>
      <c r="C65" s="3" t="s">
        <v>752</v>
      </c>
      <c r="D65" s="166" t="s">
        <v>649</v>
      </c>
      <c r="E65" s="160">
        <v>0.116734693877551</v>
      </c>
      <c r="F65" s="4"/>
      <c r="G65" s="160">
        <v>7.3968705547652919E-2</v>
      </c>
      <c r="H65" s="4"/>
      <c r="I65" s="160">
        <v>0.18000000000000002</v>
      </c>
      <c r="J65" s="4"/>
      <c r="K65" s="160">
        <v>0.91139510117145894</v>
      </c>
      <c r="L65" s="4"/>
      <c r="M65" s="160">
        <v>1.1855479841437278</v>
      </c>
      <c r="N65" s="4"/>
      <c r="O65" s="4">
        <f>SUM(TE_D!$E65,TE_D!$G65,TE_D!$I65,TE_D!$K65,TE_D!$M65)</f>
        <v>2.4676464847403903</v>
      </c>
      <c r="P65" s="160" t="e">
        <f>TE_D!$O65/TE_D!$O$103</f>
        <v>#DIV/0!</v>
      </c>
    </row>
    <row r="66" spans="2:16">
      <c r="B66" s="1">
        <v>27</v>
      </c>
      <c r="C66" s="3" t="s">
        <v>41</v>
      </c>
      <c r="D66" s="166" t="s">
        <v>656</v>
      </c>
      <c r="E66" s="160">
        <v>0.16961451247165535</v>
      </c>
      <c r="F66" s="4"/>
      <c r="G66" s="160">
        <v>0.155049786628734</v>
      </c>
      <c r="H66" s="4"/>
      <c r="I66" s="160">
        <v>0</v>
      </c>
      <c r="J66" s="4"/>
      <c r="K66" s="160">
        <v>0.96293929712460069</v>
      </c>
      <c r="L66" s="4"/>
      <c r="M66" s="160">
        <v>1.1500907797241424</v>
      </c>
      <c r="N66" s="4"/>
      <c r="O66" s="4">
        <f>SUM(TE_D!$E66,TE_D!$G66,TE_D!$I66,TE_D!$K66,TE_D!$M66)</f>
        <v>2.4376943759491327</v>
      </c>
      <c r="P66" s="160" t="e">
        <f>TE_D!$O66/TE_D!$O$103</f>
        <v>#DIV/0!</v>
      </c>
    </row>
    <row r="67" spans="2:16">
      <c r="B67" s="1">
        <v>28</v>
      </c>
      <c r="C67" s="3" t="s">
        <v>27</v>
      </c>
      <c r="D67" s="166" t="s">
        <v>670</v>
      </c>
      <c r="E67" s="160">
        <v>0.19437751004016068</v>
      </c>
      <c r="F67" s="4"/>
      <c r="G67" s="160">
        <v>9.388335704125178E-2</v>
      </c>
      <c r="H67" s="4"/>
      <c r="I67" s="160">
        <v>8.5714285714285701E-2</v>
      </c>
      <c r="J67" s="4"/>
      <c r="K67" s="160">
        <v>0.89733759318423845</v>
      </c>
      <c r="L67" s="4"/>
      <c r="M67" s="160">
        <v>1.1149737782457465</v>
      </c>
      <c r="N67" s="4"/>
      <c r="O67" s="4">
        <f>SUM(TE_D!$E67,TE_D!$G67,TE_D!$I67,TE_D!$K67,TE_D!$M67)</f>
        <v>2.386286524225683</v>
      </c>
      <c r="P67" s="160" t="e">
        <f>TE_D!$O67/TE_D!$O$103</f>
        <v>#DIV/0!</v>
      </c>
    </row>
    <row r="68" spans="2:16">
      <c r="B68" s="1">
        <v>30</v>
      </c>
      <c r="C68" s="3" t="s">
        <v>19</v>
      </c>
      <c r="D68" s="166" t="s">
        <v>646</v>
      </c>
      <c r="E68" s="160">
        <v>0.15157894736842106</v>
      </c>
      <c r="F68" s="4"/>
      <c r="G68" s="160">
        <v>0.15647226173541964</v>
      </c>
      <c r="H68" s="4"/>
      <c r="I68" s="160">
        <v>0.10285714285714286</v>
      </c>
      <c r="J68" s="4"/>
      <c r="K68" s="160">
        <v>0.91608093716719918</v>
      </c>
      <c r="L68" s="4"/>
      <c r="M68" s="160">
        <v>1.0252326283154543</v>
      </c>
      <c r="N68" s="4"/>
      <c r="O68" s="4">
        <f>SUM(TE_D!$E68,TE_D!$G68,TE_D!$I68,TE_D!$K68,TE_D!$M68)</f>
        <v>2.3522219174436367</v>
      </c>
      <c r="P68" s="160" t="e">
        <f>TE_D!$O68/TE_D!$O$103</f>
        <v>#DIV/0!</v>
      </c>
    </row>
    <row r="69" spans="2:16">
      <c r="B69" s="1">
        <v>23</v>
      </c>
      <c r="C69" s="3" t="s">
        <v>45</v>
      </c>
      <c r="D69" s="166" t="s">
        <v>699</v>
      </c>
      <c r="E69" s="160">
        <v>7.1690427698574352E-2</v>
      </c>
      <c r="F69" s="4"/>
      <c r="G69" s="160">
        <v>0.10953058321479375</v>
      </c>
      <c r="H69" s="4"/>
      <c r="I69" s="160">
        <v>0</v>
      </c>
      <c r="J69" s="4"/>
      <c r="K69" s="160">
        <v>0.9477103301384453</v>
      </c>
      <c r="L69" s="4"/>
      <c r="M69" s="160">
        <v>1.2</v>
      </c>
      <c r="N69" s="4"/>
      <c r="O69" s="4">
        <f>SUM(TE_D!$E69,TE_D!$G69,TE_D!$I69,TE_D!$K69,TE_D!$M69)</f>
        <v>2.3289313410518133</v>
      </c>
      <c r="P69" s="160" t="e">
        <f>TE_D!$O69/TE_D!$O$103</f>
        <v>#DIV/0!</v>
      </c>
    </row>
    <row r="70" spans="2:16">
      <c r="B70" s="1">
        <v>25</v>
      </c>
      <c r="C70" s="3" t="s">
        <v>45</v>
      </c>
      <c r="D70" s="166" t="s">
        <v>691</v>
      </c>
      <c r="E70" s="160">
        <v>6.2729124236252543E-2</v>
      </c>
      <c r="F70" s="4"/>
      <c r="G70" s="160">
        <v>2.7027027027027029E-2</v>
      </c>
      <c r="H70" s="4"/>
      <c r="I70" s="160">
        <v>9.0000000000000011E-2</v>
      </c>
      <c r="J70" s="4"/>
      <c r="K70" s="160">
        <v>0.93951011714590005</v>
      </c>
      <c r="L70" s="4"/>
      <c r="M70" s="160">
        <v>1.2</v>
      </c>
      <c r="N70" s="4"/>
      <c r="O70" s="4">
        <f>SUM(TE_D!$E70,TE_D!$G70,TE_D!$I70,TE_D!$K70,TE_D!$M70)</f>
        <v>2.3192662684091796</v>
      </c>
      <c r="P70" s="160" t="e">
        <f>TE_D!$O70/TE_D!$O$103</f>
        <v>#DIV/0!</v>
      </c>
    </row>
    <row r="71" spans="2:16">
      <c r="B71" s="1">
        <v>24</v>
      </c>
      <c r="C71" s="3" t="s">
        <v>47</v>
      </c>
      <c r="D71" s="166" t="s">
        <v>664</v>
      </c>
      <c r="E71" s="160">
        <v>0.15265306122448979</v>
      </c>
      <c r="F71" s="4"/>
      <c r="G71" s="160">
        <v>0.1678520625889047</v>
      </c>
      <c r="H71" s="4"/>
      <c r="I71" s="160">
        <v>0</v>
      </c>
      <c r="J71" s="4"/>
      <c r="K71" s="160">
        <v>0.96528221512247081</v>
      </c>
      <c r="L71" s="4"/>
      <c r="M71" s="160">
        <v>1.0134666609320013</v>
      </c>
      <c r="N71" s="4"/>
      <c r="O71" s="4">
        <f>SUM(TE_D!$E71,TE_D!$G71,TE_D!$I71,TE_D!$K71,TE_D!$M71)</f>
        <v>2.2992539998678665</v>
      </c>
      <c r="P71" s="160" t="e">
        <f>TE_D!$O71/TE_D!$O$103</f>
        <v>#DIV/0!</v>
      </c>
    </row>
    <row r="72" spans="2:16">
      <c r="B72" s="1">
        <v>24</v>
      </c>
      <c r="C72" s="3" t="s">
        <v>33</v>
      </c>
      <c r="D72" s="166" t="s">
        <v>689</v>
      </c>
      <c r="E72" s="160">
        <v>0.10465807730426166</v>
      </c>
      <c r="F72" s="4"/>
      <c r="G72" s="160">
        <v>9.388335704125178E-2</v>
      </c>
      <c r="H72" s="4"/>
      <c r="I72" s="160">
        <v>0</v>
      </c>
      <c r="J72" s="4"/>
      <c r="K72" s="160">
        <v>0.95708200212992556</v>
      </c>
      <c r="L72" s="4"/>
      <c r="M72" s="160">
        <v>1.112965105851861</v>
      </c>
      <c r="N72" s="4"/>
      <c r="O72" s="4">
        <f>SUM(TE_D!$E72,TE_D!$G72,TE_D!$I72,TE_D!$K72,TE_D!$M72)</f>
        <v>2.2685885423272998</v>
      </c>
      <c r="P72" s="160" t="e">
        <f>TE_D!$O72/TE_D!$O$103</f>
        <v>#DIV/0!</v>
      </c>
    </row>
    <row r="73" spans="2:16">
      <c r="B73" s="1">
        <v>31</v>
      </c>
      <c r="C73" s="3" t="s">
        <v>53</v>
      </c>
      <c r="D73" s="166" t="s">
        <v>660</v>
      </c>
      <c r="E73" s="160">
        <v>0.15969436485195795</v>
      </c>
      <c r="F73" s="4"/>
      <c r="G73" s="160">
        <v>0.13798008534850639</v>
      </c>
      <c r="H73" s="4"/>
      <c r="I73" s="160">
        <v>-1.4999999999999999E-2</v>
      </c>
      <c r="J73" s="4"/>
      <c r="K73" s="160">
        <v>0.92545260915867944</v>
      </c>
      <c r="L73" s="4"/>
      <c r="M73" s="160">
        <v>1.0598444277607844</v>
      </c>
      <c r="N73" s="4"/>
      <c r="O73" s="4">
        <f>SUM(TE_D!$E73,TE_D!$G73,TE_D!$I73,TE_D!$K73,TE_D!$M73)</f>
        <v>2.2679714871199281</v>
      </c>
      <c r="P73" s="160" t="e">
        <f>TE_D!$O73/TE_D!$O$103</f>
        <v>#DIV/0!</v>
      </c>
    </row>
    <row r="74" spans="2:16">
      <c r="B74" s="1">
        <v>31</v>
      </c>
      <c r="C74" s="3" t="s">
        <v>43</v>
      </c>
      <c r="D74" s="166" t="s">
        <v>667</v>
      </c>
      <c r="E74" s="160">
        <v>0.11949563530552861</v>
      </c>
      <c r="F74" s="4"/>
      <c r="G74" s="160">
        <v>5.2631578947368425E-2</v>
      </c>
      <c r="H74" s="4"/>
      <c r="I74" s="160">
        <v>9.0000000000000011E-2</v>
      </c>
      <c r="J74" s="4"/>
      <c r="K74" s="160">
        <v>0.91725239616613419</v>
      </c>
      <c r="L74" s="4"/>
      <c r="M74" s="160">
        <v>1.0802432571526603</v>
      </c>
      <c r="N74" s="4"/>
      <c r="O74" s="4">
        <f>SUM(TE_D!$E74,TE_D!$G74,TE_D!$I74,TE_D!$K74,TE_D!$M74)</f>
        <v>2.2596228675716916</v>
      </c>
      <c r="P74" s="160" t="e">
        <f>TE_D!$O74/TE_D!$O$103</f>
        <v>#DIV/0!</v>
      </c>
    </row>
    <row r="75" spans="2:16">
      <c r="B75" s="1">
        <v>26</v>
      </c>
      <c r="C75" s="3" t="s">
        <v>35</v>
      </c>
      <c r="D75" s="166" t="s">
        <v>703</v>
      </c>
      <c r="E75" s="160">
        <v>4.4897959183673466E-2</v>
      </c>
      <c r="F75" s="4"/>
      <c r="G75" s="160">
        <v>5.8321479374110953E-2</v>
      </c>
      <c r="H75" s="4"/>
      <c r="I75" s="160">
        <v>0</v>
      </c>
      <c r="J75" s="4"/>
      <c r="K75" s="160">
        <v>0.9500532481363152</v>
      </c>
      <c r="L75" s="4"/>
      <c r="M75" s="160">
        <v>1.1855479841437278</v>
      </c>
      <c r="N75" s="4"/>
      <c r="O75" s="4">
        <f>SUM(TE_D!$E75,TE_D!$G75,TE_D!$I75,TE_D!$K75,TE_D!$M75)</f>
        <v>2.2388206708378275</v>
      </c>
      <c r="P75" s="160" t="e">
        <f>TE_D!$O75/TE_D!$O$103</f>
        <v>#DIV/0!</v>
      </c>
    </row>
    <row r="76" spans="2:16">
      <c r="B76" s="1">
        <v>29</v>
      </c>
      <c r="C76" s="3" t="s">
        <v>15</v>
      </c>
      <c r="D76" s="166" t="s">
        <v>718</v>
      </c>
      <c r="E76" s="160">
        <v>5.1262135922330095E-2</v>
      </c>
      <c r="F76" s="4"/>
      <c r="G76" s="160">
        <v>0.10384068278805121</v>
      </c>
      <c r="H76" s="4"/>
      <c r="I76" s="160">
        <v>0</v>
      </c>
      <c r="J76" s="4"/>
      <c r="K76" s="160">
        <v>0.94185303514377006</v>
      </c>
      <c r="L76" s="4"/>
      <c r="M76" s="160">
        <v>1.1346049136717526</v>
      </c>
      <c r="N76" s="4"/>
      <c r="O76" s="4">
        <f>SUM(TE_D!$E76,TE_D!$G76,TE_D!$I76,TE_D!$K76,TE_D!$M76)</f>
        <v>2.2315607675259042</v>
      </c>
      <c r="P76" s="160" t="e">
        <f>TE_D!$O76/TE_D!$O$103</f>
        <v>#DIV/0!</v>
      </c>
    </row>
    <row r="77" spans="2:16">
      <c r="B77" s="1">
        <v>24</v>
      </c>
      <c r="C77" s="3" t="s">
        <v>64</v>
      </c>
      <c r="D77" s="166" t="s">
        <v>669</v>
      </c>
      <c r="E77" s="160">
        <v>0.12753623188405799</v>
      </c>
      <c r="F77" s="4"/>
      <c r="G77" s="160">
        <v>0.10099573257467995</v>
      </c>
      <c r="H77" s="4"/>
      <c r="I77" s="160">
        <v>0</v>
      </c>
      <c r="J77" s="4"/>
      <c r="K77" s="160">
        <v>0.88796592119275819</v>
      </c>
      <c r="L77" s="4"/>
      <c r="M77" s="160">
        <v>1.1021811898612073</v>
      </c>
      <c r="N77" s="4"/>
      <c r="O77" s="4">
        <f>SUM(TE_D!$E77,TE_D!$G77,TE_D!$I77,TE_D!$K77,TE_D!$M77)</f>
        <v>2.2186790755127035</v>
      </c>
      <c r="P77" s="160" t="e">
        <f>TE_D!$O77/TE_D!$O$103</f>
        <v>#DIV/0!</v>
      </c>
    </row>
    <row r="78" spans="2:16">
      <c r="B78" s="1">
        <v>28</v>
      </c>
      <c r="C78" s="3" t="s">
        <v>25</v>
      </c>
      <c r="D78" s="166" t="s">
        <v>676</v>
      </c>
      <c r="E78" s="160">
        <v>0.12727272727272726</v>
      </c>
      <c r="F78" s="4"/>
      <c r="G78" s="160">
        <v>5.4054054054054057E-2</v>
      </c>
      <c r="H78" s="4"/>
      <c r="I78" s="160">
        <v>0</v>
      </c>
      <c r="J78" s="4"/>
      <c r="K78" s="160">
        <v>0.9500532481363152</v>
      </c>
      <c r="L78" s="4"/>
      <c r="M78" s="160">
        <v>1.0849823485756598</v>
      </c>
      <c r="N78" s="4"/>
      <c r="O78" s="4">
        <f>SUM(TE_D!$E78,TE_D!$G78,TE_D!$I78,TE_D!$K78,TE_D!$M78)</f>
        <v>2.216362378038756</v>
      </c>
      <c r="P78" s="160" t="e">
        <f>TE_D!$O78/TE_D!$O$103</f>
        <v>#DIV/0!</v>
      </c>
    </row>
    <row r="79" spans="2:16">
      <c r="B79" s="1">
        <v>27</v>
      </c>
      <c r="C79" s="3" t="s">
        <v>23</v>
      </c>
      <c r="D79" s="166" t="s">
        <v>720</v>
      </c>
      <c r="E79" s="160">
        <v>1.7849898580121704E-2</v>
      </c>
      <c r="F79" s="4"/>
      <c r="G79" s="160">
        <v>4.8364153627311522E-2</v>
      </c>
      <c r="H79" s="4"/>
      <c r="I79" s="160">
        <v>0</v>
      </c>
      <c r="J79" s="4"/>
      <c r="K79" s="160">
        <v>1.0109691160809371</v>
      </c>
      <c r="L79" s="4"/>
      <c r="M79" s="160">
        <v>1.0887336524269242</v>
      </c>
      <c r="N79" s="4"/>
      <c r="O79" s="4">
        <f>SUM(TE_D!$E79,TE_D!$G79,TE_D!$I79,TE_D!$K79,TE_D!$M79)</f>
        <v>2.1659168207152946</v>
      </c>
      <c r="P79" s="160" t="e">
        <f>TE_D!$O79/TE_D!$O$103</f>
        <v>#DIV/0!</v>
      </c>
    </row>
    <row r="80" spans="2:16">
      <c r="B80" s="1">
        <v>25</v>
      </c>
      <c r="C80" s="3" t="s">
        <v>7</v>
      </c>
      <c r="D80" s="166" t="s">
        <v>716</v>
      </c>
      <c r="E80" s="160">
        <v>4.4265593561368208E-2</v>
      </c>
      <c r="F80" s="4"/>
      <c r="G80" s="160">
        <v>6.2588904694167863E-2</v>
      </c>
      <c r="H80" s="4"/>
      <c r="I80" s="160">
        <v>0</v>
      </c>
      <c r="J80" s="4"/>
      <c r="K80" s="160">
        <v>0.94302449414270506</v>
      </c>
      <c r="L80" s="4"/>
      <c r="M80" s="160">
        <v>1.1078896541498291</v>
      </c>
      <c r="N80" s="4"/>
      <c r="O80" s="4">
        <f>SUM(TE_D!$E80,TE_D!$G80,TE_D!$I80,TE_D!$K80,TE_D!$M80)</f>
        <v>2.1577686465480701</v>
      </c>
      <c r="P80" s="160" t="e">
        <f>TE_D!$O80/TE_D!$O$103</f>
        <v>#DIV/0!</v>
      </c>
    </row>
    <row r="81" spans="2:16">
      <c r="B81" s="1">
        <v>27</v>
      </c>
      <c r="C81" s="3" t="s">
        <v>19</v>
      </c>
      <c r="D81" s="166" t="s">
        <v>708</v>
      </c>
      <c r="E81" s="160">
        <v>3.3684210526315796E-2</v>
      </c>
      <c r="F81" s="4"/>
      <c r="G81" s="160">
        <v>0.14224751066856331</v>
      </c>
      <c r="H81" s="4"/>
      <c r="I81" s="160">
        <v>0</v>
      </c>
      <c r="J81" s="4"/>
      <c r="K81" s="160">
        <v>0.9488817891373803</v>
      </c>
      <c r="L81" s="4"/>
      <c r="M81" s="160">
        <v>1.0252326283154543</v>
      </c>
      <c r="N81" s="4"/>
      <c r="O81" s="4">
        <f>SUM(TE_D!$E81,TE_D!$G81,TE_D!$I81,TE_D!$K81,TE_D!$M81)</f>
        <v>2.1500461386477134</v>
      </c>
      <c r="P81" s="160" t="e">
        <f>TE_D!$O81/TE_D!$O$103</f>
        <v>#DIV/0!</v>
      </c>
    </row>
    <row r="82" spans="2:16">
      <c r="B82" s="1">
        <v>28</v>
      </c>
      <c r="C82" s="3" t="s">
        <v>43</v>
      </c>
      <c r="D82" s="166" t="s">
        <v>723</v>
      </c>
      <c r="E82" s="160">
        <v>6.828322017458778E-2</v>
      </c>
      <c r="F82" s="4"/>
      <c r="G82" s="160">
        <v>2.7027027027027029E-2</v>
      </c>
      <c r="H82" s="4"/>
      <c r="I82" s="160">
        <v>0</v>
      </c>
      <c r="J82" s="4"/>
      <c r="K82" s="160">
        <v>0.96528221512247081</v>
      </c>
      <c r="L82" s="4"/>
      <c r="M82" s="160">
        <v>1.0802432571526603</v>
      </c>
      <c r="N82" s="4"/>
      <c r="O82" s="4">
        <f>SUM(TE_D!$E82,TE_D!$G82,TE_D!$I82,TE_D!$K82,TE_D!$M82)</f>
        <v>2.1408357194767458</v>
      </c>
      <c r="P82" s="160" t="e">
        <f>TE_D!$O82/TE_D!$O$103</f>
        <v>#DIV/0!</v>
      </c>
    </row>
    <row r="83" spans="2:16">
      <c r="B83" s="1">
        <v>27</v>
      </c>
      <c r="C83" s="3" t="s">
        <v>51</v>
      </c>
      <c r="D83" s="166" t="s">
        <v>702</v>
      </c>
      <c r="E83" s="160">
        <v>0.10000000000000002</v>
      </c>
      <c r="F83" s="4"/>
      <c r="G83" s="160">
        <v>5.5476529160739689E-2</v>
      </c>
      <c r="H83" s="4"/>
      <c r="I83" s="160">
        <v>0</v>
      </c>
      <c r="J83" s="4"/>
      <c r="K83" s="160">
        <v>0.9500532481363152</v>
      </c>
      <c r="L83" s="4"/>
      <c r="M83" s="160">
        <v>1.0184546494655193</v>
      </c>
      <c r="N83" s="4"/>
      <c r="O83" s="4">
        <f>SUM(TE_D!$E83,TE_D!$G83,TE_D!$I83,TE_D!$K83,TE_D!$M83)</f>
        <v>2.1239844267625743</v>
      </c>
      <c r="P83" s="160" t="e">
        <f>TE_D!$O83/TE_D!$O$103</f>
        <v>#DIV/0!</v>
      </c>
    </row>
    <row r="84" spans="2:16">
      <c r="B84" s="1">
        <v>24</v>
      </c>
      <c r="C84" s="3" t="s">
        <v>37</v>
      </c>
      <c r="D84" s="166" t="s">
        <v>753</v>
      </c>
      <c r="E84" s="160">
        <v>2.7557411273486435E-2</v>
      </c>
      <c r="F84" s="4"/>
      <c r="G84" s="160">
        <v>-1.4224751066856331E-3</v>
      </c>
      <c r="H84" s="4"/>
      <c r="I84" s="160">
        <v>0</v>
      </c>
      <c r="J84" s="4"/>
      <c r="K84" s="160">
        <v>0.97113951011714594</v>
      </c>
      <c r="L84" s="4"/>
      <c r="M84" s="160">
        <v>1.1186843643592428</v>
      </c>
      <c r="N84" s="4"/>
      <c r="O84" s="4">
        <f>SUM(TE_D!$E84,TE_D!$G84,TE_D!$I84,TE_D!$K84,TE_D!$M84)</f>
        <v>2.1159588106431895</v>
      </c>
      <c r="P84" s="160" t="e">
        <f>TE_D!$O84/TE_D!$O$103</f>
        <v>#DIV/0!</v>
      </c>
    </row>
    <row r="85" spans="2:16">
      <c r="B85" s="1">
        <v>23</v>
      </c>
      <c r="C85" s="3" t="s">
        <v>29</v>
      </c>
      <c r="D85" s="166" t="s">
        <v>717</v>
      </c>
      <c r="E85" s="160">
        <v>3.6288659793814439E-2</v>
      </c>
      <c r="F85" s="4"/>
      <c r="G85" s="160">
        <v>5.6899004267425321E-2</v>
      </c>
      <c r="H85" s="4"/>
      <c r="I85" s="160">
        <v>0</v>
      </c>
      <c r="J85" s="4"/>
      <c r="K85" s="160">
        <v>0.9348242811501597</v>
      </c>
      <c r="L85" s="4"/>
      <c r="M85" s="160">
        <v>1.082262390624422</v>
      </c>
      <c r="N85" s="4"/>
      <c r="O85" s="4">
        <f>SUM(TE_D!$E85,TE_D!$G85,TE_D!$I85,TE_D!$K85,TE_D!$M85)</f>
        <v>2.1102743358358214</v>
      </c>
      <c r="P85" s="160" t="e">
        <f>TE_D!$O85/TE_D!$O$103</f>
        <v>#DIV/0!</v>
      </c>
    </row>
    <row r="86" spans="2:16">
      <c r="B86" s="1">
        <v>25</v>
      </c>
      <c r="C86" s="3" t="s">
        <v>19</v>
      </c>
      <c r="D86" s="166" t="s">
        <v>69</v>
      </c>
      <c r="E86" s="160">
        <v>0</v>
      </c>
      <c r="F86" s="4"/>
      <c r="G86" s="160">
        <v>0.78093883357041249</v>
      </c>
      <c r="H86" s="4"/>
      <c r="I86" s="160">
        <v>0.28499999999999998</v>
      </c>
      <c r="J86" s="4"/>
      <c r="K86" s="160">
        <v>0</v>
      </c>
      <c r="L86" s="4"/>
      <c r="M86" s="160">
        <v>1.0252326283154543</v>
      </c>
      <c r="N86" s="4"/>
      <c r="O86" s="4">
        <f>SUM(TE_D!$E86,TE_D!$G86,TE_D!$I86,TE_D!$K86,TE_D!$M86)</f>
        <v>2.0911714618858666</v>
      </c>
      <c r="P86" s="160" t="e">
        <f>TE_D!$O86/TE_D!$O$103</f>
        <v>#DIV/0!</v>
      </c>
    </row>
    <row r="87" spans="2:16">
      <c r="B87" s="1">
        <v>24</v>
      </c>
      <c r="C87" s="3" t="s">
        <v>61</v>
      </c>
      <c r="D87" s="166" t="s">
        <v>754</v>
      </c>
      <c r="E87" s="160">
        <v>6.7175572519083973E-2</v>
      </c>
      <c r="F87" s="4"/>
      <c r="G87" s="160">
        <v>4.2674253200568994E-3</v>
      </c>
      <c r="H87" s="4"/>
      <c r="I87" s="160">
        <v>0</v>
      </c>
      <c r="J87" s="4"/>
      <c r="K87" s="160">
        <v>0.93833865814696482</v>
      </c>
      <c r="L87" s="4"/>
      <c r="M87" s="160">
        <v>1.0806538103411527</v>
      </c>
      <c r="N87" s="4"/>
      <c r="O87" s="4">
        <f>SUM(TE_D!$E87,TE_D!$G87,TE_D!$I87,TE_D!$K87,TE_D!$M87)</f>
        <v>2.0904354663272584</v>
      </c>
      <c r="P87" s="160" t="e">
        <f>TE_D!$O87/TE_D!$O$103</f>
        <v>#DIV/0!</v>
      </c>
    </row>
    <row r="88" spans="2:16">
      <c r="B88" s="1">
        <v>29</v>
      </c>
      <c r="C88" s="3" t="s">
        <v>11</v>
      </c>
      <c r="D88" s="166" t="s">
        <v>722</v>
      </c>
      <c r="E88" s="160">
        <v>1.7995910020449899E-2</v>
      </c>
      <c r="F88" s="4"/>
      <c r="G88" s="160">
        <v>2.2759601706970129E-2</v>
      </c>
      <c r="H88" s="4"/>
      <c r="I88" s="160">
        <v>0</v>
      </c>
      <c r="J88" s="4"/>
      <c r="K88" s="160">
        <v>0.93130990415335457</v>
      </c>
      <c r="L88" s="4"/>
      <c r="M88" s="160">
        <v>1.0888147624562357</v>
      </c>
      <c r="N88" s="4"/>
      <c r="O88" s="4">
        <f>SUM(TE_D!$E88,TE_D!$G88,TE_D!$I88,TE_D!$K88,TE_D!$M88)</f>
        <v>2.0608801783370101</v>
      </c>
      <c r="P88" s="160" t="e">
        <f>TE_D!$O88/TE_D!$O$103</f>
        <v>#DIV/0!</v>
      </c>
    </row>
    <row r="89" spans="2:16">
      <c r="B89" s="1">
        <v>24</v>
      </c>
      <c r="C89" s="3" t="s">
        <v>57</v>
      </c>
      <c r="D89" s="166" t="s">
        <v>735</v>
      </c>
      <c r="E89" s="160">
        <v>1.8743343982960597E-2</v>
      </c>
      <c r="F89" s="4"/>
      <c r="G89" s="160">
        <v>4.694167852062589E-2</v>
      </c>
      <c r="H89" s="4"/>
      <c r="I89" s="160">
        <v>0</v>
      </c>
      <c r="J89" s="4"/>
      <c r="K89" s="160">
        <v>0.96996805111821083</v>
      </c>
      <c r="L89" s="4"/>
      <c r="M89" s="160">
        <v>1.0205368188437385</v>
      </c>
      <c r="N89" s="4"/>
      <c r="O89" s="4">
        <f>SUM(TE_D!$E89,TE_D!$G89,TE_D!$I89,TE_D!$K89,TE_D!$M89)</f>
        <v>2.056189892465536</v>
      </c>
      <c r="P89" s="160" t="e">
        <f>TE_D!$O89/TE_D!$O$103</f>
        <v>#DIV/0!</v>
      </c>
    </row>
    <row r="90" spans="2:16">
      <c r="B90" s="1">
        <v>29</v>
      </c>
      <c r="C90" s="3" t="s">
        <v>57</v>
      </c>
      <c r="D90" s="166" t="s">
        <v>731</v>
      </c>
      <c r="E90" s="160">
        <v>9.3716719914802973E-2</v>
      </c>
      <c r="F90" s="4"/>
      <c r="G90" s="160">
        <v>1.2802275960170698E-2</v>
      </c>
      <c r="H90" s="4"/>
      <c r="I90" s="160">
        <v>0</v>
      </c>
      <c r="J90" s="4"/>
      <c r="K90" s="160">
        <v>0.89382321618743343</v>
      </c>
      <c r="L90" s="4"/>
      <c r="M90" s="160">
        <v>1.0205368188437385</v>
      </c>
      <c r="N90" s="4"/>
      <c r="O90" s="4">
        <f>SUM(TE_D!$E90,TE_D!$G90,TE_D!$I90,TE_D!$K90,TE_D!$M90)</f>
        <v>2.0208790309061455</v>
      </c>
      <c r="P90" s="160" t="e">
        <f>TE_D!$O90/TE_D!$O$103</f>
        <v>#DIV/0!</v>
      </c>
    </row>
    <row r="91" spans="2:16">
      <c r="B91" s="1">
        <v>24</v>
      </c>
      <c r="C91" s="3" t="s">
        <v>19</v>
      </c>
      <c r="D91" s="166" t="s">
        <v>755</v>
      </c>
      <c r="E91" s="160">
        <v>1.6842105263157898E-2</v>
      </c>
      <c r="F91" s="4"/>
      <c r="G91" s="160">
        <v>0</v>
      </c>
      <c r="H91" s="4"/>
      <c r="I91" s="160">
        <v>0</v>
      </c>
      <c r="J91" s="4"/>
      <c r="K91" s="160">
        <v>0.93833865814696482</v>
      </c>
      <c r="L91" s="4"/>
      <c r="M91" s="160">
        <v>1.0252326283154543</v>
      </c>
      <c r="N91" s="4"/>
      <c r="O91" s="4">
        <f>SUM(TE_D!$E91,TE_D!$G91,TE_D!$I91,TE_D!$K91,TE_D!$M91)</f>
        <v>1.9804133917255768</v>
      </c>
      <c r="P91" s="160" t="e">
        <f>TE_D!$O91/TE_D!$O$103</f>
        <v>#DIV/0!</v>
      </c>
    </row>
    <row r="92" spans="2:16">
      <c r="B92" s="1">
        <v>24</v>
      </c>
      <c r="C92" s="3" t="s">
        <v>61</v>
      </c>
      <c r="D92" s="166" t="s">
        <v>756</v>
      </c>
      <c r="E92" s="160">
        <v>9.5965103598691388E-3</v>
      </c>
      <c r="F92" s="4"/>
      <c r="G92" s="160">
        <v>8.1081081081081086E-2</v>
      </c>
      <c r="H92" s="4"/>
      <c r="I92" s="160">
        <v>0.48</v>
      </c>
      <c r="J92" s="4"/>
      <c r="K92" s="160">
        <v>0</v>
      </c>
      <c r="L92" s="4"/>
      <c r="M92" s="160">
        <v>1.0806538103411527</v>
      </c>
      <c r="N92" s="4"/>
      <c r="O92" s="4">
        <f>SUM(TE_D!$E92,TE_D!$G92,TE_D!$I92,TE_D!$K92,TE_D!$M92)</f>
        <v>1.651331401782103</v>
      </c>
      <c r="P92" s="160" t="e">
        <f>TE_D!$O92/TE_D!$O$103</f>
        <v>#DIV/0!</v>
      </c>
    </row>
    <row r="93" spans="2:16">
      <c r="B93" s="1">
        <v>24</v>
      </c>
      <c r="C93" s="3" t="s">
        <v>31</v>
      </c>
      <c r="D93" s="166" t="s">
        <v>648</v>
      </c>
      <c r="E93" s="160">
        <v>0.14302103250478013</v>
      </c>
      <c r="F93" s="4"/>
      <c r="G93" s="160">
        <v>0.10099573257467995</v>
      </c>
      <c r="H93" s="4"/>
      <c r="I93" s="160">
        <v>0.24</v>
      </c>
      <c r="J93" s="4"/>
      <c r="K93" s="160">
        <v>0</v>
      </c>
      <c r="L93" s="4"/>
      <c r="M93" s="160">
        <v>1.099117407307316</v>
      </c>
      <c r="N93" s="4"/>
      <c r="O93" s="4">
        <f>SUM(TE_D!$E93,TE_D!$G93,TE_D!$I93,TE_D!$K93,TE_D!$M93)</f>
        <v>1.583134172386776</v>
      </c>
      <c r="P93" s="160" t="e">
        <f>TE_D!$O93/TE_D!$O$103</f>
        <v>#DIV/0!</v>
      </c>
    </row>
    <row r="94" spans="2:16">
      <c r="B94" s="1">
        <v>24</v>
      </c>
      <c r="C94" s="3" t="s">
        <v>51</v>
      </c>
      <c r="D94" s="166" t="s">
        <v>641</v>
      </c>
      <c r="E94" s="160">
        <v>0.31818181818181818</v>
      </c>
      <c r="F94" s="4"/>
      <c r="G94" s="160">
        <v>0.1763869132290185</v>
      </c>
      <c r="H94" s="4"/>
      <c r="I94" s="160">
        <v>0</v>
      </c>
      <c r="J94" s="4"/>
      <c r="K94" s="160">
        <v>0</v>
      </c>
      <c r="L94" s="4"/>
      <c r="M94" s="160">
        <v>1.0184546494655193</v>
      </c>
      <c r="N94" s="4"/>
      <c r="O94" s="4">
        <f>SUM(TE_D!$E94,TE_D!$G94,TE_D!$I94,TE_D!$K94,TE_D!$M94)</f>
        <v>1.513023380876356</v>
      </c>
      <c r="P94" s="160" t="e">
        <f>TE_D!$O94/TE_D!$O$103</f>
        <v>#DIV/0!</v>
      </c>
    </row>
    <row r="95" spans="2:16">
      <c r="B95" s="1">
        <v>29</v>
      </c>
      <c r="C95" s="3" t="s">
        <v>41</v>
      </c>
      <c r="D95" s="166" t="s">
        <v>674</v>
      </c>
      <c r="E95" s="160">
        <v>9.9773242630385506E-2</v>
      </c>
      <c r="F95" s="4"/>
      <c r="G95" s="160">
        <v>9.6728307254623044E-2</v>
      </c>
      <c r="H95" s="4"/>
      <c r="I95" s="160">
        <v>0.15999999999999998</v>
      </c>
      <c r="J95" s="4"/>
      <c r="K95" s="160">
        <v>0</v>
      </c>
      <c r="L95" s="4"/>
      <c r="M95" s="160">
        <v>1.1500907797241424</v>
      </c>
      <c r="N95" s="4"/>
      <c r="O95" s="4">
        <f>SUM(TE_D!$E95,TE_D!$G95,TE_D!$I95,TE_D!$K95,TE_D!$M95)</f>
        <v>1.506592329609151</v>
      </c>
      <c r="P95" s="160" t="e">
        <f>TE_D!$O95/TE_D!$O$103</f>
        <v>#DIV/0!</v>
      </c>
    </row>
    <row r="96" spans="2:16">
      <c r="B96" s="1">
        <v>25</v>
      </c>
      <c r="C96" s="3" t="s">
        <v>47</v>
      </c>
      <c r="D96" s="166" t="s">
        <v>757</v>
      </c>
      <c r="E96" s="160">
        <v>0.17959183673469387</v>
      </c>
      <c r="F96" s="4"/>
      <c r="G96" s="160">
        <v>0.22759601706970128</v>
      </c>
      <c r="H96" s="4"/>
      <c r="I96" s="160">
        <v>-2.4E-2</v>
      </c>
      <c r="J96" s="4"/>
      <c r="K96" s="160">
        <v>0</v>
      </c>
      <c r="L96" s="4"/>
      <c r="M96" s="160">
        <v>1.0134666609320013</v>
      </c>
      <c r="N96" s="4"/>
      <c r="O96" s="4">
        <f>SUM(TE_D!$E96,TE_D!$G96,TE_D!$I96,TE_D!$K96,TE_D!$M96)</f>
        <v>1.3966545147363965</v>
      </c>
      <c r="P96" s="160" t="e">
        <f>TE_D!$O96/TE_D!$O$103</f>
        <v>#DIV/0!</v>
      </c>
    </row>
    <row r="97" spans="2:17">
      <c r="B97" s="1">
        <v>29</v>
      </c>
      <c r="C97" s="3" t="s">
        <v>3</v>
      </c>
      <c r="D97" s="166" t="s">
        <v>671</v>
      </c>
      <c r="E97" s="160">
        <v>0.12244897959183675</v>
      </c>
      <c r="F97" s="4"/>
      <c r="G97" s="160">
        <v>6.4011379800853488E-2</v>
      </c>
      <c r="H97" s="4"/>
      <c r="I97" s="160">
        <v>9.0000000000000011E-2</v>
      </c>
      <c r="J97" s="4"/>
      <c r="K97" s="160">
        <v>0</v>
      </c>
      <c r="L97" s="4"/>
      <c r="M97" s="160">
        <v>1.0933171522983758</v>
      </c>
      <c r="N97" s="4"/>
      <c r="O97" s="4">
        <f>SUM(TE_D!$E97,TE_D!$G97,TE_D!$I97,TE_D!$K97,TE_D!$M97)</f>
        <v>1.369777511691066</v>
      </c>
      <c r="P97" s="160" t="e">
        <f>TE_D!$O97/TE_D!$O$103</f>
        <v>#DIV/0!</v>
      </c>
    </row>
    <row r="98" spans="2:17">
      <c r="B98" s="1">
        <v>28</v>
      </c>
      <c r="C98" s="3" t="s">
        <v>39</v>
      </c>
      <c r="D98" s="166" t="s">
        <v>678</v>
      </c>
      <c r="E98" s="160">
        <v>0.13831041257367385</v>
      </c>
      <c r="F98" s="4"/>
      <c r="G98" s="160">
        <v>0.15647226173541964</v>
      </c>
      <c r="H98" s="4"/>
      <c r="I98" s="160">
        <v>0</v>
      </c>
      <c r="J98" s="4"/>
      <c r="K98" s="160">
        <v>0</v>
      </c>
      <c r="L98" s="4"/>
      <c r="M98" s="160">
        <v>1.072657105890362</v>
      </c>
      <c r="N98" s="4"/>
      <c r="O98" s="4">
        <f>SUM(TE_D!$E98,TE_D!$G98,TE_D!$I98,TE_D!$K98,TE_D!$M98)</f>
        <v>1.3674397801994556</v>
      </c>
      <c r="P98" s="160" t="e">
        <f>TE_D!$O98/TE_D!$O$103</f>
        <v>#DIV/0!</v>
      </c>
    </row>
    <row r="99" spans="2:17">
      <c r="B99" s="1">
        <v>23</v>
      </c>
      <c r="C99" s="3" t="s">
        <v>5</v>
      </c>
      <c r="D99" s="166" t="s">
        <v>681</v>
      </c>
      <c r="E99" s="160">
        <v>4.5929018789144051E-2</v>
      </c>
      <c r="F99" s="4"/>
      <c r="G99" s="160">
        <v>7.5391180654338544E-2</v>
      </c>
      <c r="H99" s="4"/>
      <c r="I99" s="160">
        <v>0.18000000000000002</v>
      </c>
      <c r="J99" s="4"/>
      <c r="K99" s="160">
        <v>0</v>
      </c>
      <c r="L99" s="4"/>
      <c r="M99" s="160">
        <v>1.0452358513305204</v>
      </c>
      <c r="N99" s="4"/>
      <c r="O99" s="4">
        <f>SUM(TE_D!$E99,TE_D!$G99,TE_D!$I99,TE_D!$K99,TE_D!$M99)</f>
        <v>1.3465560507740031</v>
      </c>
      <c r="P99" s="160" t="e">
        <f>TE_D!$O99/TE_D!$O$103</f>
        <v>#DIV/0!</v>
      </c>
    </row>
    <row r="100" spans="2:17">
      <c r="B100" s="1">
        <v>23</v>
      </c>
      <c r="C100" s="3" t="s">
        <v>37</v>
      </c>
      <c r="D100" s="166" t="s">
        <v>732</v>
      </c>
      <c r="E100" s="160">
        <v>5.5114822546972871E-2</v>
      </c>
      <c r="F100" s="4"/>
      <c r="G100" s="160">
        <v>3.5561877667140827E-2</v>
      </c>
      <c r="H100" s="4"/>
      <c r="I100" s="160">
        <v>0</v>
      </c>
      <c r="J100" s="4"/>
      <c r="K100" s="160">
        <v>0</v>
      </c>
      <c r="L100" s="4"/>
      <c r="M100" s="160">
        <v>1.1186843643592428</v>
      </c>
      <c r="N100" s="4"/>
      <c r="O100" s="4">
        <f>SUM(TE_D!$E100,TE_D!$G100,TE_D!$I100,TE_D!$K100,TE_D!$M100)</f>
        <v>1.2093610645733566</v>
      </c>
      <c r="P100" s="160" t="e">
        <f>TE_D!$O100/TE_D!$O$103</f>
        <v>#DIV/0!</v>
      </c>
    </row>
    <row r="101" spans="2:17">
      <c r="B101" s="1">
        <v>23</v>
      </c>
      <c r="C101" s="3" t="s">
        <v>39</v>
      </c>
      <c r="D101" s="166" t="s">
        <v>758</v>
      </c>
      <c r="E101" s="160">
        <v>3.4577603143418463E-2</v>
      </c>
      <c r="F101" s="4"/>
      <c r="G101" s="160">
        <v>2.5604551920341397E-2</v>
      </c>
      <c r="H101" s="4"/>
      <c r="I101" s="160">
        <v>0</v>
      </c>
      <c r="J101" s="4"/>
      <c r="K101" s="160">
        <v>0</v>
      </c>
      <c r="L101" s="4"/>
      <c r="M101" s="160">
        <v>1.072657105890362</v>
      </c>
      <c r="N101" s="4"/>
      <c r="O101" s="4">
        <f>SUM(TE_D!$E101,TE_D!$G101,TE_D!$I101,TE_D!$K101,TE_D!$M101)</f>
        <v>1.1328392609541218</v>
      </c>
      <c r="P101" s="160" t="e">
        <f>TE_D!$O101/TE_D!$O$103</f>
        <v>#DIV/0!</v>
      </c>
    </row>
    <row r="102" spans="2:17">
      <c r="B102" s="1">
        <v>22</v>
      </c>
      <c r="C102" s="3" t="s">
        <v>57</v>
      </c>
      <c r="D102" s="166" t="s">
        <v>712</v>
      </c>
      <c r="E102" s="160">
        <v>5.6230031948881792E-2</v>
      </c>
      <c r="F102" s="4"/>
      <c r="G102" s="160">
        <v>4.5519203413940258E-2</v>
      </c>
      <c r="H102" s="4"/>
      <c r="I102" s="160">
        <v>0</v>
      </c>
      <c r="J102" s="4"/>
      <c r="K102" s="160">
        <v>0</v>
      </c>
      <c r="L102" s="4"/>
      <c r="M102" s="160">
        <v>1.0205368188437385</v>
      </c>
      <c r="N102" s="4"/>
      <c r="O102" s="4">
        <f>SUM(TE_D!$E102,TE_D!$G102,TE_D!$I102,TE_D!$K102,TE_D!$M102)</f>
        <v>1.1222860542065605</v>
      </c>
      <c r="P102" s="160" t="e">
        <f>TE_D!$O102/TE_D!$O$103</f>
        <v>#DIV/0!</v>
      </c>
    </row>
    <row r="103" spans="2:17">
      <c r="C103" s="165"/>
      <c r="D103" s="164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</row>
    <row r="104" spans="2:17">
      <c r="C104" s="3"/>
      <c r="D104" s="16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2:17">
      <c r="C105" s="3"/>
      <c r="D105" s="16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2:17">
      <c r="C106" s="3"/>
      <c r="D106" s="16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2:17">
      <c r="C107" s="3"/>
      <c r="D107" s="16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2:17">
      <c r="C108" s="3"/>
      <c r="D108" s="16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2:17">
      <c r="C109" s="3"/>
      <c r="D109" s="16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2:17">
      <c r="C110" s="3"/>
      <c r="D110" s="16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2:17">
      <c r="C111" s="3"/>
      <c r="D111" s="16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2:17">
      <c r="C112" s="3"/>
      <c r="D112" s="16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3:17">
      <c r="C113" s="3"/>
      <c r="D113" s="16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3:17">
      <c r="C114" s="3"/>
      <c r="D114" s="16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3:17">
      <c r="C115" s="3"/>
      <c r="D115" s="16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3:17">
      <c r="C116" s="3"/>
      <c r="D116" s="16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3:17">
      <c r="C117" s="3"/>
      <c r="D117" s="16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3:17">
      <c r="C118" s="3"/>
      <c r="D118" s="16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3:17">
      <c r="C119" s="3"/>
      <c r="D119" s="16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3:17">
      <c r="C120" s="3"/>
      <c r="D120" s="16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3:17">
      <c r="C121" s="3"/>
      <c r="D121" s="16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3:17">
      <c r="C122" s="3"/>
      <c r="D122" s="16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3:17">
      <c r="C123" s="3"/>
      <c r="D123" s="16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3:17">
      <c r="C124" s="3"/>
      <c r="D124" s="16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3:17">
      <c r="C125" s="3"/>
      <c r="D125" s="16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3:17">
      <c r="C126" s="3"/>
      <c r="D126" s="16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3:17">
      <c r="C127" s="3"/>
      <c r="D127" s="16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3:17">
      <c r="C128" s="3"/>
      <c r="D128" s="16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3:17">
      <c r="C129" s="3"/>
      <c r="D129" s="16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3:17">
      <c r="C130" s="3"/>
      <c r="D130" s="16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3:17">
      <c r="C131" s="3"/>
      <c r="D131" s="16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3:17">
      <c r="C132" s="3"/>
      <c r="D132" s="16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3:17">
      <c r="C133" s="3"/>
      <c r="D133" s="16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3:17">
      <c r="C134" s="3"/>
      <c r="D134" s="16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3:17">
      <c r="C135" s="3"/>
      <c r="D135" s="16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3:17">
      <c r="C136" s="3"/>
      <c r="D136" s="16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3:17">
      <c r="C137" s="3"/>
      <c r="D137" s="16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3:17">
      <c r="C138" s="3"/>
      <c r="D138" s="16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3:17">
      <c r="C139" s="3"/>
      <c r="D139" s="16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3:17">
      <c r="C140" s="3"/>
      <c r="D140" s="16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3:17">
      <c r="C141" s="3"/>
      <c r="D141" s="16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3:17">
      <c r="C142" s="3"/>
      <c r="D142" s="16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3:17">
      <c r="C143" s="3"/>
      <c r="D143" s="16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3:17">
      <c r="C144" s="3"/>
      <c r="D144" s="16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3:17">
      <c r="C145" s="3"/>
      <c r="D145" s="16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3:17">
      <c r="C146" s="3"/>
      <c r="D146" s="16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3:17">
      <c r="C147" s="3"/>
      <c r="D147" s="16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3:17">
      <c r="C148" s="3"/>
      <c r="D148" s="16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3:17">
      <c r="C149" s="3"/>
      <c r="D149" s="16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3:17">
      <c r="C150" s="3"/>
      <c r="D150" s="16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3:17">
      <c r="C151" s="3"/>
      <c r="D151" s="16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3:17">
      <c r="C152" s="3"/>
      <c r="D152" s="16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3:17">
      <c r="C153" s="3"/>
      <c r="D153" s="16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3:17">
      <c r="C154" s="3"/>
      <c r="D154" s="16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3:17">
      <c r="C155" s="3"/>
      <c r="D155" s="16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3:17">
      <c r="C156" s="3"/>
      <c r="D156" s="16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3:17">
      <c r="C157" s="3"/>
      <c r="D157" s="16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3:17">
      <c r="C158" s="3"/>
      <c r="D158" s="16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3:17">
      <c r="C159" s="3"/>
      <c r="D159" s="16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3:17">
      <c r="C160" s="3"/>
      <c r="D160" s="16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3:17">
      <c r="C161" s="3"/>
      <c r="D161" s="16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3:17">
      <c r="C162" s="3"/>
      <c r="D162" s="16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3:17">
      <c r="C163" s="3"/>
      <c r="D163" s="16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3:17">
      <c r="C164" s="3"/>
      <c r="D164" s="16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3:17">
      <c r="C165" s="3"/>
      <c r="D165" s="16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3:17">
      <c r="C166" s="3"/>
      <c r="D166" s="16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3:17">
      <c r="C167" s="3"/>
      <c r="D167" s="16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3:17">
      <c r="C168" s="3"/>
      <c r="D168" s="16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3:17">
      <c r="C169" s="3"/>
      <c r="D169" s="16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3:17">
      <c r="C170" s="3"/>
      <c r="D170" s="16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3:17">
      <c r="C171" s="3"/>
      <c r="D171" s="16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3:17">
      <c r="C172" s="3"/>
      <c r="D172" s="16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3:17">
      <c r="C173" s="3"/>
      <c r="D173" s="16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3:17">
      <c r="C174" s="3"/>
      <c r="D174" s="16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3:17">
      <c r="C175" s="3"/>
      <c r="D175" s="16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3:17">
      <c r="C176" s="3"/>
      <c r="D176" s="16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3:17">
      <c r="C177" s="3"/>
      <c r="D177" s="16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3:17">
      <c r="C178" s="3"/>
      <c r="D178" s="16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3:17">
      <c r="C179" s="3"/>
      <c r="D179" s="16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3:17">
      <c r="C180" s="3"/>
      <c r="D180" s="16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3:17">
      <c r="C181" s="3"/>
      <c r="D181" s="16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3:17">
      <c r="C182" s="3"/>
      <c r="D182" s="16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3:17">
      <c r="C183" s="3"/>
      <c r="D183" s="16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3:17">
      <c r="C184" s="3"/>
      <c r="D184" s="16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3:17">
      <c r="C185" s="3"/>
      <c r="D185" s="16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3:17">
      <c r="C186" s="3"/>
      <c r="D186" s="16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3:17">
      <c r="C187" s="3"/>
      <c r="D187" s="16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3:17">
      <c r="C188" s="3"/>
      <c r="D188" s="16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3:17">
      <c r="C189" s="3"/>
      <c r="D189" s="16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3:17">
      <c r="C190" s="3"/>
      <c r="D190" s="16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3:17">
      <c r="C191" s="3"/>
      <c r="D191" s="16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3:17">
      <c r="C192" s="3"/>
      <c r="D192" s="16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3:17">
      <c r="C193" s="3"/>
      <c r="D193" s="16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3:17">
      <c r="C194" s="3"/>
      <c r="D194" s="16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3:17">
      <c r="C195" s="3"/>
      <c r="D195" s="16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3:17">
      <c r="C196" s="3"/>
      <c r="D196" s="16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3:17">
      <c r="C197" s="3"/>
      <c r="D197" s="16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3:17">
      <c r="C198" s="3"/>
      <c r="D198" s="16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3:17">
      <c r="C199" s="3"/>
      <c r="D199" s="16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3:17">
      <c r="C200" s="3"/>
      <c r="D200" s="16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3:17">
      <c r="C201" s="3"/>
      <c r="D201" s="16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3:17">
      <c r="C202" s="3"/>
      <c r="D202" s="16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3:17">
      <c r="C203" s="3"/>
      <c r="D203" s="16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3:17">
      <c r="C204" s="3"/>
      <c r="D204" s="16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3:17">
      <c r="C205" s="3"/>
      <c r="D205" s="16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3:17">
      <c r="C206" s="3"/>
      <c r="D206" s="16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3:17">
      <c r="C207" s="3"/>
      <c r="D207" s="16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3:17">
      <c r="C208" s="3"/>
      <c r="D208" s="16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3:17">
      <c r="C209" s="3"/>
      <c r="D209" s="16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</sheetData>
  <pageMargins left="0.7" right="0.7" top="0.75" bottom="0.75" header="0.3" footer="0.3"/>
  <pageSetup orientation="portrait" horizontalDpi="300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8" sqref="D8"/>
    </sheetView>
  </sheetViews>
  <sheetFormatPr baseColWidth="10" defaultRowHeight="14" x14ac:dyDescent="0"/>
  <cols>
    <col min="2" max="2" width="15.5" bestFit="1" customWidth="1"/>
  </cols>
  <sheetData>
    <row r="1" spans="1:4">
      <c r="A1" t="s">
        <v>762</v>
      </c>
      <c r="B1" t="s">
        <v>763</v>
      </c>
      <c r="C1" t="s">
        <v>401</v>
      </c>
      <c r="D1">
        <v>23.63</v>
      </c>
    </row>
    <row r="2" spans="1:4">
      <c r="A2" t="s">
        <v>770</v>
      </c>
      <c r="B2" t="s">
        <v>771</v>
      </c>
      <c r="C2" t="s">
        <v>401</v>
      </c>
      <c r="D2">
        <v>21.59</v>
      </c>
    </row>
    <row r="3" spans="1:4">
      <c r="A3" t="s">
        <v>764</v>
      </c>
      <c r="B3" t="s">
        <v>765</v>
      </c>
      <c r="C3" t="s">
        <v>401</v>
      </c>
      <c r="D3">
        <v>21.38</v>
      </c>
    </row>
    <row r="4" spans="1:4">
      <c r="A4" t="s">
        <v>766</v>
      </c>
      <c r="B4" t="s">
        <v>767</v>
      </c>
      <c r="C4" t="s">
        <v>401</v>
      </c>
      <c r="D4">
        <v>20.77</v>
      </c>
    </row>
    <row r="5" spans="1:4">
      <c r="A5" t="s">
        <v>822</v>
      </c>
      <c r="B5" t="s">
        <v>823</v>
      </c>
      <c r="C5" t="s">
        <v>402</v>
      </c>
      <c r="D5">
        <v>20.49</v>
      </c>
    </row>
    <row r="6" spans="1:4">
      <c r="A6" t="s">
        <v>768</v>
      </c>
      <c r="B6" t="s">
        <v>769</v>
      </c>
      <c r="C6" t="s">
        <v>401</v>
      </c>
      <c r="D6">
        <v>20.25</v>
      </c>
    </row>
    <row r="7" spans="1:4">
      <c r="A7" t="s">
        <v>820</v>
      </c>
      <c r="B7" t="s">
        <v>821</v>
      </c>
      <c r="C7" t="s">
        <v>402</v>
      </c>
      <c r="D7">
        <v>20.2</v>
      </c>
    </row>
    <row r="8" spans="1:4">
      <c r="A8" t="s">
        <v>824</v>
      </c>
      <c r="B8" t="s">
        <v>825</v>
      </c>
      <c r="C8" t="s">
        <v>402</v>
      </c>
      <c r="D8">
        <v>19.559999999999999</v>
      </c>
    </row>
    <row r="9" spans="1:4">
      <c r="A9" t="s">
        <v>774</v>
      </c>
      <c r="B9" t="s">
        <v>775</v>
      </c>
      <c r="C9" t="s">
        <v>401</v>
      </c>
      <c r="D9">
        <v>18.77</v>
      </c>
    </row>
    <row r="10" spans="1:4">
      <c r="A10" t="s">
        <v>778</v>
      </c>
      <c r="B10" t="s">
        <v>779</v>
      </c>
      <c r="C10" t="s">
        <v>401</v>
      </c>
      <c r="D10">
        <v>17.93</v>
      </c>
    </row>
    <row r="11" spans="1:4">
      <c r="A11" t="s">
        <v>788</v>
      </c>
      <c r="B11" t="s">
        <v>789</v>
      </c>
      <c r="C11" t="s">
        <v>401</v>
      </c>
      <c r="D11">
        <v>17.93</v>
      </c>
    </row>
    <row r="12" spans="1:4">
      <c r="A12" t="s">
        <v>780</v>
      </c>
      <c r="B12" t="s">
        <v>781</v>
      </c>
      <c r="C12" t="s">
        <v>401</v>
      </c>
      <c r="D12">
        <v>17.579999999999998</v>
      </c>
    </row>
    <row r="13" spans="1:4">
      <c r="A13" t="s">
        <v>792</v>
      </c>
      <c r="B13" t="s">
        <v>793</v>
      </c>
      <c r="C13" t="s">
        <v>401</v>
      </c>
      <c r="D13">
        <v>17.36</v>
      </c>
    </row>
    <row r="14" spans="1:4">
      <c r="A14" t="s">
        <v>790</v>
      </c>
      <c r="B14" t="s">
        <v>791</v>
      </c>
      <c r="C14" t="s">
        <v>401</v>
      </c>
      <c r="D14">
        <v>17.329999999999998</v>
      </c>
    </row>
    <row r="15" spans="1:4">
      <c r="A15" t="s">
        <v>776</v>
      </c>
      <c r="B15" t="s">
        <v>777</v>
      </c>
      <c r="C15" t="s">
        <v>401</v>
      </c>
      <c r="D15">
        <v>17.23</v>
      </c>
    </row>
    <row r="16" spans="1:4">
      <c r="A16" t="s">
        <v>782</v>
      </c>
      <c r="B16" t="s">
        <v>783</v>
      </c>
      <c r="C16" t="s">
        <v>401</v>
      </c>
      <c r="D16">
        <v>16.82</v>
      </c>
    </row>
    <row r="17" spans="1:4">
      <c r="A17" t="s">
        <v>805</v>
      </c>
      <c r="B17" t="s">
        <v>806</v>
      </c>
      <c r="C17" t="s">
        <v>401</v>
      </c>
      <c r="D17">
        <v>16.760000000000002</v>
      </c>
    </row>
    <row r="18" spans="1:4">
      <c r="A18" t="s">
        <v>1846</v>
      </c>
      <c r="B18" t="s">
        <v>1847</v>
      </c>
      <c r="C18" t="s">
        <v>401</v>
      </c>
      <c r="D18">
        <v>16.7</v>
      </c>
    </row>
    <row r="19" spans="1:4">
      <c r="A19" t="s">
        <v>772</v>
      </c>
      <c r="B19" t="s">
        <v>773</v>
      </c>
      <c r="C19" t="s">
        <v>401</v>
      </c>
      <c r="D19">
        <v>16.63</v>
      </c>
    </row>
    <row r="20" spans="1:4">
      <c r="A20" t="s">
        <v>826</v>
      </c>
      <c r="B20" t="s">
        <v>827</v>
      </c>
      <c r="C20" t="s">
        <v>402</v>
      </c>
      <c r="D20">
        <v>16.55</v>
      </c>
    </row>
    <row r="21" spans="1:4">
      <c r="A21" t="s">
        <v>796</v>
      </c>
      <c r="B21" t="s">
        <v>797</v>
      </c>
      <c r="C21" t="s">
        <v>401</v>
      </c>
      <c r="D21">
        <v>16.29</v>
      </c>
    </row>
    <row r="22" spans="1:4">
      <c r="A22" t="s">
        <v>786</v>
      </c>
      <c r="B22" t="s">
        <v>787</v>
      </c>
      <c r="C22" t="s">
        <v>401</v>
      </c>
      <c r="D22">
        <v>16.18</v>
      </c>
    </row>
    <row r="23" spans="1:4">
      <c r="A23" t="s">
        <v>828</v>
      </c>
      <c r="B23" t="s">
        <v>829</v>
      </c>
      <c r="C23" t="s">
        <v>402</v>
      </c>
      <c r="D23">
        <v>16.12</v>
      </c>
    </row>
    <row r="24" spans="1:4">
      <c r="A24" t="s">
        <v>794</v>
      </c>
      <c r="B24" t="s">
        <v>800</v>
      </c>
      <c r="C24" t="s">
        <v>401</v>
      </c>
      <c r="D24">
        <v>16.07</v>
      </c>
    </row>
    <row r="25" spans="1:4">
      <c r="A25" t="s">
        <v>784</v>
      </c>
      <c r="B25" t="s">
        <v>785</v>
      </c>
      <c r="C25" t="s">
        <v>401</v>
      </c>
      <c r="D25">
        <v>15.63</v>
      </c>
    </row>
    <row r="26" spans="1:4">
      <c r="A26" t="s">
        <v>834</v>
      </c>
      <c r="B26" t="s">
        <v>835</v>
      </c>
      <c r="C26" t="s">
        <v>402</v>
      </c>
      <c r="D26">
        <v>15.05</v>
      </c>
    </row>
    <row r="27" spans="1:4">
      <c r="A27" t="s">
        <v>812</v>
      </c>
      <c r="B27" t="s">
        <v>813</v>
      </c>
      <c r="C27" t="s">
        <v>401</v>
      </c>
      <c r="D27">
        <v>14.73</v>
      </c>
    </row>
    <row r="28" spans="1:4">
      <c r="A28" t="s">
        <v>807</v>
      </c>
      <c r="B28" t="s">
        <v>808</v>
      </c>
      <c r="C28" t="s">
        <v>401</v>
      </c>
      <c r="D28">
        <v>14.66</v>
      </c>
    </row>
    <row r="29" spans="1:4">
      <c r="A29" t="s">
        <v>809</v>
      </c>
      <c r="B29" t="s">
        <v>810</v>
      </c>
      <c r="C29" t="s">
        <v>401</v>
      </c>
      <c r="D29">
        <v>14.65</v>
      </c>
    </row>
    <row r="30" spans="1:4">
      <c r="A30" t="s">
        <v>771</v>
      </c>
      <c r="B30" t="s">
        <v>811</v>
      </c>
      <c r="C30" t="s">
        <v>401</v>
      </c>
      <c r="D30">
        <v>14.48</v>
      </c>
    </row>
    <row r="31" spans="1:4">
      <c r="A31" t="s">
        <v>832</v>
      </c>
      <c r="B31" t="s">
        <v>833</v>
      </c>
      <c r="C31" t="s">
        <v>402</v>
      </c>
      <c r="D31">
        <v>14.38</v>
      </c>
    </row>
    <row r="32" spans="1:4">
      <c r="A32" t="s">
        <v>860</v>
      </c>
      <c r="B32" t="s">
        <v>861</v>
      </c>
      <c r="C32" t="s">
        <v>402</v>
      </c>
      <c r="D32">
        <v>14.12</v>
      </c>
    </row>
    <row r="33" spans="1:4">
      <c r="A33" t="s">
        <v>798</v>
      </c>
      <c r="B33" t="s">
        <v>799</v>
      </c>
      <c r="C33" t="s">
        <v>401</v>
      </c>
      <c r="D33">
        <v>14.01</v>
      </c>
    </row>
    <row r="34" spans="1:4">
      <c r="A34" t="s">
        <v>770</v>
      </c>
      <c r="B34" t="s">
        <v>1848</v>
      </c>
      <c r="C34" t="s">
        <v>401</v>
      </c>
      <c r="D34">
        <v>13.69</v>
      </c>
    </row>
    <row r="35" spans="1:4">
      <c r="A35" t="s">
        <v>1771</v>
      </c>
      <c r="B35" t="s">
        <v>1772</v>
      </c>
      <c r="C35" t="s">
        <v>401</v>
      </c>
      <c r="D35">
        <v>13.55</v>
      </c>
    </row>
    <row r="36" spans="1:4">
      <c r="A36" t="s">
        <v>952</v>
      </c>
      <c r="B36" t="s">
        <v>953</v>
      </c>
      <c r="C36" t="s">
        <v>403</v>
      </c>
      <c r="D36">
        <v>13.42</v>
      </c>
    </row>
    <row r="37" spans="1:4">
      <c r="A37" t="s">
        <v>830</v>
      </c>
      <c r="B37" t="s">
        <v>831</v>
      </c>
      <c r="C37" t="s">
        <v>402</v>
      </c>
      <c r="D37">
        <v>13.41</v>
      </c>
    </row>
    <row r="38" spans="1:4">
      <c r="A38" t="s">
        <v>884</v>
      </c>
      <c r="B38" t="s">
        <v>2704</v>
      </c>
      <c r="C38" t="s">
        <v>401</v>
      </c>
      <c r="D38">
        <v>13.29</v>
      </c>
    </row>
    <row r="39" spans="1:4" ht="14" customHeight="1">
      <c r="A39" t="s">
        <v>814</v>
      </c>
      <c r="B39" t="s">
        <v>815</v>
      </c>
      <c r="C39" t="s">
        <v>401</v>
      </c>
      <c r="D39">
        <v>13.27</v>
      </c>
    </row>
    <row r="40" spans="1:4" ht="14" customHeight="1">
      <c r="A40" t="s">
        <v>794</v>
      </c>
      <c r="B40" t="s">
        <v>795</v>
      </c>
      <c r="C40" t="s">
        <v>401</v>
      </c>
      <c r="D40">
        <v>13.19</v>
      </c>
    </row>
    <row r="41" spans="1:4" ht="14" customHeight="1">
      <c r="A41" t="s">
        <v>803</v>
      </c>
      <c r="B41" t="s">
        <v>956</v>
      </c>
      <c r="C41" t="s">
        <v>403</v>
      </c>
      <c r="D41">
        <v>13.01</v>
      </c>
    </row>
    <row r="42" spans="1:4" ht="14" customHeight="1">
      <c r="A42" t="s">
        <v>961</v>
      </c>
      <c r="B42" t="s">
        <v>962</v>
      </c>
      <c r="C42" t="s">
        <v>403</v>
      </c>
      <c r="D42">
        <v>12.98</v>
      </c>
    </row>
    <row r="43" spans="1:4" ht="14" customHeight="1">
      <c r="A43" t="s">
        <v>854</v>
      </c>
      <c r="B43" t="s">
        <v>855</v>
      </c>
      <c r="C43" t="s">
        <v>402</v>
      </c>
      <c r="D43">
        <v>12.7</v>
      </c>
    </row>
    <row r="44" spans="1:4" ht="14" customHeight="1">
      <c r="A44" t="s">
        <v>957</v>
      </c>
      <c r="B44" t="s">
        <v>958</v>
      </c>
      <c r="C44" t="s">
        <v>403</v>
      </c>
      <c r="D44">
        <v>12.64</v>
      </c>
    </row>
    <row r="45" spans="1:4" ht="14" customHeight="1">
      <c r="A45" t="s">
        <v>836</v>
      </c>
      <c r="B45" t="s">
        <v>837</v>
      </c>
      <c r="C45" t="s">
        <v>402</v>
      </c>
      <c r="D45">
        <v>12.55</v>
      </c>
    </row>
    <row r="46" spans="1:4" ht="14" customHeight="1">
      <c r="A46" t="s">
        <v>899</v>
      </c>
      <c r="B46" t="s">
        <v>835</v>
      </c>
      <c r="C46" t="s">
        <v>402</v>
      </c>
      <c r="D46">
        <v>12.51</v>
      </c>
    </row>
    <row r="47" spans="1:4" ht="14" customHeight="1">
      <c r="A47" t="s">
        <v>856</v>
      </c>
      <c r="B47" t="s">
        <v>857</v>
      </c>
      <c r="C47" t="s">
        <v>402</v>
      </c>
      <c r="D47">
        <v>12.36</v>
      </c>
    </row>
    <row r="48" spans="1:4">
      <c r="A48" t="s">
        <v>954</v>
      </c>
      <c r="B48" t="s">
        <v>2708</v>
      </c>
      <c r="C48" t="s">
        <v>403</v>
      </c>
      <c r="D48">
        <v>12.35</v>
      </c>
    </row>
    <row r="49" spans="1:4" ht="14" customHeight="1">
      <c r="A49" t="s">
        <v>871</v>
      </c>
      <c r="B49" t="s">
        <v>872</v>
      </c>
      <c r="C49" t="s">
        <v>402</v>
      </c>
      <c r="D49">
        <v>12.32</v>
      </c>
    </row>
    <row r="50" spans="1:4" ht="14" customHeight="1">
      <c r="A50" t="s">
        <v>848</v>
      </c>
      <c r="B50" t="s">
        <v>849</v>
      </c>
      <c r="C50" t="s">
        <v>402</v>
      </c>
      <c r="D50">
        <v>12.26</v>
      </c>
    </row>
    <row r="51" spans="1:4" ht="14" customHeight="1">
      <c r="A51" t="s">
        <v>1850</v>
      </c>
      <c r="B51" t="s">
        <v>1851</v>
      </c>
      <c r="C51" t="s">
        <v>401</v>
      </c>
      <c r="D51">
        <v>12.12</v>
      </c>
    </row>
    <row r="52" spans="1:4" ht="14" customHeight="1">
      <c r="A52" t="s">
        <v>959</v>
      </c>
      <c r="B52" t="s">
        <v>960</v>
      </c>
      <c r="C52" t="s">
        <v>403</v>
      </c>
      <c r="D52">
        <v>12.04</v>
      </c>
    </row>
    <row r="53" spans="1:4" ht="14" customHeight="1">
      <c r="A53" t="s">
        <v>852</v>
      </c>
      <c r="B53" t="s">
        <v>853</v>
      </c>
      <c r="C53" t="s">
        <v>402</v>
      </c>
      <c r="D53">
        <v>11.49</v>
      </c>
    </row>
    <row r="54" spans="1:4" ht="14" customHeight="1">
      <c r="A54" t="s">
        <v>838</v>
      </c>
      <c r="B54" t="s">
        <v>839</v>
      </c>
      <c r="C54" t="s">
        <v>402</v>
      </c>
      <c r="D54">
        <v>11.44</v>
      </c>
    </row>
    <row r="55" spans="1:4" ht="14" customHeight="1">
      <c r="A55" t="s">
        <v>966</v>
      </c>
      <c r="B55" t="s">
        <v>967</v>
      </c>
      <c r="C55" t="s">
        <v>403</v>
      </c>
      <c r="D55">
        <v>11.43</v>
      </c>
    </row>
    <row r="56" spans="1:4" ht="14" customHeight="1">
      <c r="A56" t="s">
        <v>1852</v>
      </c>
      <c r="B56" t="s">
        <v>1853</v>
      </c>
      <c r="C56" t="s">
        <v>401</v>
      </c>
      <c r="D56">
        <v>11.2</v>
      </c>
    </row>
    <row r="57" spans="1:4" ht="14" customHeight="1">
      <c r="A57" t="s">
        <v>1854</v>
      </c>
      <c r="B57" t="s">
        <v>1855</v>
      </c>
      <c r="C57" t="s">
        <v>401</v>
      </c>
      <c r="D57">
        <v>11.11</v>
      </c>
    </row>
    <row r="58" spans="1:4" ht="14" customHeight="1">
      <c r="A58" t="s">
        <v>770</v>
      </c>
      <c r="B58" t="s">
        <v>965</v>
      </c>
      <c r="C58" t="s">
        <v>466</v>
      </c>
      <c r="D58">
        <v>11.06</v>
      </c>
    </row>
    <row r="59" spans="1:4" ht="14" customHeight="1">
      <c r="A59" t="s">
        <v>1856</v>
      </c>
      <c r="B59" t="s">
        <v>1857</v>
      </c>
      <c r="C59" t="s">
        <v>1840</v>
      </c>
      <c r="D59">
        <v>11.05</v>
      </c>
    </row>
    <row r="60" spans="1:4" ht="14" customHeight="1">
      <c r="A60" t="s">
        <v>879</v>
      </c>
      <c r="B60" t="s">
        <v>880</v>
      </c>
      <c r="C60" t="s">
        <v>402</v>
      </c>
      <c r="D60">
        <v>11.01</v>
      </c>
    </row>
    <row r="61" spans="1:4" ht="14" customHeight="1">
      <c r="A61" t="s">
        <v>770</v>
      </c>
      <c r="B61" t="s">
        <v>900</v>
      </c>
      <c r="C61" t="s">
        <v>402</v>
      </c>
      <c r="D61">
        <v>10.97</v>
      </c>
    </row>
    <row r="62" spans="1:4" ht="14" customHeight="1">
      <c r="A62" t="s">
        <v>963</v>
      </c>
      <c r="B62" t="s">
        <v>901</v>
      </c>
      <c r="C62" t="s">
        <v>403</v>
      </c>
      <c r="D62">
        <v>10.91</v>
      </c>
    </row>
    <row r="63" spans="1:4" ht="14" customHeight="1">
      <c r="A63" t="s">
        <v>877</v>
      </c>
      <c r="B63" t="s">
        <v>878</v>
      </c>
      <c r="C63" t="s">
        <v>402</v>
      </c>
      <c r="D63">
        <v>10.9</v>
      </c>
    </row>
    <row r="64" spans="1:4" ht="14" customHeight="1">
      <c r="A64" t="s">
        <v>882</v>
      </c>
      <c r="B64" t="s">
        <v>883</v>
      </c>
      <c r="C64" t="s">
        <v>402</v>
      </c>
      <c r="D64">
        <v>10.88</v>
      </c>
    </row>
    <row r="65" spans="1:4" ht="14" customHeight="1">
      <c r="A65" t="s">
        <v>1665</v>
      </c>
      <c r="B65" t="s">
        <v>1666</v>
      </c>
      <c r="C65" t="s">
        <v>466</v>
      </c>
      <c r="D65">
        <v>10.81</v>
      </c>
    </row>
    <row r="66" spans="1:4" ht="14" customHeight="1">
      <c r="A66" t="s">
        <v>980</v>
      </c>
      <c r="B66" t="s">
        <v>981</v>
      </c>
      <c r="C66" t="s">
        <v>403</v>
      </c>
      <c r="D66">
        <v>10.73</v>
      </c>
    </row>
    <row r="67" spans="1:4" ht="14" customHeight="1">
      <c r="A67" t="s">
        <v>1858</v>
      </c>
      <c r="B67" t="s">
        <v>1859</v>
      </c>
      <c r="C67" t="s">
        <v>1840</v>
      </c>
      <c r="D67">
        <v>10.73</v>
      </c>
    </row>
    <row r="68" spans="1:4" ht="14" customHeight="1">
      <c r="A68" t="s">
        <v>1860</v>
      </c>
      <c r="B68" t="s">
        <v>1861</v>
      </c>
      <c r="C68" t="s">
        <v>1841</v>
      </c>
      <c r="D68">
        <v>10.72</v>
      </c>
    </row>
    <row r="69" spans="1:4" ht="14" customHeight="1">
      <c r="A69" t="s">
        <v>903</v>
      </c>
      <c r="B69" t="s">
        <v>904</v>
      </c>
      <c r="C69" t="s">
        <v>402</v>
      </c>
      <c r="D69">
        <v>10.65</v>
      </c>
    </row>
    <row r="70" spans="1:4" ht="14" customHeight="1">
      <c r="A70" t="s">
        <v>1862</v>
      </c>
      <c r="B70" t="s">
        <v>1863</v>
      </c>
      <c r="C70" t="s">
        <v>1840</v>
      </c>
      <c r="D70">
        <v>10.63</v>
      </c>
    </row>
    <row r="71" spans="1:4" ht="14" customHeight="1">
      <c r="A71" t="s">
        <v>858</v>
      </c>
      <c r="B71" t="s">
        <v>859</v>
      </c>
      <c r="C71" t="s">
        <v>402</v>
      </c>
      <c r="D71">
        <v>10.55</v>
      </c>
    </row>
    <row r="72" spans="1:4" ht="14" customHeight="1">
      <c r="A72" t="s">
        <v>986</v>
      </c>
      <c r="B72" t="s">
        <v>987</v>
      </c>
      <c r="C72" t="s">
        <v>403</v>
      </c>
      <c r="D72">
        <v>10.52</v>
      </c>
    </row>
    <row r="73" spans="1:4" ht="14" customHeight="1">
      <c r="A73" t="s">
        <v>1000</v>
      </c>
      <c r="B73" t="s">
        <v>1001</v>
      </c>
      <c r="C73" t="s">
        <v>403</v>
      </c>
      <c r="D73">
        <v>10.47</v>
      </c>
    </row>
    <row r="74" spans="1:4" ht="14" customHeight="1">
      <c r="A74" t="s">
        <v>914</v>
      </c>
      <c r="B74" t="s">
        <v>915</v>
      </c>
      <c r="C74" t="s">
        <v>402</v>
      </c>
      <c r="D74">
        <v>10.35</v>
      </c>
    </row>
    <row r="75" spans="1:4" ht="14" customHeight="1">
      <c r="A75" t="s">
        <v>846</v>
      </c>
      <c r="B75" t="s">
        <v>847</v>
      </c>
      <c r="C75" t="s">
        <v>402</v>
      </c>
      <c r="D75">
        <v>10.32</v>
      </c>
    </row>
    <row r="76" spans="1:4" ht="14" customHeight="1">
      <c r="A76" t="s">
        <v>771</v>
      </c>
      <c r="B76" t="s">
        <v>1655</v>
      </c>
      <c r="C76" t="s">
        <v>402</v>
      </c>
      <c r="D76">
        <v>10.119999999999999</v>
      </c>
    </row>
    <row r="77" spans="1:4" ht="14" customHeight="1">
      <c r="A77" t="s">
        <v>770</v>
      </c>
      <c r="B77" t="s">
        <v>1864</v>
      </c>
      <c r="C77" t="s">
        <v>401</v>
      </c>
      <c r="D77">
        <v>10.119999999999999</v>
      </c>
    </row>
    <row r="78" spans="1:4" ht="14" customHeight="1">
      <c r="A78" t="s">
        <v>1865</v>
      </c>
      <c r="B78" t="s">
        <v>1866</v>
      </c>
      <c r="C78" t="s">
        <v>1840</v>
      </c>
      <c r="D78">
        <v>10.09</v>
      </c>
    </row>
    <row r="79" spans="1:4" ht="14" customHeight="1">
      <c r="A79" t="s">
        <v>1028</v>
      </c>
      <c r="B79" t="s">
        <v>1867</v>
      </c>
      <c r="C79" t="s">
        <v>401</v>
      </c>
      <c r="D79">
        <v>10.02</v>
      </c>
    </row>
    <row r="80" spans="1:4" ht="14" customHeight="1">
      <c r="A80" t="s">
        <v>964</v>
      </c>
      <c r="B80" t="s">
        <v>965</v>
      </c>
      <c r="C80" t="s">
        <v>403</v>
      </c>
      <c r="D80">
        <v>10</v>
      </c>
    </row>
    <row r="81" spans="1:4" ht="14" customHeight="1">
      <c r="A81" t="s">
        <v>888</v>
      </c>
      <c r="B81" t="s">
        <v>975</v>
      </c>
      <c r="C81" t="s">
        <v>403</v>
      </c>
      <c r="D81">
        <v>9.98</v>
      </c>
    </row>
    <row r="82" spans="1:4" ht="14" customHeight="1">
      <c r="A82" t="s">
        <v>1007</v>
      </c>
      <c r="B82" t="s">
        <v>915</v>
      </c>
      <c r="C82" t="s">
        <v>403</v>
      </c>
      <c r="D82">
        <v>9.75</v>
      </c>
    </row>
    <row r="83" spans="1:4" ht="14" customHeight="1">
      <c r="A83" t="s">
        <v>844</v>
      </c>
      <c r="B83" t="s">
        <v>845</v>
      </c>
      <c r="C83" t="s">
        <v>402</v>
      </c>
      <c r="D83">
        <v>9.6999999999999993</v>
      </c>
    </row>
    <row r="84" spans="1:4" ht="14" customHeight="1">
      <c r="A84" t="s">
        <v>770</v>
      </c>
      <c r="B84" t="s">
        <v>958</v>
      </c>
      <c r="C84" t="s">
        <v>402</v>
      </c>
      <c r="D84">
        <v>9.61</v>
      </c>
    </row>
    <row r="85" spans="1:4" ht="14" customHeight="1">
      <c r="A85" t="s">
        <v>771</v>
      </c>
      <c r="B85" t="s">
        <v>1868</v>
      </c>
      <c r="C85" t="s">
        <v>401</v>
      </c>
      <c r="D85">
        <v>9.5299999999999994</v>
      </c>
    </row>
    <row r="86" spans="1:4" ht="14" customHeight="1">
      <c r="A86" t="s">
        <v>941</v>
      </c>
      <c r="B86" t="s">
        <v>953</v>
      </c>
      <c r="C86" t="s">
        <v>1840</v>
      </c>
      <c r="D86">
        <v>9.5</v>
      </c>
    </row>
    <row r="87" spans="1:4" ht="14" customHeight="1">
      <c r="A87" t="s">
        <v>1869</v>
      </c>
      <c r="B87" t="s">
        <v>1870</v>
      </c>
      <c r="C87" t="s">
        <v>1840</v>
      </c>
      <c r="D87">
        <v>9.4700000000000006</v>
      </c>
    </row>
    <row r="88" spans="1:4" ht="14" customHeight="1">
      <c r="A88" t="s">
        <v>1871</v>
      </c>
      <c r="B88" t="s">
        <v>843</v>
      </c>
      <c r="C88" t="s">
        <v>401</v>
      </c>
      <c r="D88">
        <v>9.4600000000000009</v>
      </c>
    </row>
    <row r="89" spans="1:4" ht="14" customHeight="1">
      <c r="A89" t="s">
        <v>1872</v>
      </c>
      <c r="B89" t="s">
        <v>1873</v>
      </c>
      <c r="C89" t="s">
        <v>401</v>
      </c>
      <c r="D89">
        <v>9.43</v>
      </c>
    </row>
    <row r="90" spans="1:4" ht="14" customHeight="1">
      <c r="A90" t="s">
        <v>963</v>
      </c>
      <c r="B90" t="s">
        <v>994</v>
      </c>
      <c r="C90" t="s">
        <v>403</v>
      </c>
      <c r="D90">
        <v>9.39</v>
      </c>
    </row>
    <row r="91" spans="1:4" ht="14" customHeight="1">
      <c r="A91" t="s">
        <v>1874</v>
      </c>
      <c r="B91" t="s">
        <v>1875</v>
      </c>
      <c r="C91" t="s">
        <v>401</v>
      </c>
      <c r="D91">
        <v>9.3800000000000008</v>
      </c>
    </row>
    <row r="92" spans="1:4" ht="14" customHeight="1">
      <c r="A92" t="s">
        <v>836</v>
      </c>
      <c r="B92" t="s">
        <v>1876</v>
      </c>
      <c r="C92" t="s">
        <v>401</v>
      </c>
      <c r="D92">
        <v>9.35</v>
      </c>
    </row>
    <row r="93" spans="1:4" ht="14" customHeight="1">
      <c r="A93" t="s">
        <v>1762</v>
      </c>
      <c r="B93" t="s">
        <v>1877</v>
      </c>
      <c r="C93" t="s">
        <v>401</v>
      </c>
      <c r="D93">
        <v>9.33</v>
      </c>
    </row>
    <row r="94" spans="1:4" ht="14" customHeight="1">
      <c r="A94" t="s">
        <v>968</v>
      </c>
      <c r="B94" t="s">
        <v>969</v>
      </c>
      <c r="C94" t="s">
        <v>403</v>
      </c>
      <c r="D94">
        <v>9.33</v>
      </c>
    </row>
    <row r="95" spans="1:4" ht="14" customHeight="1">
      <c r="A95" t="s">
        <v>1878</v>
      </c>
      <c r="B95" t="s">
        <v>802</v>
      </c>
      <c r="C95" t="s">
        <v>402</v>
      </c>
      <c r="D95">
        <v>9.3000000000000007</v>
      </c>
    </row>
    <row r="96" spans="1:4" ht="14" customHeight="1">
      <c r="A96" t="s">
        <v>1879</v>
      </c>
      <c r="B96" t="s">
        <v>1880</v>
      </c>
      <c r="C96" t="s">
        <v>1840</v>
      </c>
      <c r="D96">
        <v>9.25</v>
      </c>
    </row>
    <row r="97" spans="1:4" ht="14" customHeight="1">
      <c r="A97" t="s">
        <v>1025</v>
      </c>
      <c r="B97" t="s">
        <v>1026</v>
      </c>
      <c r="C97" t="s">
        <v>403</v>
      </c>
      <c r="D97">
        <v>9.24</v>
      </c>
    </row>
    <row r="98" spans="1:4" ht="14" customHeight="1">
      <c r="A98" t="s">
        <v>1028</v>
      </c>
      <c r="B98" t="s">
        <v>953</v>
      </c>
      <c r="C98" t="s">
        <v>466</v>
      </c>
      <c r="D98">
        <v>9.1999999999999993</v>
      </c>
    </row>
    <row r="99" spans="1:4" ht="14" customHeight="1">
      <c r="A99" t="s">
        <v>1022</v>
      </c>
      <c r="B99" t="s">
        <v>1687</v>
      </c>
      <c r="C99" t="s">
        <v>466</v>
      </c>
      <c r="D99">
        <v>9.19</v>
      </c>
    </row>
    <row r="100" spans="1:4" ht="14" customHeight="1">
      <c r="A100" t="s">
        <v>1020</v>
      </c>
      <c r="B100" t="s">
        <v>1881</v>
      </c>
      <c r="C100" t="s">
        <v>402</v>
      </c>
      <c r="D100">
        <v>9.17</v>
      </c>
    </row>
    <row r="101" spans="1:4" ht="14" customHeight="1">
      <c r="A101" t="s">
        <v>1005</v>
      </c>
      <c r="B101" t="s">
        <v>1006</v>
      </c>
      <c r="C101" t="s">
        <v>403</v>
      </c>
      <c r="D101">
        <v>9.16</v>
      </c>
    </row>
    <row r="102" spans="1:4" ht="14" customHeight="1">
      <c r="A102" t="s">
        <v>1765</v>
      </c>
      <c r="B102" t="s">
        <v>1766</v>
      </c>
      <c r="C102" t="s">
        <v>466</v>
      </c>
      <c r="D102">
        <v>9.1300000000000008</v>
      </c>
    </row>
    <row r="103" spans="1:4" ht="14" customHeight="1">
      <c r="A103" t="s">
        <v>1695</v>
      </c>
      <c r="B103" t="s">
        <v>1026</v>
      </c>
      <c r="C103" t="s">
        <v>402</v>
      </c>
      <c r="D103">
        <v>9.1199999999999992</v>
      </c>
    </row>
    <row r="104" spans="1:4" ht="14" customHeight="1">
      <c r="A104" t="s">
        <v>1882</v>
      </c>
      <c r="B104" t="s">
        <v>958</v>
      </c>
      <c r="C104" t="s">
        <v>1840</v>
      </c>
      <c r="D104">
        <v>9.1</v>
      </c>
    </row>
    <row r="105" spans="1:4" ht="14" customHeight="1">
      <c r="A105" t="s">
        <v>1883</v>
      </c>
      <c r="B105" t="s">
        <v>991</v>
      </c>
      <c r="C105" t="s">
        <v>466</v>
      </c>
      <c r="D105">
        <v>9.06</v>
      </c>
    </row>
    <row r="106" spans="1:4" ht="14" customHeight="1">
      <c r="A106" t="s">
        <v>771</v>
      </c>
      <c r="B106" t="s">
        <v>1884</v>
      </c>
      <c r="C106" t="s">
        <v>1840</v>
      </c>
      <c r="D106">
        <v>9.0399999999999991</v>
      </c>
    </row>
    <row r="107" spans="1:4" ht="14" customHeight="1">
      <c r="A107" t="s">
        <v>1885</v>
      </c>
      <c r="B107" t="s">
        <v>833</v>
      </c>
      <c r="C107" t="s">
        <v>1840</v>
      </c>
      <c r="D107">
        <v>9</v>
      </c>
    </row>
    <row r="108" spans="1:4" ht="14" customHeight="1">
      <c r="A108" t="s">
        <v>1056</v>
      </c>
      <c r="B108" t="s">
        <v>1057</v>
      </c>
      <c r="C108" t="s">
        <v>412</v>
      </c>
      <c r="D108">
        <v>9</v>
      </c>
    </row>
    <row r="109" spans="1:4" ht="14" customHeight="1">
      <c r="A109" t="s">
        <v>1886</v>
      </c>
      <c r="B109" t="s">
        <v>1887</v>
      </c>
      <c r="C109" t="s">
        <v>466</v>
      </c>
      <c r="D109">
        <v>8.94</v>
      </c>
    </row>
    <row r="110" spans="1:4" ht="14" customHeight="1">
      <c r="A110" t="s">
        <v>888</v>
      </c>
      <c r="B110" t="s">
        <v>889</v>
      </c>
      <c r="C110" t="s">
        <v>402</v>
      </c>
      <c r="D110">
        <v>8.94</v>
      </c>
    </row>
    <row r="111" spans="1:4" ht="14" customHeight="1">
      <c r="A111" t="s">
        <v>1888</v>
      </c>
      <c r="B111" t="s">
        <v>958</v>
      </c>
      <c r="C111" t="s">
        <v>1841</v>
      </c>
      <c r="D111">
        <v>8.92</v>
      </c>
    </row>
    <row r="112" spans="1:4" ht="14" customHeight="1">
      <c r="A112" t="s">
        <v>770</v>
      </c>
      <c r="B112" t="s">
        <v>1710</v>
      </c>
      <c r="C112" t="s">
        <v>466</v>
      </c>
      <c r="D112">
        <v>8.8800000000000008</v>
      </c>
    </row>
    <row r="113" spans="1:4" ht="14" customHeight="1">
      <c r="A113" t="s">
        <v>1889</v>
      </c>
      <c r="B113" t="s">
        <v>1890</v>
      </c>
      <c r="C113" t="s">
        <v>466</v>
      </c>
      <c r="D113">
        <v>8.86</v>
      </c>
    </row>
    <row r="114" spans="1:4" ht="14" customHeight="1">
      <c r="A114" t="s">
        <v>1891</v>
      </c>
      <c r="B114" t="s">
        <v>1892</v>
      </c>
      <c r="C114" t="s">
        <v>1840</v>
      </c>
      <c r="D114">
        <v>8.77</v>
      </c>
    </row>
    <row r="115" spans="1:4" ht="14" customHeight="1">
      <c r="A115" t="s">
        <v>1081</v>
      </c>
      <c r="B115" t="s">
        <v>1893</v>
      </c>
      <c r="C115" t="s">
        <v>1842</v>
      </c>
      <c r="D115">
        <v>8.75</v>
      </c>
    </row>
    <row r="116" spans="1:4" ht="14" customHeight="1">
      <c r="A116" t="s">
        <v>1894</v>
      </c>
      <c r="B116" t="s">
        <v>1026</v>
      </c>
      <c r="C116" t="s">
        <v>402</v>
      </c>
      <c r="D116">
        <v>8.6999999999999993</v>
      </c>
    </row>
    <row r="117" spans="1:4" ht="14" customHeight="1">
      <c r="A117" t="s">
        <v>862</v>
      </c>
      <c r="B117" t="s">
        <v>863</v>
      </c>
      <c r="C117" t="s">
        <v>402</v>
      </c>
      <c r="D117">
        <v>8.69</v>
      </c>
    </row>
    <row r="118" spans="1:4" ht="14" customHeight="1">
      <c r="A118" t="s">
        <v>1730</v>
      </c>
      <c r="B118" t="s">
        <v>1731</v>
      </c>
      <c r="C118" t="s">
        <v>466</v>
      </c>
      <c r="D118">
        <v>8.69</v>
      </c>
    </row>
    <row r="119" spans="1:4" ht="14" customHeight="1">
      <c r="A119" t="s">
        <v>1069</v>
      </c>
      <c r="B119" t="s">
        <v>1070</v>
      </c>
      <c r="C119" t="s">
        <v>412</v>
      </c>
      <c r="D119">
        <v>8.68</v>
      </c>
    </row>
    <row r="120" spans="1:4" ht="14" customHeight="1">
      <c r="A120" t="s">
        <v>1059</v>
      </c>
      <c r="B120" t="s">
        <v>1060</v>
      </c>
      <c r="C120" t="s">
        <v>412</v>
      </c>
      <c r="D120">
        <v>8.6300000000000008</v>
      </c>
    </row>
    <row r="121" spans="1:4" ht="14" customHeight="1">
      <c r="A121" t="s">
        <v>1685</v>
      </c>
      <c r="B121" t="s">
        <v>1686</v>
      </c>
      <c r="C121" t="s">
        <v>466</v>
      </c>
      <c r="D121">
        <v>8.6300000000000008</v>
      </c>
    </row>
    <row r="122" spans="1:4" ht="14" customHeight="1">
      <c r="A122" t="s">
        <v>1762</v>
      </c>
      <c r="B122" t="s">
        <v>1763</v>
      </c>
      <c r="C122" t="s">
        <v>466</v>
      </c>
      <c r="D122">
        <v>8.6300000000000008</v>
      </c>
    </row>
    <row r="123" spans="1:4" ht="14" customHeight="1">
      <c r="A123" t="s">
        <v>988</v>
      </c>
      <c r="B123" t="s">
        <v>989</v>
      </c>
      <c r="C123" t="s">
        <v>403</v>
      </c>
      <c r="D123">
        <v>8.58</v>
      </c>
    </row>
    <row r="124" spans="1:4" ht="14" customHeight="1">
      <c r="A124" t="s">
        <v>937</v>
      </c>
      <c r="B124" t="s">
        <v>938</v>
      </c>
      <c r="C124" t="s">
        <v>402</v>
      </c>
      <c r="D124">
        <v>8.56</v>
      </c>
    </row>
    <row r="125" spans="1:4" ht="14" customHeight="1">
      <c r="A125" t="s">
        <v>830</v>
      </c>
      <c r="B125" t="s">
        <v>1058</v>
      </c>
      <c r="C125" t="s">
        <v>412</v>
      </c>
      <c r="D125">
        <v>8.5500000000000007</v>
      </c>
    </row>
    <row r="126" spans="1:4" ht="14" customHeight="1">
      <c r="A126" t="s">
        <v>1004</v>
      </c>
      <c r="B126" t="s">
        <v>939</v>
      </c>
      <c r="C126" t="s">
        <v>403</v>
      </c>
      <c r="D126">
        <v>8.5500000000000007</v>
      </c>
    </row>
    <row r="127" spans="1:4" ht="14" customHeight="1">
      <c r="A127" t="s">
        <v>1043</v>
      </c>
      <c r="B127" t="s">
        <v>1633</v>
      </c>
      <c r="C127" t="s">
        <v>403</v>
      </c>
      <c r="D127">
        <v>8.5500000000000007</v>
      </c>
    </row>
    <row r="128" spans="1:4" ht="14" customHeight="1">
      <c r="A128" t="s">
        <v>1895</v>
      </c>
      <c r="B128" t="s">
        <v>1896</v>
      </c>
      <c r="C128" t="s">
        <v>1841</v>
      </c>
      <c r="D128">
        <v>8.5399999999999991</v>
      </c>
    </row>
    <row r="129" spans="1:4">
      <c r="A129" t="s">
        <v>984</v>
      </c>
      <c r="B129" t="s">
        <v>2719</v>
      </c>
      <c r="C129" t="s">
        <v>403</v>
      </c>
      <c r="D129">
        <v>8.5299999999999994</v>
      </c>
    </row>
    <row r="130" spans="1:4" ht="14" customHeight="1">
      <c r="A130" t="s">
        <v>974</v>
      </c>
      <c r="B130" t="s">
        <v>901</v>
      </c>
      <c r="C130" t="s">
        <v>403</v>
      </c>
      <c r="D130">
        <v>8.52</v>
      </c>
    </row>
    <row r="131" spans="1:4" ht="14" customHeight="1">
      <c r="A131" t="s">
        <v>1000</v>
      </c>
      <c r="B131" t="s">
        <v>1897</v>
      </c>
      <c r="C131" t="s">
        <v>1840</v>
      </c>
      <c r="D131">
        <v>8.4700000000000006</v>
      </c>
    </row>
    <row r="132" spans="1:4" ht="14" customHeight="1">
      <c r="A132" t="s">
        <v>1758</v>
      </c>
      <c r="B132" t="s">
        <v>1759</v>
      </c>
      <c r="C132" t="s">
        <v>466</v>
      </c>
      <c r="D132">
        <v>8.44</v>
      </c>
    </row>
    <row r="133" spans="1:4" ht="14" customHeight="1">
      <c r="A133" t="s">
        <v>1669</v>
      </c>
      <c r="B133" t="s">
        <v>1670</v>
      </c>
      <c r="C133" t="s">
        <v>466</v>
      </c>
      <c r="D133">
        <v>8.44</v>
      </c>
    </row>
    <row r="134" spans="1:4" ht="14" customHeight="1">
      <c r="A134" t="s">
        <v>1009</v>
      </c>
      <c r="B134" t="s">
        <v>1010</v>
      </c>
      <c r="C134" t="s">
        <v>403</v>
      </c>
      <c r="D134">
        <v>8.41</v>
      </c>
    </row>
    <row r="135" spans="1:4" ht="14" customHeight="1">
      <c r="A135" t="s">
        <v>1016</v>
      </c>
      <c r="B135" t="s">
        <v>1017</v>
      </c>
      <c r="C135" t="s">
        <v>403</v>
      </c>
      <c r="D135">
        <v>8.3800000000000008</v>
      </c>
    </row>
    <row r="136" spans="1:4" ht="14" customHeight="1">
      <c r="A136" t="s">
        <v>1066</v>
      </c>
      <c r="B136" t="s">
        <v>1749</v>
      </c>
      <c r="C136" t="s">
        <v>466</v>
      </c>
      <c r="D136">
        <v>8.3800000000000008</v>
      </c>
    </row>
    <row r="137" spans="1:4" ht="14" customHeight="1">
      <c r="A137" t="s">
        <v>1898</v>
      </c>
      <c r="B137" t="s">
        <v>1899</v>
      </c>
      <c r="C137" t="s">
        <v>1840</v>
      </c>
      <c r="D137">
        <v>8.3699999999999992</v>
      </c>
    </row>
    <row r="138" spans="1:4" ht="14" customHeight="1">
      <c r="A138" t="s">
        <v>997</v>
      </c>
      <c r="B138" t="s">
        <v>998</v>
      </c>
      <c r="C138" t="s">
        <v>403</v>
      </c>
      <c r="D138">
        <v>8.35</v>
      </c>
    </row>
    <row r="139" spans="1:4" ht="14" customHeight="1">
      <c r="A139" t="s">
        <v>816</v>
      </c>
      <c r="B139" t="s">
        <v>817</v>
      </c>
      <c r="C139" t="s">
        <v>401</v>
      </c>
      <c r="D139">
        <v>8.33</v>
      </c>
    </row>
    <row r="140" spans="1:4" ht="14" customHeight="1">
      <c r="A140" t="s">
        <v>893</v>
      </c>
      <c r="B140" t="s">
        <v>894</v>
      </c>
      <c r="C140" t="s">
        <v>402</v>
      </c>
      <c r="D140">
        <v>8.33</v>
      </c>
    </row>
    <row r="141" spans="1:4" ht="14" customHeight="1">
      <c r="A141" t="s">
        <v>1900</v>
      </c>
      <c r="B141" t="s">
        <v>810</v>
      </c>
      <c r="C141" t="s">
        <v>1840</v>
      </c>
      <c r="D141">
        <v>8.31</v>
      </c>
    </row>
    <row r="142" spans="1:4" ht="14" customHeight="1">
      <c r="A142" t="s">
        <v>1018</v>
      </c>
      <c r="B142" t="s">
        <v>1019</v>
      </c>
      <c r="C142" t="s">
        <v>403</v>
      </c>
      <c r="D142">
        <v>8.3000000000000007</v>
      </c>
    </row>
    <row r="143" spans="1:4" ht="14" customHeight="1">
      <c r="A143" t="s">
        <v>978</v>
      </c>
      <c r="B143" t="s">
        <v>979</v>
      </c>
      <c r="C143" t="s">
        <v>403</v>
      </c>
      <c r="D143">
        <v>8.27</v>
      </c>
    </row>
    <row r="144" spans="1:4" ht="14" customHeight="1">
      <c r="A144" t="s">
        <v>982</v>
      </c>
      <c r="B144" t="s">
        <v>983</v>
      </c>
      <c r="C144" t="s">
        <v>403</v>
      </c>
      <c r="D144">
        <v>8.26</v>
      </c>
    </row>
    <row r="145" spans="1:4" ht="14" customHeight="1">
      <c r="A145" t="s">
        <v>1733</v>
      </c>
      <c r="B145" t="s">
        <v>1734</v>
      </c>
      <c r="C145" t="s">
        <v>466</v>
      </c>
      <c r="D145">
        <v>8.25</v>
      </c>
    </row>
    <row r="146" spans="1:4" ht="14" customHeight="1">
      <c r="A146" t="s">
        <v>850</v>
      </c>
      <c r="B146" t="s">
        <v>1901</v>
      </c>
      <c r="C146" t="s">
        <v>1840</v>
      </c>
      <c r="D146">
        <v>8.2200000000000006</v>
      </c>
    </row>
    <row r="147" spans="1:4" ht="14" customHeight="1">
      <c r="A147" t="s">
        <v>1063</v>
      </c>
      <c r="B147" t="s">
        <v>1064</v>
      </c>
      <c r="C147" t="s">
        <v>412</v>
      </c>
      <c r="D147">
        <v>8.2100000000000009</v>
      </c>
    </row>
    <row r="148" spans="1:4" ht="14" customHeight="1">
      <c r="A148" t="s">
        <v>1081</v>
      </c>
      <c r="B148" t="s">
        <v>1902</v>
      </c>
      <c r="C148" t="s">
        <v>466</v>
      </c>
      <c r="D148">
        <v>8.19</v>
      </c>
    </row>
    <row r="149" spans="1:4" ht="14" customHeight="1">
      <c r="A149" t="s">
        <v>1903</v>
      </c>
      <c r="B149" t="s">
        <v>1848</v>
      </c>
      <c r="C149" t="s">
        <v>1840</v>
      </c>
      <c r="D149">
        <v>8.19</v>
      </c>
    </row>
    <row r="150" spans="1:4" ht="14" customHeight="1">
      <c r="A150" t="s">
        <v>803</v>
      </c>
      <c r="B150" t="s">
        <v>999</v>
      </c>
      <c r="C150" t="s">
        <v>403</v>
      </c>
      <c r="D150">
        <v>8.18</v>
      </c>
    </row>
    <row r="151" spans="1:4" ht="14" customHeight="1">
      <c r="A151" t="s">
        <v>1904</v>
      </c>
      <c r="B151" t="s">
        <v>953</v>
      </c>
      <c r="C151" t="s">
        <v>1840</v>
      </c>
      <c r="D151">
        <v>8.17</v>
      </c>
    </row>
    <row r="152" spans="1:4" ht="14" customHeight="1">
      <c r="A152" t="s">
        <v>1905</v>
      </c>
      <c r="B152" t="s">
        <v>1861</v>
      </c>
      <c r="C152" t="s">
        <v>1840</v>
      </c>
      <c r="D152">
        <v>8.17</v>
      </c>
    </row>
    <row r="153" spans="1:4" ht="14" customHeight="1">
      <c r="A153" t="s">
        <v>992</v>
      </c>
      <c r="B153" t="s">
        <v>1740</v>
      </c>
      <c r="C153" t="s">
        <v>466</v>
      </c>
      <c r="D153">
        <v>8.16</v>
      </c>
    </row>
    <row r="154" spans="1:4" ht="14" customHeight="1">
      <c r="A154" t="s">
        <v>1002</v>
      </c>
      <c r="B154" t="s">
        <v>1003</v>
      </c>
      <c r="C154" t="s">
        <v>403</v>
      </c>
      <c r="D154">
        <v>8.16</v>
      </c>
    </row>
    <row r="155" spans="1:4">
      <c r="A155" t="s">
        <v>2721</v>
      </c>
      <c r="B155" t="s">
        <v>2720</v>
      </c>
      <c r="C155" t="s">
        <v>403</v>
      </c>
      <c r="D155">
        <v>8.14</v>
      </c>
    </row>
    <row r="156" spans="1:4" ht="14" customHeight="1">
      <c r="A156" t="s">
        <v>1020</v>
      </c>
      <c r="B156" t="s">
        <v>1021</v>
      </c>
      <c r="C156" t="s">
        <v>403</v>
      </c>
      <c r="D156">
        <v>8.11</v>
      </c>
    </row>
    <row r="157" spans="1:4" ht="14" customHeight="1">
      <c r="A157" t="s">
        <v>789</v>
      </c>
      <c r="B157" t="s">
        <v>1674</v>
      </c>
      <c r="C157" t="s">
        <v>403</v>
      </c>
      <c r="D157">
        <v>8.08</v>
      </c>
    </row>
    <row r="158" spans="1:4" ht="14" customHeight="1">
      <c r="A158" t="s">
        <v>1012</v>
      </c>
      <c r="B158" t="s">
        <v>1013</v>
      </c>
      <c r="C158" t="s">
        <v>403</v>
      </c>
      <c r="D158">
        <v>8.07</v>
      </c>
    </row>
    <row r="159" spans="1:4" ht="14" customHeight="1">
      <c r="A159" t="s">
        <v>1907</v>
      </c>
      <c r="B159" t="s">
        <v>1042</v>
      </c>
      <c r="C159" t="s">
        <v>1840</v>
      </c>
      <c r="D159">
        <v>8.07</v>
      </c>
    </row>
    <row r="160" spans="1:4" ht="14" customHeight="1">
      <c r="A160" t="s">
        <v>901</v>
      </c>
      <c r="B160" t="s">
        <v>1027</v>
      </c>
      <c r="C160" t="s">
        <v>1840</v>
      </c>
      <c r="D160">
        <v>8.06</v>
      </c>
    </row>
    <row r="161" spans="1:4" ht="14" customHeight="1">
      <c r="A161" t="s">
        <v>1056</v>
      </c>
      <c r="B161" t="s">
        <v>885</v>
      </c>
      <c r="C161" t="s">
        <v>402</v>
      </c>
      <c r="D161">
        <v>8.0399999999999991</v>
      </c>
    </row>
    <row r="162" spans="1:4" ht="14" customHeight="1">
      <c r="A162" t="s">
        <v>848</v>
      </c>
      <c r="B162" t="s">
        <v>1908</v>
      </c>
      <c r="C162" t="s">
        <v>1840</v>
      </c>
      <c r="D162">
        <v>8.0299999999999994</v>
      </c>
    </row>
    <row r="163" spans="1:4" ht="14" customHeight="1">
      <c r="A163" t="s">
        <v>890</v>
      </c>
      <c r="B163" t="s">
        <v>1909</v>
      </c>
      <c r="C163" t="s">
        <v>1840</v>
      </c>
      <c r="D163">
        <v>8.0299999999999994</v>
      </c>
    </row>
    <row r="164" spans="1:4" ht="14" customHeight="1">
      <c r="A164" t="s">
        <v>1014</v>
      </c>
      <c r="B164" t="s">
        <v>1015</v>
      </c>
      <c r="C164" t="s">
        <v>403</v>
      </c>
      <c r="D164">
        <v>7.97</v>
      </c>
    </row>
    <row r="165" spans="1:4" ht="14" customHeight="1">
      <c r="A165" t="s">
        <v>1061</v>
      </c>
      <c r="B165" t="s">
        <v>1062</v>
      </c>
      <c r="C165" t="s">
        <v>412</v>
      </c>
      <c r="D165">
        <v>7.96</v>
      </c>
    </row>
    <row r="166" spans="1:4" ht="14" customHeight="1">
      <c r="A166" t="s">
        <v>1910</v>
      </c>
      <c r="B166" t="s">
        <v>1911</v>
      </c>
      <c r="C166" t="s">
        <v>402</v>
      </c>
      <c r="D166">
        <v>7.95</v>
      </c>
    </row>
    <row r="167" spans="1:4" ht="14" customHeight="1">
      <c r="A167" t="s">
        <v>1043</v>
      </c>
      <c r="B167" t="s">
        <v>1044</v>
      </c>
      <c r="C167" t="s">
        <v>403</v>
      </c>
      <c r="D167">
        <v>7.91</v>
      </c>
    </row>
    <row r="168" spans="1:4" ht="14" customHeight="1">
      <c r="A168" t="s">
        <v>1912</v>
      </c>
      <c r="B168" t="s">
        <v>1653</v>
      </c>
      <c r="C168" t="s">
        <v>1842</v>
      </c>
      <c r="D168">
        <v>7.91</v>
      </c>
    </row>
    <row r="169" spans="1:4" ht="14" customHeight="1">
      <c r="A169" t="s">
        <v>973</v>
      </c>
      <c r="B169" t="s">
        <v>990</v>
      </c>
      <c r="C169" t="s">
        <v>403</v>
      </c>
      <c r="D169">
        <v>7.89</v>
      </c>
    </row>
    <row r="170" spans="1:4" ht="14" customHeight="1">
      <c r="A170" t="s">
        <v>1022</v>
      </c>
      <c r="B170" t="s">
        <v>1023</v>
      </c>
      <c r="C170" t="s">
        <v>403</v>
      </c>
      <c r="D170">
        <v>7.89</v>
      </c>
    </row>
    <row r="171" spans="1:4" ht="14" customHeight="1">
      <c r="A171" t="s">
        <v>1913</v>
      </c>
      <c r="B171" t="s">
        <v>1914</v>
      </c>
      <c r="C171" t="s">
        <v>1840</v>
      </c>
      <c r="D171">
        <v>7.88</v>
      </c>
    </row>
    <row r="172" spans="1:4" ht="14" customHeight="1">
      <c r="A172" t="s">
        <v>1067</v>
      </c>
      <c r="B172" t="s">
        <v>1068</v>
      </c>
      <c r="C172" t="s">
        <v>412</v>
      </c>
      <c r="D172">
        <v>7.88</v>
      </c>
    </row>
    <row r="173" spans="1:4" ht="14" customHeight="1">
      <c r="A173" t="s">
        <v>1915</v>
      </c>
      <c r="B173" t="s">
        <v>839</v>
      </c>
      <c r="C173" t="s">
        <v>1840</v>
      </c>
      <c r="D173">
        <v>7.84</v>
      </c>
    </row>
    <row r="174" spans="1:4" ht="14" customHeight="1">
      <c r="A174" t="s">
        <v>970</v>
      </c>
      <c r="B174" t="s">
        <v>971</v>
      </c>
      <c r="C174" t="s">
        <v>403</v>
      </c>
      <c r="D174">
        <v>7.84</v>
      </c>
    </row>
    <row r="175" spans="1:4" ht="14" customHeight="1">
      <c r="A175" t="s">
        <v>1916</v>
      </c>
      <c r="B175" t="s">
        <v>872</v>
      </c>
      <c r="C175" t="s">
        <v>1841</v>
      </c>
      <c r="D175">
        <v>7.83</v>
      </c>
    </row>
    <row r="176" spans="1:4">
      <c r="A176" t="s">
        <v>2722</v>
      </c>
      <c r="B176" t="s">
        <v>2709</v>
      </c>
      <c r="C176" t="s">
        <v>403</v>
      </c>
      <c r="D176">
        <v>7.82</v>
      </c>
    </row>
    <row r="177" spans="1:4" ht="14" customHeight="1">
      <c r="A177" t="s">
        <v>1917</v>
      </c>
      <c r="B177" t="s">
        <v>1918</v>
      </c>
      <c r="C177" t="s">
        <v>1841</v>
      </c>
      <c r="D177">
        <v>7.81</v>
      </c>
    </row>
    <row r="178" spans="1:4" ht="14" customHeight="1">
      <c r="A178" t="s">
        <v>920</v>
      </c>
      <c r="B178" t="s">
        <v>1919</v>
      </c>
      <c r="C178" t="s">
        <v>1841</v>
      </c>
      <c r="D178">
        <v>7.79</v>
      </c>
    </row>
    <row r="179" spans="1:4" ht="14" customHeight="1">
      <c r="A179" t="s">
        <v>905</v>
      </c>
      <c r="B179" t="s">
        <v>763</v>
      </c>
      <c r="C179" t="s">
        <v>402</v>
      </c>
      <c r="D179">
        <v>7.78</v>
      </c>
    </row>
    <row r="180" spans="1:4" ht="14" customHeight="1">
      <c r="A180" t="s">
        <v>803</v>
      </c>
      <c r="B180" t="s">
        <v>881</v>
      </c>
      <c r="C180" t="s">
        <v>402</v>
      </c>
      <c r="D180">
        <v>7.78</v>
      </c>
    </row>
    <row r="181" spans="1:4" ht="14" customHeight="1">
      <c r="A181" t="s">
        <v>1065</v>
      </c>
      <c r="B181" t="s">
        <v>1066</v>
      </c>
      <c r="C181" t="s">
        <v>412</v>
      </c>
      <c r="D181">
        <v>7.77</v>
      </c>
    </row>
    <row r="182" spans="1:4" ht="14" customHeight="1">
      <c r="A182" t="s">
        <v>869</v>
      </c>
      <c r="B182" t="s">
        <v>870</v>
      </c>
      <c r="C182" t="s">
        <v>402</v>
      </c>
      <c r="D182">
        <v>7.76</v>
      </c>
    </row>
    <row r="183" spans="1:4" ht="14" customHeight="1">
      <c r="A183" t="s">
        <v>1706</v>
      </c>
      <c r="B183" t="s">
        <v>1707</v>
      </c>
      <c r="C183" t="s">
        <v>466</v>
      </c>
      <c r="D183">
        <v>7.75</v>
      </c>
    </row>
    <row r="184" spans="1:4" ht="14" customHeight="1">
      <c r="A184" t="s">
        <v>1920</v>
      </c>
      <c r="B184" t="s">
        <v>1784</v>
      </c>
      <c r="C184" t="s">
        <v>1840</v>
      </c>
      <c r="D184">
        <v>7.75</v>
      </c>
    </row>
    <row r="185" spans="1:4" ht="14" customHeight="1">
      <c r="A185" t="s">
        <v>1921</v>
      </c>
      <c r="B185" t="s">
        <v>1922</v>
      </c>
      <c r="C185" t="s">
        <v>1843</v>
      </c>
      <c r="D185">
        <v>7.69</v>
      </c>
    </row>
    <row r="186" spans="1:4" ht="14" customHeight="1">
      <c r="A186" t="s">
        <v>1923</v>
      </c>
      <c r="B186" t="s">
        <v>1924</v>
      </c>
      <c r="C186" t="s">
        <v>1841</v>
      </c>
      <c r="D186">
        <v>7.69</v>
      </c>
    </row>
    <row r="187" spans="1:4" ht="14" customHeight="1">
      <c r="A187" t="s">
        <v>1925</v>
      </c>
      <c r="B187" t="s">
        <v>963</v>
      </c>
      <c r="C187" t="s">
        <v>402</v>
      </c>
      <c r="D187">
        <v>7.67</v>
      </c>
    </row>
    <row r="188" spans="1:4" ht="14" customHeight="1">
      <c r="A188" t="s">
        <v>1926</v>
      </c>
      <c r="B188" t="s">
        <v>1927</v>
      </c>
      <c r="C188" t="s">
        <v>1840</v>
      </c>
      <c r="D188">
        <v>7.67</v>
      </c>
    </row>
    <row r="189" spans="1:4" ht="14" customHeight="1">
      <c r="A189" t="s">
        <v>1928</v>
      </c>
      <c r="B189" t="s">
        <v>1929</v>
      </c>
      <c r="C189" t="s">
        <v>1840</v>
      </c>
      <c r="D189">
        <v>7.66</v>
      </c>
    </row>
    <row r="190" spans="1:4" ht="14" customHeight="1">
      <c r="A190" t="s">
        <v>995</v>
      </c>
      <c r="B190" t="s">
        <v>996</v>
      </c>
      <c r="C190" t="s">
        <v>403</v>
      </c>
      <c r="D190">
        <v>7.63</v>
      </c>
    </row>
    <row r="191" spans="1:4" ht="14" customHeight="1">
      <c r="A191" t="s">
        <v>1028</v>
      </c>
      <c r="B191" t="s">
        <v>1930</v>
      </c>
      <c r="C191" t="s">
        <v>466</v>
      </c>
      <c r="D191">
        <v>7.63</v>
      </c>
    </row>
    <row r="192" spans="1:4">
      <c r="A192" t="s">
        <v>2723</v>
      </c>
      <c r="B192" t="s">
        <v>2710</v>
      </c>
      <c r="C192" t="s">
        <v>1841</v>
      </c>
      <c r="D192">
        <v>7.63</v>
      </c>
    </row>
    <row r="193" spans="1:4" ht="14" customHeight="1">
      <c r="A193" t="s">
        <v>992</v>
      </c>
      <c r="B193" t="s">
        <v>1760</v>
      </c>
      <c r="C193" t="s">
        <v>403</v>
      </c>
      <c r="D193">
        <v>7.63</v>
      </c>
    </row>
    <row r="194" spans="1:4" ht="14" customHeight="1">
      <c r="A194" t="s">
        <v>858</v>
      </c>
      <c r="B194" t="s">
        <v>1931</v>
      </c>
      <c r="C194" t="s">
        <v>1840</v>
      </c>
      <c r="D194">
        <v>7.61</v>
      </c>
    </row>
    <row r="195" spans="1:4" ht="14" customHeight="1">
      <c r="A195" t="s">
        <v>1020</v>
      </c>
      <c r="B195" t="s">
        <v>1077</v>
      </c>
      <c r="C195" t="s">
        <v>412</v>
      </c>
      <c r="D195">
        <v>7.6</v>
      </c>
    </row>
    <row r="196" spans="1:4" ht="14" customHeight="1">
      <c r="A196" t="s">
        <v>818</v>
      </c>
      <c r="B196" t="s">
        <v>819</v>
      </c>
      <c r="C196" t="s">
        <v>401</v>
      </c>
      <c r="D196">
        <v>7.59</v>
      </c>
    </row>
    <row r="197" spans="1:4" ht="14" customHeight="1">
      <c r="A197" t="s">
        <v>1043</v>
      </c>
      <c r="B197" t="s">
        <v>1932</v>
      </c>
      <c r="C197" t="s">
        <v>1841</v>
      </c>
      <c r="D197">
        <v>7.59</v>
      </c>
    </row>
    <row r="198" spans="1:4" ht="14" customHeight="1">
      <c r="A198" t="s">
        <v>1933</v>
      </c>
      <c r="B198" t="s">
        <v>822</v>
      </c>
      <c r="C198" t="s">
        <v>1840</v>
      </c>
      <c r="D198">
        <v>7.56</v>
      </c>
    </row>
    <row r="199" spans="1:4" ht="14" customHeight="1">
      <c r="A199" t="s">
        <v>941</v>
      </c>
      <c r="B199" t="s">
        <v>1073</v>
      </c>
      <c r="C199" t="s">
        <v>412</v>
      </c>
      <c r="D199">
        <v>7.54</v>
      </c>
    </row>
    <row r="200" spans="1:4" ht="14" customHeight="1">
      <c r="A200" t="s">
        <v>916</v>
      </c>
      <c r="B200" t="s">
        <v>823</v>
      </c>
      <c r="C200" t="s">
        <v>1840</v>
      </c>
      <c r="D200">
        <v>7.54</v>
      </c>
    </row>
    <row r="201" spans="1:4" ht="14" customHeight="1">
      <c r="A201" t="s">
        <v>1934</v>
      </c>
      <c r="B201" t="s">
        <v>1935</v>
      </c>
      <c r="C201" t="s">
        <v>1843</v>
      </c>
      <c r="D201">
        <v>7.54</v>
      </c>
    </row>
    <row r="202" spans="1:4" ht="14" customHeight="1">
      <c r="A202" t="s">
        <v>1936</v>
      </c>
      <c r="B202" t="s">
        <v>1937</v>
      </c>
      <c r="C202" t="s">
        <v>1843</v>
      </c>
      <c r="D202">
        <v>7.53</v>
      </c>
    </row>
    <row r="203" spans="1:4" ht="14" customHeight="1">
      <c r="A203" t="s">
        <v>1938</v>
      </c>
      <c r="B203" t="s">
        <v>1939</v>
      </c>
      <c r="C203" t="s">
        <v>1841</v>
      </c>
      <c r="D203">
        <v>7.5</v>
      </c>
    </row>
    <row r="204" spans="1:4" ht="14" customHeight="1">
      <c r="A204" t="s">
        <v>1665</v>
      </c>
      <c r="B204" t="s">
        <v>1641</v>
      </c>
      <c r="C204" t="s">
        <v>1840</v>
      </c>
      <c r="D204">
        <v>7.5</v>
      </c>
    </row>
    <row r="205" spans="1:4" ht="14" customHeight="1">
      <c r="A205" t="s">
        <v>1940</v>
      </c>
      <c r="B205" t="s">
        <v>1941</v>
      </c>
      <c r="C205" t="s">
        <v>1841</v>
      </c>
      <c r="D205">
        <v>7.5</v>
      </c>
    </row>
    <row r="206" spans="1:4" ht="14" customHeight="1">
      <c r="A206" t="s">
        <v>992</v>
      </c>
      <c r="B206" t="s">
        <v>1942</v>
      </c>
      <c r="C206" t="s">
        <v>1843</v>
      </c>
      <c r="D206">
        <v>7.5</v>
      </c>
    </row>
    <row r="207" spans="1:4" ht="14" customHeight="1">
      <c r="A207" t="s">
        <v>897</v>
      </c>
      <c r="B207" t="s">
        <v>991</v>
      </c>
      <c r="C207" t="s">
        <v>403</v>
      </c>
      <c r="D207">
        <v>7.46</v>
      </c>
    </row>
    <row r="208" spans="1:4" ht="14" customHeight="1">
      <c r="A208" t="s">
        <v>1047</v>
      </c>
      <c r="B208" t="s">
        <v>1048</v>
      </c>
      <c r="C208" t="s">
        <v>403</v>
      </c>
      <c r="D208">
        <v>7.46</v>
      </c>
    </row>
    <row r="209" spans="1:4" ht="14" customHeight="1">
      <c r="A209" t="s">
        <v>1061</v>
      </c>
      <c r="B209" t="s">
        <v>1943</v>
      </c>
      <c r="C209" t="s">
        <v>403</v>
      </c>
      <c r="D209">
        <v>7.45</v>
      </c>
    </row>
    <row r="210" spans="1:4" ht="14" customHeight="1">
      <c r="A210" t="s">
        <v>771</v>
      </c>
      <c r="B210" t="s">
        <v>1761</v>
      </c>
      <c r="C210" t="s">
        <v>466</v>
      </c>
      <c r="D210">
        <v>7.44</v>
      </c>
    </row>
    <row r="211" spans="1:4" ht="14" customHeight="1">
      <c r="A211" t="s">
        <v>886</v>
      </c>
      <c r="B211" t="s">
        <v>887</v>
      </c>
      <c r="C211" t="s">
        <v>402</v>
      </c>
      <c r="D211">
        <v>7.43</v>
      </c>
    </row>
    <row r="212" spans="1:4" ht="14" customHeight="1">
      <c r="A212" t="s">
        <v>1944</v>
      </c>
      <c r="B212" t="s">
        <v>1945</v>
      </c>
      <c r="C212" t="s">
        <v>1841</v>
      </c>
      <c r="D212">
        <v>7.42</v>
      </c>
    </row>
    <row r="213" spans="1:4" ht="14" customHeight="1">
      <c r="A213" t="s">
        <v>1946</v>
      </c>
      <c r="B213" t="s">
        <v>1866</v>
      </c>
      <c r="C213" t="s">
        <v>1840</v>
      </c>
      <c r="D213">
        <v>7.41</v>
      </c>
    </row>
    <row r="214" spans="1:4" ht="14" customHeight="1">
      <c r="A214" t="s">
        <v>1947</v>
      </c>
      <c r="B214" t="s">
        <v>1948</v>
      </c>
      <c r="C214" t="s">
        <v>1843</v>
      </c>
      <c r="D214">
        <v>7.4</v>
      </c>
    </row>
    <row r="215" spans="1:4" ht="14" customHeight="1">
      <c r="A215" t="s">
        <v>1949</v>
      </c>
      <c r="B215" t="s">
        <v>1950</v>
      </c>
      <c r="C215" t="s">
        <v>1841</v>
      </c>
      <c r="D215">
        <v>7.39</v>
      </c>
    </row>
    <row r="216" spans="1:4" ht="14" customHeight="1">
      <c r="A216" t="s">
        <v>1951</v>
      </c>
      <c r="B216" t="s">
        <v>1952</v>
      </c>
      <c r="C216" t="s">
        <v>1843</v>
      </c>
      <c r="D216">
        <v>7.38</v>
      </c>
    </row>
    <row r="217" spans="1:4" ht="14" customHeight="1">
      <c r="A217" t="s">
        <v>856</v>
      </c>
      <c r="B217" t="s">
        <v>1953</v>
      </c>
      <c r="C217" t="s">
        <v>1840</v>
      </c>
      <c r="D217">
        <v>7.36</v>
      </c>
    </row>
    <row r="218" spans="1:4" ht="14" customHeight="1">
      <c r="A218" t="s">
        <v>1706</v>
      </c>
      <c r="B218" t="s">
        <v>1954</v>
      </c>
      <c r="C218" t="s">
        <v>1840</v>
      </c>
      <c r="D218">
        <v>7.34</v>
      </c>
    </row>
    <row r="219" spans="1:4" ht="14" customHeight="1">
      <c r="A219" t="s">
        <v>1955</v>
      </c>
      <c r="B219" t="s">
        <v>773</v>
      </c>
      <c r="C219" t="s">
        <v>403</v>
      </c>
      <c r="D219">
        <v>7.33</v>
      </c>
    </row>
    <row r="220" spans="1:4" ht="14" customHeight="1">
      <c r="A220" t="s">
        <v>856</v>
      </c>
      <c r="B220" t="s">
        <v>892</v>
      </c>
      <c r="C220" t="s">
        <v>402</v>
      </c>
      <c r="D220">
        <v>7.33</v>
      </c>
    </row>
    <row r="221" spans="1:4" ht="14" customHeight="1">
      <c r="A221" t="s">
        <v>1956</v>
      </c>
      <c r="B221" t="s">
        <v>773</v>
      </c>
      <c r="C221" t="s">
        <v>1840</v>
      </c>
      <c r="D221">
        <v>7.32</v>
      </c>
    </row>
    <row r="222" spans="1:4" ht="14" customHeight="1">
      <c r="A222" t="s">
        <v>1957</v>
      </c>
      <c r="B222" t="s">
        <v>771</v>
      </c>
      <c r="C222" t="s">
        <v>1843</v>
      </c>
      <c r="D222">
        <v>7.31</v>
      </c>
    </row>
    <row r="223" spans="1:4" ht="14" customHeight="1">
      <c r="A223" t="s">
        <v>1052</v>
      </c>
      <c r="B223" t="s">
        <v>810</v>
      </c>
      <c r="C223" t="s">
        <v>1840</v>
      </c>
      <c r="D223">
        <v>7.3</v>
      </c>
    </row>
    <row r="224" spans="1:4" ht="14" customHeight="1">
      <c r="A224" t="s">
        <v>941</v>
      </c>
      <c r="B224" t="s">
        <v>839</v>
      </c>
      <c r="C224" t="s">
        <v>412</v>
      </c>
      <c r="D224">
        <v>7.26</v>
      </c>
    </row>
    <row r="225" spans="1:4" ht="14" customHeight="1">
      <c r="A225" t="s">
        <v>1958</v>
      </c>
      <c r="B225" t="s">
        <v>1959</v>
      </c>
      <c r="C225" t="s">
        <v>1840</v>
      </c>
      <c r="D225">
        <v>7.25</v>
      </c>
    </row>
    <row r="226" spans="1:4">
      <c r="A226" t="s">
        <v>2724</v>
      </c>
      <c r="B226" t="s">
        <v>2711</v>
      </c>
      <c r="C226" t="s">
        <v>1840</v>
      </c>
      <c r="D226">
        <v>7.25</v>
      </c>
    </row>
    <row r="227" spans="1:4" ht="14" customHeight="1">
      <c r="A227" t="s">
        <v>1041</v>
      </c>
      <c r="B227" t="s">
        <v>1042</v>
      </c>
      <c r="C227" t="s">
        <v>403</v>
      </c>
      <c r="D227">
        <v>7.21</v>
      </c>
    </row>
    <row r="228" spans="1:4" ht="14" customHeight="1">
      <c r="A228" t="s">
        <v>1960</v>
      </c>
      <c r="B228" t="s">
        <v>1919</v>
      </c>
      <c r="C228" t="s">
        <v>1841</v>
      </c>
      <c r="D228">
        <v>7.18</v>
      </c>
    </row>
    <row r="229" spans="1:4" ht="14" customHeight="1">
      <c r="A229" t="s">
        <v>1961</v>
      </c>
      <c r="B229" t="s">
        <v>1962</v>
      </c>
      <c r="C229" t="s">
        <v>1841</v>
      </c>
      <c r="D229">
        <v>7.16</v>
      </c>
    </row>
    <row r="230" spans="1:4" ht="14" customHeight="1">
      <c r="A230" t="s">
        <v>1000</v>
      </c>
      <c r="B230" t="s">
        <v>1963</v>
      </c>
      <c r="C230" t="s">
        <v>1841</v>
      </c>
      <c r="D230">
        <v>7.16</v>
      </c>
    </row>
    <row r="231" spans="1:4" ht="14" customHeight="1">
      <c r="A231" t="s">
        <v>803</v>
      </c>
      <c r="B231" t="s">
        <v>1964</v>
      </c>
      <c r="C231" t="s">
        <v>466</v>
      </c>
      <c r="D231">
        <v>7.15</v>
      </c>
    </row>
    <row r="232" spans="1:4" ht="14" customHeight="1">
      <c r="A232" t="s">
        <v>922</v>
      </c>
      <c r="B232" t="s">
        <v>1744</v>
      </c>
      <c r="C232" t="s">
        <v>466</v>
      </c>
      <c r="D232">
        <v>7.13</v>
      </c>
    </row>
    <row r="233" spans="1:4" ht="14" customHeight="1">
      <c r="A233" t="s">
        <v>1645</v>
      </c>
      <c r="B233" t="s">
        <v>1646</v>
      </c>
      <c r="C233" t="s">
        <v>403</v>
      </c>
      <c r="D233">
        <v>7.13</v>
      </c>
    </row>
    <row r="234" spans="1:4" ht="14" customHeight="1">
      <c r="A234" t="s">
        <v>1000</v>
      </c>
      <c r="B234" t="s">
        <v>1965</v>
      </c>
      <c r="C234" t="s">
        <v>1841</v>
      </c>
      <c r="D234">
        <v>7.1</v>
      </c>
    </row>
    <row r="235" spans="1:4" ht="14" customHeight="1">
      <c r="A235" t="s">
        <v>1966</v>
      </c>
      <c r="B235" t="s">
        <v>953</v>
      </c>
      <c r="C235" t="s">
        <v>1840</v>
      </c>
      <c r="D235">
        <v>7.09</v>
      </c>
    </row>
    <row r="236" spans="1:4" ht="14" customHeight="1">
      <c r="A236" t="s">
        <v>1967</v>
      </c>
      <c r="B236" t="s">
        <v>831</v>
      </c>
      <c r="C236" t="s">
        <v>1843</v>
      </c>
      <c r="D236">
        <v>7.07</v>
      </c>
    </row>
    <row r="237" spans="1:4" ht="14" customHeight="1">
      <c r="A237" t="s">
        <v>1083</v>
      </c>
      <c r="B237" t="s">
        <v>1084</v>
      </c>
      <c r="C237" t="s">
        <v>412</v>
      </c>
      <c r="D237">
        <v>7.07</v>
      </c>
    </row>
    <row r="238" spans="1:4" ht="14" customHeight="1">
      <c r="A238" t="s">
        <v>790</v>
      </c>
      <c r="B238" t="s">
        <v>969</v>
      </c>
      <c r="C238" t="s">
        <v>1843</v>
      </c>
      <c r="D238">
        <v>7.07</v>
      </c>
    </row>
    <row r="239" spans="1:4" ht="14" customHeight="1">
      <c r="A239" t="s">
        <v>1968</v>
      </c>
      <c r="B239" t="s">
        <v>1969</v>
      </c>
      <c r="C239" t="s">
        <v>1840</v>
      </c>
      <c r="D239">
        <v>7.07</v>
      </c>
    </row>
    <row r="240" spans="1:4" ht="14" customHeight="1">
      <c r="A240" t="s">
        <v>1000</v>
      </c>
      <c r="B240" t="s">
        <v>1970</v>
      </c>
      <c r="C240" t="s">
        <v>1841</v>
      </c>
      <c r="D240">
        <v>7.03</v>
      </c>
    </row>
    <row r="241" spans="1:4" ht="14" customHeight="1">
      <c r="A241" t="s">
        <v>1028</v>
      </c>
      <c r="B241" t="s">
        <v>1971</v>
      </c>
      <c r="C241" t="s">
        <v>1843</v>
      </c>
      <c r="D241">
        <v>7.03</v>
      </c>
    </row>
    <row r="242" spans="1:4" ht="14" customHeight="1">
      <c r="A242" t="s">
        <v>830</v>
      </c>
      <c r="B242" t="s">
        <v>1006</v>
      </c>
      <c r="C242" t="s">
        <v>403</v>
      </c>
      <c r="D242">
        <v>7.03</v>
      </c>
    </row>
    <row r="243" spans="1:4" ht="14" customHeight="1">
      <c r="A243" t="s">
        <v>1711</v>
      </c>
      <c r="B243" t="s">
        <v>1712</v>
      </c>
      <c r="C243" t="s">
        <v>402</v>
      </c>
      <c r="D243">
        <v>7.03</v>
      </c>
    </row>
    <row r="244" spans="1:4" ht="14" customHeight="1">
      <c r="A244" t="s">
        <v>1049</v>
      </c>
      <c r="B244" t="s">
        <v>962</v>
      </c>
      <c r="C244" t="s">
        <v>403</v>
      </c>
      <c r="D244">
        <v>7.01</v>
      </c>
    </row>
    <row r="245" spans="1:4" ht="14" customHeight="1">
      <c r="A245" t="s">
        <v>1972</v>
      </c>
      <c r="B245" t="s">
        <v>1973</v>
      </c>
      <c r="C245" t="s">
        <v>1841</v>
      </c>
      <c r="D245">
        <v>7</v>
      </c>
    </row>
    <row r="246" spans="1:4" ht="14" customHeight="1">
      <c r="A246" t="s">
        <v>1974</v>
      </c>
      <c r="B246" t="s">
        <v>1975</v>
      </c>
      <c r="C246" t="s">
        <v>466</v>
      </c>
      <c r="D246">
        <v>7</v>
      </c>
    </row>
    <row r="247" spans="1:4" ht="14" customHeight="1">
      <c r="A247" t="s">
        <v>947</v>
      </c>
      <c r="B247" t="s">
        <v>948</v>
      </c>
      <c r="C247" t="s">
        <v>402</v>
      </c>
      <c r="D247">
        <v>6.98</v>
      </c>
    </row>
    <row r="248" spans="1:4" ht="14" customHeight="1">
      <c r="A248" t="s">
        <v>830</v>
      </c>
      <c r="B248" t="s">
        <v>1976</v>
      </c>
      <c r="C248" t="s">
        <v>1840</v>
      </c>
      <c r="D248">
        <v>6.97</v>
      </c>
    </row>
    <row r="249" spans="1:4" ht="14" customHeight="1">
      <c r="A249" t="s">
        <v>901</v>
      </c>
      <c r="B249" t="s">
        <v>902</v>
      </c>
      <c r="C249" t="s">
        <v>402</v>
      </c>
      <c r="D249">
        <v>6.94</v>
      </c>
    </row>
    <row r="250" spans="1:4" ht="14" customHeight="1">
      <c r="A250" t="s">
        <v>1977</v>
      </c>
      <c r="B250" t="s">
        <v>1978</v>
      </c>
      <c r="C250" t="s">
        <v>1841</v>
      </c>
      <c r="D250">
        <v>6.94</v>
      </c>
    </row>
    <row r="251" spans="1:4" ht="14" customHeight="1">
      <c r="A251" t="s">
        <v>895</v>
      </c>
      <c r="B251" t="s">
        <v>1861</v>
      </c>
      <c r="C251" t="s">
        <v>1843</v>
      </c>
      <c r="D251">
        <v>6.94</v>
      </c>
    </row>
    <row r="252" spans="1:4" ht="14" customHeight="1">
      <c r="A252" t="s">
        <v>1660</v>
      </c>
      <c r="B252" t="s">
        <v>1661</v>
      </c>
      <c r="C252" t="s">
        <v>403</v>
      </c>
      <c r="D252">
        <v>6.93</v>
      </c>
    </row>
    <row r="253" spans="1:4" ht="14" customHeight="1">
      <c r="A253" t="s">
        <v>976</v>
      </c>
      <c r="B253" t="s">
        <v>977</v>
      </c>
      <c r="C253" t="s">
        <v>403</v>
      </c>
      <c r="D253">
        <v>6.88</v>
      </c>
    </row>
    <row r="254" spans="1:4" ht="14" customHeight="1">
      <c r="A254" t="s">
        <v>1979</v>
      </c>
      <c r="B254" t="s">
        <v>1980</v>
      </c>
      <c r="C254" t="s">
        <v>466</v>
      </c>
      <c r="D254">
        <v>6.8</v>
      </c>
    </row>
    <row r="255" spans="1:4" ht="14" customHeight="1">
      <c r="A255" t="s">
        <v>1981</v>
      </c>
      <c r="B255" t="s">
        <v>1982</v>
      </c>
      <c r="C255" t="s">
        <v>1843</v>
      </c>
      <c r="D255">
        <v>6.8</v>
      </c>
    </row>
    <row r="256" spans="1:4" ht="14" customHeight="1">
      <c r="A256" t="s">
        <v>1039</v>
      </c>
      <c r="B256" t="s">
        <v>1040</v>
      </c>
      <c r="C256" t="s">
        <v>403</v>
      </c>
      <c r="D256">
        <v>6.79</v>
      </c>
    </row>
    <row r="257" spans="1:4" ht="14" customHeight="1">
      <c r="A257" t="s">
        <v>922</v>
      </c>
      <c r="B257" t="s">
        <v>951</v>
      </c>
      <c r="C257" t="s">
        <v>402</v>
      </c>
      <c r="D257">
        <v>6.77</v>
      </c>
    </row>
    <row r="258" spans="1:4" ht="14" customHeight="1">
      <c r="A258" t="s">
        <v>952</v>
      </c>
      <c r="B258" t="s">
        <v>1090</v>
      </c>
      <c r="C258" t="s">
        <v>412</v>
      </c>
      <c r="D258">
        <v>6.77</v>
      </c>
    </row>
    <row r="259" spans="1:4" ht="14" customHeight="1">
      <c r="A259" t="s">
        <v>1762</v>
      </c>
      <c r="B259" t="s">
        <v>1983</v>
      </c>
      <c r="C259" t="s">
        <v>466</v>
      </c>
      <c r="D259">
        <v>6.75</v>
      </c>
    </row>
    <row r="260" spans="1:4" ht="14" customHeight="1">
      <c r="A260" t="s">
        <v>790</v>
      </c>
      <c r="B260" t="s">
        <v>1984</v>
      </c>
      <c r="C260" t="s">
        <v>1843</v>
      </c>
      <c r="D260">
        <v>6.73</v>
      </c>
    </row>
    <row r="261" spans="1:4" ht="14" customHeight="1">
      <c r="A261" t="s">
        <v>1052</v>
      </c>
      <c r="B261" t="s">
        <v>1985</v>
      </c>
      <c r="C261" t="s">
        <v>1843</v>
      </c>
      <c r="D261">
        <v>6.72</v>
      </c>
    </row>
    <row r="262" spans="1:4" ht="14" customHeight="1">
      <c r="A262" t="s">
        <v>1986</v>
      </c>
      <c r="B262" t="s">
        <v>1987</v>
      </c>
      <c r="C262" t="s">
        <v>1840</v>
      </c>
      <c r="D262">
        <v>6.72</v>
      </c>
    </row>
    <row r="263" spans="1:4" ht="14" customHeight="1">
      <c r="A263" t="s">
        <v>1988</v>
      </c>
      <c r="B263" t="s">
        <v>1989</v>
      </c>
      <c r="C263" t="s">
        <v>1843</v>
      </c>
      <c r="D263">
        <v>6.71</v>
      </c>
    </row>
    <row r="264" spans="1:4" ht="14" customHeight="1">
      <c r="A264" t="s">
        <v>1990</v>
      </c>
      <c r="B264" t="s">
        <v>1991</v>
      </c>
      <c r="C264" t="s">
        <v>1840</v>
      </c>
      <c r="D264">
        <v>6.66</v>
      </c>
    </row>
    <row r="265" spans="1:4" ht="14" customHeight="1">
      <c r="A265" t="s">
        <v>1789</v>
      </c>
      <c r="B265" t="s">
        <v>1790</v>
      </c>
      <c r="C265" t="s">
        <v>403</v>
      </c>
      <c r="D265">
        <v>6.65</v>
      </c>
    </row>
    <row r="266" spans="1:4" ht="14" customHeight="1">
      <c r="A266" t="s">
        <v>1081</v>
      </c>
      <c r="B266" t="s">
        <v>1992</v>
      </c>
      <c r="C266" t="s">
        <v>1843</v>
      </c>
      <c r="D266">
        <v>6.64</v>
      </c>
    </row>
    <row r="267" spans="1:4" ht="14" customHeight="1">
      <c r="A267" t="s">
        <v>1993</v>
      </c>
      <c r="B267" t="s">
        <v>901</v>
      </c>
      <c r="C267" t="s">
        <v>1841</v>
      </c>
      <c r="D267">
        <v>6.64</v>
      </c>
    </row>
    <row r="268" spans="1:4" ht="14" customHeight="1">
      <c r="A268" t="s">
        <v>1994</v>
      </c>
      <c r="B268" t="s">
        <v>1995</v>
      </c>
      <c r="C268" t="s">
        <v>1841</v>
      </c>
      <c r="D268">
        <v>6.58</v>
      </c>
    </row>
    <row r="269" spans="1:4">
      <c r="A269" t="s">
        <v>1032</v>
      </c>
      <c r="B269" t="s">
        <v>2712</v>
      </c>
      <c r="C269" t="s">
        <v>403</v>
      </c>
      <c r="D269">
        <v>6.56</v>
      </c>
    </row>
    <row r="270" spans="1:4" ht="14" customHeight="1">
      <c r="A270" t="s">
        <v>1996</v>
      </c>
      <c r="B270" t="s">
        <v>1997</v>
      </c>
      <c r="C270" t="s">
        <v>403</v>
      </c>
      <c r="D270">
        <v>6.56</v>
      </c>
    </row>
    <row r="271" spans="1:4" ht="14" customHeight="1">
      <c r="A271" t="s">
        <v>1035</v>
      </c>
      <c r="B271" t="s">
        <v>1036</v>
      </c>
      <c r="C271" t="s">
        <v>403</v>
      </c>
      <c r="D271">
        <v>6.56</v>
      </c>
    </row>
    <row r="272" spans="1:4" ht="14" customHeight="1">
      <c r="A272" t="s">
        <v>943</v>
      </c>
      <c r="B272" t="s">
        <v>944</v>
      </c>
      <c r="C272" t="s">
        <v>402</v>
      </c>
      <c r="D272">
        <v>6.55</v>
      </c>
    </row>
    <row r="273" spans="1:4" ht="14" customHeight="1">
      <c r="A273" t="s">
        <v>1045</v>
      </c>
      <c r="B273" t="s">
        <v>1998</v>
      </c>
      <c r="C273" t="s">
        <v>1840</v>
      </c>
      <c r="D273">
        <v>6.53</v>
      </c>
    </row>
    <row r="274" spans="1:4" ht="14" customHeight="1">
      <c r="A274" t="s">
        <v>822</v>
      </c>
      <c r="B274" t="s">
        <v>1999</v>
      </c>
      <c r="C274" t="s">
        <v>1843</v>
      </c>
      <c r="D274">
        <v>6.53</v>
      </c>
    </row>
    <row r="275" spans="1:4" ht="14" customHeight="1">
      <c r="A275" t="s">
        <v>884</v>
      </c>
      <c r="B275" t="s">
        <v>2000</v>
      </c>
      <c r="C275" t="s">
        <v>1843</v>
      </c>
      <c r="D275">
        <v>6.53</v>
      </c>
    </row>
    <row r="276" spans="1:4" ht="14" customHeight="1">
      <c r="A276" t="s">
        <v>2001</v>
      </c>
      <c r="B276" t="s">
        <v>2002</v>
      </c>
      <c r="C276" t="s">
        <v>1840</v>
      </c>
      <c r="D276">
        <v>6.5</v>
      </c>
    </row>
    <row r="277" spans="1:4" ht="14" customHeight="1">
      <c r="A277" t="s">
        <v>2003</v>
      </c>
      <c r="B277" t="s">
        <v>2004</v>
      </c>
      <c r="C277" t="s">
        <v>1843</v>
      </c>
      <c r="D277">
        <v>6.5</v>
      </c>
    </row>
    <row r="278" spans="1:4">
      <c r="A278" t="s">
        <v>2005</v>
      </c>
      <c r="B278" t="s">
        <v>2702</v>
      </c>
      <c r="C278" t="s">
        <v>1841</v>
      </c>
      <c r="D278">
        <v>6.47</v>
      </c>
    </row>
    <row r="279" spans="1:4" ht="14" customHeight="1">
      <c r="A279" t="s">
        <v>992</v>
      </c>
      <c r="B279" t="s">
        <v>993</v>
      </c>
      <c r="C279" t="s">
        <v>403</v>
      </c>
      <c r="D279">
        <v>6.45</v>
      </c>
    </row>
    <row r="280" spans="1:4" ht="14" customHeight="1">
      <c r="A280" t="s">
        <v>895</v>
      </c>
      <c r="B280" t="s">
        <v>2006</v>
      </c>
      <c r="C280" t="s">
        <v>1843</v>
      </c>
      <c r="D280">
        <v>6.44</v>
      </c>
    </row>
    <row r="281" spans="1:4" ht="14" customHeight="1">
      <c r="A281" t="s">
        <v>866</v>
      </c>
      <c r="B281" t="s">
        <v>867</v>
      </c>
      <c r="C281" t="s">
        <v>402</v>
      </c>
      <c r="D281">
        <v>6.43</v>
      </c>
    </row>
    <row r="282" spans="1:4" ht="14" customHeight="1">
      <c r="A282" t="s">
        <v>2007</v>
      </c>
      <c r="B282" t="s">
        <v>810</v>
      </c>
      <c r="C282" t="s">
        <v>1841</v>
      </c>
      <c r="D282">
        <v>6.43</v>
      </c>
    </row>
    <row r="283" spans="1:4" ht="14" customHeight="1">
      <c r="A283" t="s">
        <v>2008</v>
      </c>
      <c r="B283" t="s">
        <v>2009</v>
      </c>
      <c r="C283" t="s">
        <v>1843</v>
      </c>
      <c r="D283">
        <v>6.41</v>
      </c>
    </row>
    <row r="284" spans="1:4" ht="14" customHeight="1">
      <c r="A284" t="s">
        <v>2010</v>
      </c>
      <c r="B284" t="s">
        <v>2011</v>
      </c>
      <c r="C284" t="s">
        <v>1841</v>
      </c>
      <c r="D284">
        <v>6.41</v>
      </c>
    </row>
    <row r="285" spans="1:4" ht="14" customHeight="1">
      <c r="A285" t="s">
        <v>854</v>
      </c>
      <c r="B285" t="s">
        <v>2012</v>
      </c>
      <c r="C285" t="s">
        <v>1842</v>
      </c>
      <c r="D285">
        <v>6.41</v>
      </c>
    </row>
    <row r="286" spans="1:4" ht="14" customHeight="1">
      <c r="A286" t="s">
        <v>2013</v>
      </c>
      <c r="B286" t="s">
        <v>2014</v>
      </c>
      <c r="C286" t="s">
        <v>1840</v>
      </c>
      <c r="D286">
        <v>6.41</v>
      </c>
    </row>
    <row r="287" spans="1:4" ht="14" customHeight="1">
      <c r="A287" t="s">
        <v>1000</v>
      </c>
      <c r="B287" t="s">
        <v>1085</v>
      </c>
      <c r="C287" t="s">
        <v>412</v>
      </c>
      <c r="D287">
        <v>6.4</v>
      </c>
    </row>
    <row r="288" spans="1:4" ht="14" customHeight="1">
      <c r="A288" t="s">
        <v>2015</v>
      </c>
      <c r="B288" t="s">
        <v>2016</v>
      </c>
      <c r="C288" t="s">
        <v>1843</v>
      </c>
      <c r="D288">
        <v>6.38</v>
      </c>
    </row>
    <row r="289" spans="1:4" ht="14" customHeight="1">
      <c r="A289" t="s">
        <v>875</v>
      </c>
      <c r="B289" t="s">
        <v>876</v>
      </c>
      <c r="C289" t="s">
        <v>402</v>
      </c>
      <c r="D289">
        <v>6.36</v>
      </c>
    </row>
    <row r="290" spans="1:4" ht="14" customHeight="1">
      <c r="A290" t="s">
        <v>2017</v>
      </c>
      <c r="B290" t="s">
        <v>2018</v>
      </c>
      <c r="C290" t="s">
        <v>1840</v>
      </c>
      <c r="D290">
        <v>6.33</v>
      </c>
    </row>
    <row r="291" spans="1:4" ht="14" customHeight="1">
      <c r="A291" t="s">
        <v>2019</v>
      </c>
      <c r="B291" t="s">
        <v>2020</v>
      </c>
      <c r="C291" t="s">
        <v>1843</v>
      </c>
      <c r="D291">
        <v>6.32</v>
      </c>
    </row>
    <row r="292" spans="1:4" ht="14" customHeight="1">
      <c r="A292" t="s">
        <v>1047</v>
      </c>
      <c r="B292" t="s">
        <v>1848</v>
      </c>
      <c r="C292" t="s">
        <v>1843</v>
      </c>
      <c r="D292">
        <v>6.31</v>
      </c>
    </row>
    <row r="293" spans="1:4" ht="14" customHeight="1">
      <c r="A293" t="s">
        <v>972</v>
      </c>
      <c r="B293" t="s">
        <v>973</v>
      </c>
      <c r="C293" t="s">
        <v>403</v>
      </c>
      <c r="D293">
        <v>6.3</v>
      </c>
    </row>
    <row r="294" spans="1:4" ht="14" customHeight="1">
      <c r="A294" t="s">
        <v>770</v>
      </c>
      <c r="B294" t="s">
        <v>2021</v>
      </c>
      <c r="C294" t="s">
        <v>402</v>
      </c>
      <c r="D294">
        <v>6.28</v>
      </c>
    </row>
    <row r="295" spans="1:4" ht="14" customHeight="1">
      <c r="A295" t="s">
        <v>2022</v>
      </c>
      <c r="B295" t="s">
        <v>2023</v>
      </c>
      <c r="C295" t="s">
        <v>1844</v>
      </c>
      <c r="D295">
        <v>6.28</v>
      </c>
    </row>
    <row r="296" spans="1:4" ht="14" customHeight="1">
      <c r="A296" t="s">
        <v>926</v>
      </c>
      <c r="B296" t="s">
        <v>1654</v>
      </c>
      <c r="C296" t="s">
        <v>402</v>
      </c>
      <c r="D296">
        <v>6.27</v>
      </c>
    </row>
    <row r="297" spans="1:4" ht="14" customHeight="1">
      <c r="A297" t="s">
        <v>2024</v>
      </c>
      <c r="B297" t="s">
        <v>2025</v>
      </c>
      <c r="C297" t="s">
        <v>1843</v>
      </c>
      <c r="D297">
        <v>6.27</v>
      </c>
    </row>
    <row r="298" spans="1:4" ht="14" customHeight="1">
      <c r="A298" t="s">
        <v>2026</v>
      </c>
      <c r="B298" t="s">
        <v>2027</v>
      </c>
      <c r="C298" t="s">
        <v>1843</v>
      </c>
      <c r="D298">
        <v>6.27</v>
      </c>
    </row>
    <row r="299" spans="1:4" ht="14" customHeight="1">
      <c r="A299" t="s">
        <v>1074</v>
      </c>
      <c r="B299" t="s">
        <v>917</v>
      </c>
      <c r="C299" t="s">
        <v>412</v>
      </c>
      <c r="D299">
        <v>6.25</v>
      </c>
    </row>
    <row r="300" spans="1:4" ht="14" customHeight="1">
      <c r="A300" t="s">
        <v>1951</v>
      </c>
      <c r="B300" t="s">
        <v>958</v>
      </c>
      <c r="C300" t="s">
        <v>1841</v>
      </c>
      <c r="D300">
        <v>6.25</v>
      </c>
    </row>
    <row r="301" spans="1:4" ht="14" customHeight="1">
      <c r="A301" t="s">
        <v>1762</v>
      </c>
      <c r="B301" t="s">
        <v>2028</v>
      </c>
      <c r="C301" t="s">
        <v>1840</v>
      </c>
      <c r="D301">
        <v>6.25</v>
      </c>
    </row>
    <row r="302" spans="1:4" ht="14" customHeight="1">
      <c r="A302" t="s">
        <v>2029</v>
      </c>
      <c r="B302" t="s">
        <v>2030</v>
      </c>
      <c r="C302" t="s">
        <v>1843</v>
      </c>
      <c r="D302">
        <v>6.23</v>
      </c>
    </row>
    <row r="303" spans="1:4" ht="14" customHeight="1">
      <c r="A303" t="s">
        <v>959</v>
      </c>
      <c r="B303" t="s">
        <v>2031</v>
      </c>
      <c r="C303" t="s">
        <v>1843</v>
      </c>
      <c r="D303">
        <v>6.2</v>
      </c>
    </row>
    <row r="304" spans="1:4" ht="14" customHeight="1">
      <c r="A304" t="s">
        <v>2032</v>
      </c>
      <c r="B304" t="s">
        <v>1039</v>
      </c>
      <c r="C304" t="s">
        <v>1843</v>
      </c>
      <c r="D304">
        <v>6.2</v>
      </c>
    </row>
    <row r="305" spans="1:4" ht="14" customHeight="1">
      <c r="A305" t="s">
        <v>1758</v>
      </c>
      <c r="B305" t="s">
        <v>962</v>
      </c>
      <c r="C305" t="s">
        <v>1843</v>
      </c>
      <c r="D305">
        <v>6.2</v>
      </c>
    </row>
    <row r="306" spans="1:4" ht="14" customHeight="1">
      <c r="A306" t="s">
        <v>903</v>
      </c>
      <c r="B306" t="s">
        <v>2033</v>
      </c>
      <c r="C306" t="s">
        <v>1840</v>
      </c>
      <c r="D306">
        <v>6.19</v>
      </c>
    </row>
    <row r="307" spans="1:4" ht="14" customHeight="1">
      <c r="A307" t="s">
        <v>828</v>
      </c>
      <c r="B307" t="s">
        <v>849</v>
      </c>
      <c r="C307" t="s">
        <v>1840</v>
      </c>
      <c r="D307">
        <v>6.19</v>
      </c>
    </row>
    <row r="308" spans="1:4" ht="14" customHeight="1">
      <c r="A308" t="s">
        <v>916</v>
      </c>
      <c r="B308" t="s">
        <v>917</v>
      </c>
      <c r="C308" t="s">
        <v>402</v>
      </c>
      <c r="D308">
        <v>6.18</v>
      </c>
    </row>
    <row r="309" spans="1:4" ht="14" customHeight="1">
      <c r="A309" t="s">
        <v>1680</v>
      </c>
      <c r="B309" t="s">
        <v>773</v>
      </c>
      <c r="C309" t="s">
        <v>1841</v>
      </c>
      <c r="D309">
        <v>6.17</v>
      </c>
    </row>
    <row r="310" spans="1:4" ht="14" customHeight="1">
      <c r="A310" t="s">
        <v>2034</v>
      </c>
      <c r="B310" t="s">
        <v>1019</v>
      </c>
      <c r="C310" t="s">
        <v>1840</v>
      </c>
      <c r="D310">
        <v>6.17</v>
      </c>
    </row>
    <row r="311" spans="1:4" ht="14" customHeight="1">
      <c r="A311" t="s">
        <v>2035</v>
      </c>
      <c r="B311" t="s">
        <v>2036</v>
      </c>
      <c r="C311" t="s">
        <v>1843</v>
      </c>
      <c r="D311">
        <v>6.16</v>
      </c>
    </row>
    <row r="312" spans="1:4" ht="14" customHeight="1">
      <c r="A312" t="s">
        <v>922</v>
      </c>
      <c r="B312" t="s">
        <v>923</v>
      </c>
      <c r="C312" t="s">
        <v>402</v>
      </c>
      <c r="D312">
        <v>6.16</v>
      </c>
    </row>
    <row r="313" spans="1:4" ht="14" customHeight="1">
      <c r="A313" t="s">
        <v>1052</v>
      </c>
      <c r="B313" t="s">
        <v>2004</v>
      </c>
      <c r="C313" t="s">
        <v>1841</v>
      </c>
      <c r="D313">
        <v>6.16</v>
      </c>
    </row>
    <row r="314" spans="1:4" ht="14" customHeight="1">
      <c r="A314" t="s">
        <v>1685</v>
      </c>
      <c r="B314" t="s">
        <v>2037</v>
      </c>
      <c r="C314" t="s">
        <v>466</v>
      </c>
      <c r="D314">
        <v>6.13</v>
      </c>
    </row>
    <row r="315" spans="1:4" ht="14" customHeight="1">
      <c r="A315" t="s">
        <v>2038</v>
      </c>
      <c r="B315" t="s">
        <v>2039</v>
      </c>
      <c r="C315" t="s">
        <v>1840</v>
      </c>
      <c r="D315">
        <v>6.11</v>
      </c>
    </row>
    <row r="316" spans="1:4" ht="14" customHeight="1">
      <c r="A316" t="s">
        <v>869</v>
      </c>
      <c r="B316" t="s">
        <v>2040</v>
      </c>
      <c r="C316" t="s">
        <v>403</v>
      </c>
      <c r="D316">
        <v>6.1</v>
      </c>
    </row>
    <row r="317" spans="1:4" ht="14" customHeight="1">
      <c r="A317" t="s">
        <v>1059</v>
      </c>
      <c r="B317" t="s">
        <v>1017</v>
      </c>
      <c r="C317" t="s">
        <v>403</v>
      </c>
      <c r="D317">
        <v>6.1</v>
      </c>
    </row>
    <row r="318" spans="1:4" ht="14" customHeight="1">
      <c r="A318" t="s">
        <v>2041</v>
      </c>
      <c r="B318" t="s">
        <v>982</v>
      </c>
      <c r="C318" t="s">
        <v>1840</v>
      </c>
      <c r="D318">
        <v>6.09</v>
      </c>
    </row>
    <row r="319" spans="1:4" ht="14" customHeight="1">
      <c r="A319" t="s">
        <v>2042</v>
      </c>
      <c r="B319" t="s">
        <v>1074</v>
      </c>
      <c r="C319" t="s">
        <v>1842</v>
      </c>
      <c r="D319">
        <v>6.09</v>
      </c>
    </row>
    <row r="320" spans="1:4" ht="14" customHeight="1">
      <c r="A320" t="s">
        <v>875</v>
      </c>
      <c r="B320" t="s">
        <v>2043</v>
      </c>
      <c r="C320" t="s">
        <v>1843</v>
      </c>
      <c r="D320">
        <v>6.08</v>
      </c>
    </row>
    <row r="321" spans="1:4" ht="14" customHeight="1">
      <c r="A321" t="s">
        <v>1872</v>
      </c>
      <c r="B321" t="s">
        <v>2044</v>
      </c>
      <c r="C321" t="s">
        <v>1843</v>
      </c>
      <c r="D321">
        <v>6.07</v>
      </c>
    </row>
    <row r="322" spans="1:4" ht="14" customHeight="1">
      <c r="A322" t="s">
        <v>1762</v>
      </c>
      <c r="B322" t="s">
        <v>2045</v>
      </c>
      <c r="C322" t="s">
        <v>1840</v>
      </c>
      <c r="D322">
        <v>6.07</v>
      </c>
    </row>
    <row r="323" spans="1:4" ht="14" customHeight="1">
      <c r="A323" t="s">
        <v>1664</v>
      </c>
      <c r="B323" t="s">
        <v>960</v>
      </c>
      <c r="C323" t="s">
        <v>412</v>
      </c>
      <c r="D323">
        <v>6.07</v>
      </c>
    </row>
    <row r="324" spans="1:4" ht="14" customHeight="1">
      <c r="A324" t="s">
        <v>922</v>
      </c>
      <c r="B324" t="s">
        <v>1054</v>
      </c>
      <c r="C324" t="s">
        <v>403</v>
      </c>
      <c r="D324">
        <v>6.06</v>
      </c>
    </row>
    <row r="325" spans="1:4" ht="14" customHeight="1">
      <c r="A325" t="s">
        <v>906</v>
      </c>
      <c r="B325" t="s">
        <v>907</v>
      </c>
      <c r="C325" t="s">
        <v>402</v>
      </c>
      <c r="D325">
        <v>6.03</v>
      </c>
    </row>
    <row r="326" spans="1:4" ht="14" customHeight="1">
      <c r="A326" t="s">
        <v>2046</v>
      </c>
      <c r="B326" t="s">
        <v>962</v>
      </c>
      <c r="C326" t="s">
        <v>1841</v>
      </c>
      <c r="D326">
        <v>6.03</v>
      </c>
    </row>
    <row r="327" spans="1:4" ht="14" customHeight="1">
      <c r="A327" t="s">
        <v>949</v>
      </c>
      <c r="B327" t="s">
        <v>872</v>
      </c>
      <c r="C327" t="s">
        <v>403</v>
      </c>
      <c r="D327">
        <v>6.03</v>
      </c>
    </row>
    <row r="328" spans="1:4" ht="14" customHeight="1">
      <c r="A328" t="s">
        <v>2047</v>
      </c>
      <c r="B328" t="s">
        <v>865</v>
      </c>
      <c r="C328" t="s">
        <v>401</v>
      </c>
      <c r="D328">
        <v>6</v>
      </c>
    </row>
    <row r="329" spans="1:4" ht="14" customHeight="1">
      <c r="A329" t="s">
        <v>2048</v>
      </c>
      <c r="B329" t="s">
        <v>1026</v>
      </c>
      <c r="C329" t="s">
        <v>1841</v>
      </c>
      <c r="D329">
        <v>6</v>
      </c>
    </row>
    <row r="330" spans="1:4" ht="14" customHeight="1">
      <c r="A330" t="s">
        <v>816</v>
      </c>
      <c r="B330" t="s">
        <v>2049</v>
      </c>
      <c r="C330" t="s">
        <v>466</v>
      </c>
      <c r="D330">
        <v>6</v>
      </c>
    </row>
    <row r="331" spans="1:4">
      <c r="A331" t="s">
        <v>2725</v>
      </c>
      <c r="B331" t="s">
        <v>2726</v>
      </c>
      <c r="C331" t="s">
        <v>1843</v>
      </c>
      <c r="D331">
        <v>6</v>
      </c>
    </row>
    <row r="332" spans="1:4" ht="14" customHeight="1">
      <c r="A332" t="s">
        <v>798</v>
      </c>
      <c r="B332" t="s">
        <v>1775</v>
      </c>
      <c r="C332" t="s">
        <v>403</v>
      </c>
      <c r="D332">
        <v>6</v>
      </c>
    </row>
    <row r="333" spans="1:4" ht="14" customHeight="1">
      <c r="A333" t="s">
        <v>1907</v>
      </c>
      <c r="B333" t="s">
        <v>2050</v>
      </c>
      <c r="C333" t="s">
        <v>1840</v>
      </c>
      <c r="D333">
        <v>6</v>
      </c>
    </row>
    <row r="334" spans="1:4" ht="14" customHeight="1">
      <c r="A334" t="s">
        <v>1681</v>
      </c>
      <c r="B334" t="s">
        <v>1682</v>
      </c>
      <c r="C334" t="s">
        <v>403</v>
      </c>
      <c r="D334">
        <v>5.99</v>
      </c>
    </row>
    <row r="335" spans="1:4" ht="14" customHeight="1">
      <c r="A335" t="s">
        <v>973</v>
      </c>
      <c r="B335" t="s">
        <v>1675</v>
      </c>
      <c r="C335" t="s">
        <v>403</v>
      </c>
      <c r="D335">
        <v>5.97</v>
      </c>
    </row>
    <row r="336" spans="1:4" ht="14" customHeight="1">
      <c r="A336" t="s">
        <v>1680</v>
      </c>
      <c r="B336" t="s">
        <v>1079</v>
      </c>
      <c r="C336" t="s">
        <v>403</v>
      </c>
      <c r="D336">
        <v>5.92</v>
      </c>
    </row>
    <row r="337" spans="1:4" ht="14" customHeight="1">
      <c r="A337" t="s">
        <v>830</v>
      </c>
      <c r="B337" t="s">
        <v>2051</v>
      </c>
      <c r="C337" t="s">
        <v>1843</v>
      </c>
      <c r="D337">
        <v>5.92</v>
      </c>
    </row>
    <row r="338" spans="1:4" ht="14" customHeight="1">
      <c r="A338" t="s">
        <v>1781</v>
      </c>
      <c r="B338" t="s">
        <v>2030</v>
      </c>
      <c r="C338" t="s">
        <v>1843</v>
      </c>
      <c r="D338">
        <v>5.91</v>
      </c>
    </row>
    <row r="339" spans="1:4" ht="14" customHeight="1">
      <c r="A339" t="s">
        <v>1974</v>
      </c>
      <c r="B339" t="s">
        <v>958</v>
      </c>
      <c r="C339" t="s">
        <v>1840</v>
      </c>
      <c r="D339">
        <v>5.91</v>
      </c>
    </row>
    <row r="340" spans="1:4" ht="14" customHeight="1">
      <c r="A340" t="s">
        <v>1753</v>
      </c>
      <c r="B340" t="s">
        <v>1754</v>
      </c>
      <c r="C340" t="s">
        <v>466</v>
      </c>
      <c r="D340">
        <v>5.89</v>
      </c>
    </row>
    <row r="341" spans="1:4" ht="14" customHeight="1">
      <c r="A341" t="s">
        <v>2052</v>
      </c>
      <c r="B341" t="s">
        <v>2053</v>
      </c>
      <c r="C341" t="s">
        <v>1843</v>
      </c>
      <c r="D341">
        <v>5.88</v>
      </c>
    </row>
    <row r="342" spans="1:4" ht="14" customHeight="1">
      <c r="A342" t="s">
        <v>764</v>
      </c>
      <c r="B342" t="s">
        <v>2054</v>
      </c>
      <c r="C342" t="s">
        <v>401</v>
      </c>
      <c r="D342">
        <v>5.88</v>
      </c>
    </row>
    <row r="343" spans="1:4" ht="14" customHeight="1">
      <c r="A343" t="s">
        <v>1667</v>
      </c>
      <c r="B343" t="s">
        <v>1668</v>
      </c>
      <c r="C343" t="s">
        <v>466</v>
      </c>
      <c r="D343">
        <v>5.88</v>
      </c>
    </row>
    <row r="344" spans="1:4">
      <c r="A344" t="s">
        <v>1747</v>
      </c>
      <c r="B344" t="s">
        <v>2713</v>
      </c>
      <c r="C344" t="s">
        <v>1840</v>
      </c>
      <c r="D344">
        <v>5.87</v>
      </c>
    </row>
    <row r="345" spans="1:4" ht="14" customHeight="1">
      <c r="A345" t="s">
        <v>920</v>
      </c>
      <c r="B345" t="s">
        <v>921</v>
      </c>
      <c r="C345" t="s">
        <v>402</v>
      </c>
      <c r="D345">
        <v>5.85</v>
      </c>
    </row>
    <row r="346" spans="1:4" ht="14" customHeight="1">
      <c r="A346" t="s">
        <v>2055</v>
      </c>
      <c r="B346" t="s">
        <v>2056</v>
      </c>
      <c r="C346" t="s">
        <v>1840</v>
      </c>
      <c r="D346">
        <v>5.85</v>
      </c>
    </row>
    <row r="347" spans="1:4" ht="14" customHeight="1">
      <c r="A347" t="s">
        <v>949</v>
      </c>
      <c r="B347" t="s">
        <v>1066</v>
      </c>
      <c r="C347" t="s">
        <v>1841</v>
      </c>
      <c r="D347">
        <v>5.84</v>
      </c>
    </row>
    <row r="348" spans="1:4" ht="14" customHeight="1">
      <c r="A348" t="s">
        <v>1065</v>
      </c>
      <c r="B348" t="s">
        <v>1737</v>
      </c>
      <c r="C348" t="s">
        <v>401</v>
      </c>
      <c r="D348">
        <v>5.83</v>
      </c>
    </row>
    <row r="349" spans="1:4" ht="14" customHeight="1">
      <c r="A349" t="s">
        <v>2057</v>
      </c>
      <c r="B349" t="s">
        <v>2058</v>
      </c>
      <c r="C349" t="s">
        <v>1840</v>
      </c>
      <c r="D349">
        <v>5.81</v>
      </c>
    </row>
    <row r="350" spans="1:4">
      <c r="A350" t="s">
        <v>1045</v>
      </c>
      <c r="B350" t="s">
        <v>2727</v>
      </c>
      <c r="C350" t="s">
        <v>403</v>
      </c>
      <c r="D350">
        <v>5.8</v>
      </c>
    </row>
    <row r="351" spans="1:4" ht="14" customHeight="1">
      <c r="A351" t="s">
        <v>2059</v>
      </c>
      <c r="B351" t="s">
        <v>2060</v>
      </c>
      <c r="C351" t="s">
        <v>1842</v>
      </c>
      <c r="D351">
        <v>5.79</v>
      </c>
    </row>
    <row r="352" spans="1:4" ht="14" customHeight="1">
      <c r="A352" t="s">
        <v>1078</v>
      </c>
      <c r="B352" t="s">
        <v>901</v>
      </c>
      <c r="C352" t="s">
        <v>412</v>
      </c>
      <c r="D352">
        <v>5.79</v>
      </c>
    </row>
    <row r="353" spans="1:4" ht="14" customHeight="1">
      <c r="A353" t="s">
        <v>922</v>
      </c>
      <c r="B353" t="s">
        <v>2061</v>
      </c>
      <c r="C353" t="s">
        <v>1841</v>
      </c>
      <c r="D353">
        <v>5.79</v>
      </c>
    </row>
    <row r="354" spans="1:4" ht="14" customHeight="1">
      <c r="A354" t="s">
        <v>2062</v>
      </c>
      <c r="B354" t="s">
        <v>2063</v>
      </c>
      <c r="C354" t="s">
        <v>1843</v>
      </c>
      <c r="D354">
        <v>5.78</v>
      </c>
    </row>
    <row r="355" spans="1:4" ht="14" customHeight="1">
      <c r="A355" t="s">
        <v>2064</v>
      </c>
      <c r="B355" t="s">
        <v>789</v>
      </c>
      <c r="C355" t="s">
        <v>1843</v>
      </c>
      <c r="D355">
        <v>5.77</v>
      </c>
    </row>
    <row r="356" spans="1:4" ht="14" customHeight="1">
      <c r="A356" t="s">
        <v>803</v>
      </c>
      <c r="B356" t="s">
        <v>981</v>
      </c>
      <c r="C356" t="s">
        <v>1841</v>
      </c>
      <c r="D356">
        <v>5.77</v>
      </c>
    </row>
    <row r="357" spans="1:4" ht="14" customHeight="1">
      <c r="A357" t="s">
        <v>1979</v>
      </c>
      <c r="B357" t="s">
        <v>2065</v>
      </c>
      <c r="C357" t="s">
        <v>1842</v>
      </c>
      <c r="D357">
        <v>5.75</v>
      </c>
    </row>
    <row r="358" spans="1:4" ht="14" customHeight="1">
      <c r="A358" t="s">
        <v>1751</v>
      </c>
      <c r="B358" t="s">
        <v>1752</v>
      </c>
      <c r="C358" t="s">
        <v>466</v>
      </c>
      <c r="D358">
        <v>5.75</v>
      </c>
    </row>
    <row r="359" spans="1:4" ht="14" customHeight="1">
      <c r="A359" t="s">
        <v>2066</v>
      </c>
      <c r="B359" t="s">
        <v>1027</v>
      </c>
      <c r="C359" t="s">
        <v>1840</v>
      </c>
      <c r="D359">
        <v>5.75</v>
      </c>
    </row>
    <row r="360" spans="1:4" ht="14" customHeight="1">
      <c r="A360" t="s">
        <v>1096</v>
      </c>
      <c r="B360" t="s">
        <v>1097</v>
      </c>
      <c r="C360" t="s">
        <v>412</v>
      </c>
      <c r="D360">
        <v>5.74</v>
      </c>
    </row>
    <row r="361" spans="1:4" ht="14" customHeight="1">
      <c r="A361" t="s">
        <v>2067</v>
      </c>
      <c r="B361" t="s">
        <v>2068</v>
      </c>
      <c r="C361" t="s">
        <v>1840</v>
      </c>
      <c r="D361">
        <v>5.71</v>
      </c>
    </row>
    <row r="362" spans="1:4">
      <c r="A362" t="s">
        <v>924</v>
      </c>
      <c r="B362" t="s">
        <v>2714</v>
      </c>
      <c r="C362" t="s">
        <v>402</v>
      </c>
      <c r="D362">
        <v>5.7</v>
      </c>
    </row>
    <row r="363" spans="1:4" ht="14" customHeight="1">
      <c r="A363" t="s">
        <v>2069</v>
      </c>
      <c r="B363" t="s">
        <v>2070</v>
      </c>
      <c r="C363" t="s">
        <v>1843</v>
      </c>
      <c r="D363">
        <v>5.69</v>
      </c>
    </row>
    <row r="364" spans="1:4" ht="14" customHeight="1">
      <c r="A364" t="s">
        <v>844</v>
      </c>
      <c r="B364" t="s">
        <v>1027</v>
      </c>
      <c r="C364" t="s">
        <v>1840</v>
      </c>
      <c r="D364">
        <v>5.69</v>
      </c>
    </row>
    <row r="365" spans="1:4" ht="14" customHeight="1">
      <c r="A365" t="s">
        <v>1691</v>
      </c>
      <c r="B365" t="s">
        <v>1992</v>
      </c>
      <c r="C365" t="s">
        <v>1841</v>
      </c>
      <c r="D365">
        <v>5.69</v>
      </c>
    </row>
    <row r="366" spans="1:4" ht="14" customHeight="1">
      <c r="A366" t="s">
        <v>2071</v>
      </c>
      <c r="B366" t="s">
        <v>2072</v>
      </c>
      <c r="C366" t="s">
        <v>1841</v>
      </c>
      <c r="D366">
        <v>5.69</v>
      </c>
    </row>
    <row r="367" spans="1:4">
      <c r="A367" t="s">
        <v>922</v>
      </c>
      <c r="B367" t="s">
        <v>2715</v>
      </c>
      <c r="C367" t="s">
        <v>1843</v>
      </c>
      <c r="D367">
        <v>5.69</v>
      </c>
    </row>
    <row r="368" spans="1:4" ht="14" customHeight="1">
      <c r="A368" t="s">
        <v>840</v>
      </c>
      <c r="B368" t="s">
        <v>1724</v>
      </c>
      <c r="C368" t="s">
        <v>1840</v>
      </c>
      <c r="D368">
        <v>5.67</v>
      </c>
    </row>
    <row r="369" spans="1:4" ht="14" customHeight="1">
      <c r="A369" t="s">
        <v>2074</v>
      </c>
      <c r="B369" t="s">
        <v>2075</v>
      </c>
      <c r="C369" t="s">
        <v>1841</v>
      </c>
      <c r="D369">
        <v>5.66</v>
      </c>
    </row>
    <row r="370" spans="1:4" ht="14" customHeight="1">
      <c r="A370" t="s">
        <v>807</v>
      </c>
      <c r="B370" t="s">
        <v>2076</v>
      </c>
      <c r="C370" t="s">
        <v>1843</v>
      </c>
      <c r="D370">
        <v>5.65</v>
      </c>
    </row>
    <row r="371" spans="1:4" ht="14" customHeight="1">
      <c r="A371" t="s">
        <v>1087</v>
      </c>
      <c r="B371" t="s">
        <v>973</v>
      </c>
      <c r="C371" t="s">
        <v>412</v>
      </c>
      <c r="D371">
        <v>5.61</v>
      </c>
    </row>
    <row r="372" spans="1:4" ht="14" customHeight="1">
      <c r="A372" t="s">
        <v>2077</v>
      </c>
      <c r="B372" t="s">
        <v>2078</v>
      </c>
      <c r="C372" t="s">
        <v>1843</v>
      </c>
      <c r="D372">
        <v>5.61</v>
      </c>
    </row>
    <row r="373" spans="1:4" ht="14" customHeight="1">
      <c r="A373" t="s">
        <v>2079</v>
      </c>
      <c r="B373" t="s">
        <v>2080</v>
      </c>
      <c r="C373" t="s">
        <v>1843</v>
      </c>
      <c r="D373">
        <v>5.6</v>
      </c>
    </row>
    <row r="374" spans="1:4" ht="14" customHeight="1">
      <c r="A374" t="s">
        <v>2081</v>
      </c>
      <c r="B374" t="s">
        <v>1036</v>
      </c>
      <c r="C374" t="s">
        <v>1841</v>
      </c>
      <c r="D374">
        <v>5.59</v>
      </c>
    </row>
    <row r="375" spans="1:4" ht="14" customHeight="1">
      <c r="A375" t="s">
        <v>2082</v>
      </c>
      <c r="B375" t="s">
        <v>2023</v>
      </c>
      <c r="C375" t="s">
        <v>1840</v>
      </c>
      <c r="D375">
        <v>5.59</v>
      </c>
    </row>
    <row r="376" spans="1:4" ht="14" customHeight="1">
      <c r="A376" t="s">
        <v>2083</v>
      </c>
      <c r="B376" t="s">
        <v>2084</v>
      </c>
      <c r="C376" t="s">
        <v>1841</v>
      </c>
      <c r="D376">
        <v>5.58</v>
      </c>
    </row>
    <row r="377" spans="1:4" ht="14" customHeight="1">
      <c r="A377" t="s">
        <v>2085</v>
      </c>
      <c r="B377" t="s">
        <v>2086</v>
      </c>
      <c r="C377" t="s">
        <v>1841</v>
      </c>
      <c r="D377">
        <v>5.58</v>
      </c>
    </row>
    <row r="378" spans="1:4" ht="14" customHeight="1">
      <c r="A378" t="s">
        <v>822</v>
      </c>
      <c r="B378" t="s">
        <v>2073</v>
      </c>
      <c r="C378" t="s">
        <v>1840</v>
      </c>
      <c r="D378">
        <v>5.57</v>
      </c>
    </row>
    <row r="379" spans="1:4" ht="14" customHeight="1">
      <c r="A379" t="s">
        <v>1783</v>
      </c>
      <c r="B379" t="s">
        <v>1784</v>
      </c>
      <c r="C379" t="s">
        <v>403</v>
      </c>
      <c r="D379">
        <v>5.55</v>
      </c>
    </row>
    <row r="380" spans="1:4" ht="14" customHeight="1">
      <c r="A380" t="s">
        <v>1069</v>
      </c>
      <c r="B380" t="s">
        <v>1640</v>
      </c>
      <c r="C380" t="s">
        <v>403</v>
      </c>
      <c r="D380">
        <v>5.54</v>
      </c>
    </row>
    <row r="381" spans="1:4" ht="14" customHeight="1">
      <c r="A381" t="s">
        <v>762</v>
      </c>
      <c r="B381" t="s">
        <v>1026</v>
      </c>
      <c r="C381" t="s">
        <v>1841</v>
      </c>
      <c r="D381">
        <v>5.5</v>
      </c>
    </row>
    <row r="382" spans="1:4" ht="14" customHeight="1">
      <c r="A382" t="s">
        <v>2087</v>
      </c>
      <c r="B382" t="s">
        <v>2088</v>
      </c>
      <c r="C382" t="s">
        <v>1840</v>
      </c>
      <c r="D382">
        <v>5.5</v>
      </c>
    </row>
    <row r="383" spans="1:4" ht="14" customHeight="1">
      <c r="A383" t="s">
        <v>1972</v>
      </c>
      <c r="B383" t="s">
        <v>2089</v>
      </c>
      <c r="C383" t="s">
        <v>1843</v>
      </c>
      <c r="D383">
        <v>5.5</v>
      </c>
    </row>
    <row r="384" spans="1:4" ht="14" customHeight="1">
      <c r="A384" t="s">
        <v>2090</v>
      </c>
      <c r="B384" t="s">
        <v>1852</v>
      </c>
      <c r="C384" t="s">
        <v>1843</v>
      </c>
      <c r="D384">
        <v>5.5</v>
      </c>
    </row>
    <row r="385" spans="1:4" ht="14" customHeight="1">
      <c r="A385" t="s">
        <v>1012</v>
      </c>
      <c r="B385" t="s">
        <v>2091</v>
      </c>
      <c r="C385" t="s">
        <v>1841</v>
      </c>
      <c r="D385">
        <v>5.5</v>
      </c>
    </row>
    <row r="386" spans="1:4" ht="14" customHeight="1">
      <c r="A386" t="s">
        <v>2092</v>
      </c>
      <c r="B386" t="s">
        <v>2093</v>
      </c>
      <c r="C386" t="s">
        <v>1844</v>
      </c>
      <c r="D386">
        <v>5.5</v>
      </c>
    </row>
    <row r="387" spans="1:4" ht="14" customHeight="1">
      <c r="A387" t="s">
        <v>2094</v>
      </c>
      <c r="B387" t="s">
        <v>823</v>
      </c>
      <c r="C387" t="s">
        <v>1843</v>
      </c>
      <c r="D387">
        <v>5.5</v>
      </c>
    </row>
    <row r="388" spans="1:4" ht="14" customHeight="1">
      <c r="A388" t="s">
        <v>884</v>
      </c>
      <c r="B388" t="s">
        <v>2095</v>
      </c>
      <c r="C388" t="s">
        <v>402</v>
      </c>
      <c r="D388">
        <v>5.49</v>
      </c>
    </row>
    <row r="389" spans="1:4" ht="14" customHeight="1">
      <c r="A389" t="s">
        <v>2096</v>
      </c>
      <c r="B389" t="s">
        <v>821</v>
      </c>
      <c r="C389" t="s">
        <v>1841</v>
      </c>
      <c r="D389">
        <v>5.47</v>
      </c>
    </row>
    <row r="390" spans="1:4" ht="14" customHeight="1">
      <c r="A390" t="s">
        <v>2097</v>
      </c>
      <c r="B390" t="s">
        <v>973</v>
      </c>
      <c r="C390" t="s">
        <v>1841</v>
      </c>
      <c r="D390">
        <v>5.47</v>
      </c>
    </row>
    <row r="391" spans="1:4" ht="14" customHeight="1">
      <c r="A391" t="s">
        <v>2098</v>
      </c>
      <c r="B391" t="s">
        <v>2099</v>
      </c>
      <c r="C391" t="s">
        <v>1841</v>
      </c>
      <c r="D391">
        <v>5.47</v>
      </c>
    </row>
    <row r="392" spans="1:4" ht="14" customHeight="1">
      <c r="A392" t="s">
        <v>914</v>
      </c>
      <c r="B392" t="s">
        <v>1055</v>
      </c>
      <c r="C392" t="s">
        <v>403</v>
      </c>
      <c r="D392">
        <v>5.46</v>
      </c>
    </row>
    <row r="393" spans="1:4" ht="14" customHeight="1">
      <c r="A393" t="s">
        <v>1088</v>
      </c>
      <c r="B393" t="s">
        <v>1089</v>
      </c>
      <c r="C393" t="s">
        <v>412</v>
      </c>
      <c r="D393">
        <v>5.46</v>
      </c>
    </row>
    <row r="394" spans="1:4" ht="14" customHeight="1">
      <c r="A394" t="s">
        <v>927</v>
      </c>
      <c r="B394" t="s">
        <v>928</v>
      </c>
      <c r="C394" t="s">
        <v>402</v>
      </c>
      <c r="D394">
        <v>5.44</v>
      </c>
    </row>
    <row r="395" spans="1:4" ht="14" customHeight="1">
      <c r="A395" t="s">
        <v>803</v>
      </c>
      <c r="B395" t="s">
        <v>1053</v>
      </c>
      <c r="C395" t="s">
        <v>1841</v>
      </c>
      <c r="D395">
        <v>5.44</v>
      </c>
    </row>
    <row r="396" spans="1:4" ht="14" customHeight="1">
      <c r="A396" t="s">
        <v>2100</v>
      </c>
      <c r="B396" t="s">
        <v>2101</v>
      </c>
      <c r="C396" t="s">
        <v>1843</v>
      </c>
      <c r="D396">
        <v>5.43</v>
      </c>
    </row>
    <row r="397" spans="1:4" ht="14" customHeight="1">
      <c r="A397" t="s">
        <v>2102</v>
      </c>
      <c r="B397" t="s">
        <v>2103</v>
      </c>
      <c r="C397" t="s">
        <v>1843</v>
      </c>
      <c r="D397">
        <v>5.43</v>
      </c>
    </row>
    <row r="398" spans="1:4" ht="14" customHeight="1">
      <c r="A398" t="s">
        <v>2104</v>
      </c>
      <c r="B398" t="s">
        <v>2105</v>
      </c>
      <c r="C398" t="s">
        <v>1841</v>
      </c>
      <c r="D398">
        <v>5.41</v>
      </c>
    </row>
    <row r="399" spans="1:4" ht="14" customHeight="1">
      <c r="A399" t="s">
        <v>895</v>
      </c>
      <c r="B399" t="s">
        <v>896</v>
      </c>
      <c r="C399" t="s">
        <v>402</v>
      </c>
      <c r="D399">
        <v>5.41</v>
      </c>
    </row>
    <row r="400" spans="1:4" ht="14" customHeight="1">
      <c r="A400" t="s">
        <v>1020</v>
      </c>
      <c r="B400" t="s">
        <v>830</v>
      </c>
      <c r="C400" t="s">
        <v>1842</v>
      </c>
      <c r="D400">
        <v>5.41</v>
      </c>
    </row>
    <row r="401" spans="1:4" ht="14" customHeight="1">
      <c r="A401" t="s">
        <v>1071</v>
      </c>
      <c r="B401" t="s">
        <v>1072</v>
      </c>
      <c r="C401" t="s">
        <v>412</v>
      </c>
      <c r="D401">
        <v>5.4</v>
      </c>
    </row>
    <row r="402" spans="1:4" ht="14" customHeight="1">
      <c r="A402" t="s">
        <v>2106</v>
      </c>
      <c r="B402" t="s">
        <v>2107</v>
      </c>
      <c r="C402" t="s">
        <v>466</v>
      </c>
      <c r="D402">
        <v>5.4</v>
      </c>
    </row>
    <row r="403" spans="1:4" ht="14" customHeight="1">
      <c r="A403" t="s">
        <v>933</v>
      </c>
      <c r="B403" t="s">
        <v>934</v>
      </c>
      <c r="C403" t="s">
        <v>402</v>
      </c>
      <c r="D403">
        <v>5.39</v>
      </c>
    </row>
    <row r="404" spans="1:4" ht="14" customHeight="1">
      <c r="A404" t="s">
        <v>2108</v>
      </c>
      <c r="B404" t="s">
        <v>2109</v>
      </c>
      <c r="C404" t="s">
        <v>401</v>
      </c>
      <c r="D404">
        <v>5.38</v>
      </c>
    </row>
    <row r="405" spans="1:4" ht="14" customHeight="1">
      <c r="A405" t="s">
        <v>2110</v>
      </c>
      <c r="B405" t="s">
        <v>2111</v>
      </c>
      <c r="C405" t="s">
        <v>1842</v>
      </c>
      <c r="D405">
        <v>5.38</v>
      </c>
    </row>
    <row r="406" spans="1:4" ht="14" customHeight="1">
      <c r="A406" t="s">
        <v>896</v>
      </c>
      <c r="B406" t="s">
        <v>2112</v>
      </c>
      <c r="C406" t="s">
        <v>1843</v>
      </c>
      <c r="D406">
        <v>5.38</v>
      </c>
    </row>
    <row r="407" spans="1:4" ht="14" customHeight="1">
      <c r="A407" t="s">
        <v>1061</v>
      </c>
      <c r="B407" t="s">
        <v>2113</v>
      </c>
      <c r="C407" t="s">
        <v>466</v>
      </c>
      <c r="D407">
        <v>5.38</v>
      </c>
    </row>
    <row r="408" spans="1:4" ht="14" customHeight="1">
      <c r="A408" t="s">
        <v>768</v>
      </c>
      <c r="B408" t="s">
        <v>2114</v>
      </c>
      <c r="C408" t="s">
        <v>466</v>
      </c>
      <c r="D408">
        <v>5.38</v>
      </c>
    </row>
    <row r="409" spans="1:4" ht="14" customHeight="1">
      <c r="A409" t="s">
        <v>1030</v>
      </c>
      <c r="B409" t="s">
        <v>2115</v>
      </c>
      <c r="C409" t="s">
        <v>1840</v>
      </c>
      <c r="D409">
        <v>5.36</v>
      </c>
    </row>
    <row r="410" spans="1:4" ht="14" customHeight="1">
      <c r="A410" t="s">
        <v>941</v>
      </c>
      <c r="B410" t="s">
        <v>942</v>
      </c>
      <c r="C410" t="s">
        <v>402</v>
      </c>
      <c r="D410">
        <v>5.36</v>
      </c>
    </row>
    <row r="411" spans="1:4" ht="14" customHeight="1">
      <c r="A411" t="s">
        <v>2116</v>
      </c>
      <c r="B411" t="s">
        <v>904</v>
      </c>
      <c r="C411" t="s">
        <v>1841</v>
      </c>
      <c r="D411">
        <v>5.34</v>
      </c>
    </row>
    <row r="412" spans="1:4" ht="14" customHeight="1">
      <c r="A412" t="s">
        <v>856</v>
      </c>
      <c r="B412" t="s">
        <v>1076</v>
      </c>
      <c r="C412" t="s">
        <v>412</v>
      </c>
      <c r="D412">
        <v>5.33</v>
      </c>
    </row>
    <row r="413" spans="1:4" ht="14" customHeight="1">
      <c r="A413" t="s">
        <v>1773</v>
      </c>
      <c r="B413" t="s">
        <v>771</v>
      </c>
      <c r="C413" t="s">
        <v>1840</v>
      </c>
      <c r="D413">
        <v>5.32</v>
      </c>
    </row>
    <row r="414" spans="1:4" ht="14" customHeight="1">
      <c r="A414" t="s">
        <v>2117</v>
      </c>
      <c r="B414" t="s">
        <v>2118</v>
      </c>
      <c r="C414" t="s">
        <v>1842</v>
      </c>
      <c r="D414">
        <v>5.31</v>
      </c>
    </row>
    <row r="415" spans="1:4" ht="14" customHeight="1">
      <c r="A415" t="s">
        <v>2047</v>
      </c>
      <c r="B415" t="s">
        <v>2119</v>
      </c>
      <c r="C415" t="s">
        <v>466</v>
      </c>
      <c r="D415">
        <v>5.31</v>
      </c>
    </row>
    <row r="416" spans="1:4" ht="14" customHeight="1">
      <c r="A416" t="s">
        <v>2120</v>
      </c>
      <c r="B416" t="s">
        <v>2121</v>
      </c>
      <c r="C416" t="s">
        <v>1843</v>
      </c>
      <c r="D416">
        <v>5.29</v>
      </c>
    </row>
    <row r="417" spans="1:4" ht="14" customHeight="1">
      <c r="A417" t="s">
        <v>814</v>
      </c>
      <c r="B417" t="s">
        <v>2122</v>
      </c>
      <c r="C417" t="s">
        <v>1840</v>
      </c>
      <c r="D417">
        <v>5.28</v>
      </c>
    </row>
    <row r="418" spans="1:4" ht="14" customHeight="1">
      <c r="A418" t="s">
        <v>1034</v>
      </c>
      <c r="B418" t="s">
        <v>2123</v>
      </c>
      <c r="C418" t="s">
        <v>1840</v>
      </c>
      <c r="D418">
        <v>5.28</v>
      </c>
    </row>
    <row r="419" spans="1:4" ht="14" customHeight="1">
      <c r="A419" t="s">
        <v>926</v>
      </c>
      <c r="B419" t="s">
        <v>1098</v>
      </c>
      <c r="C419" t="s">
        <v>412</v>
      </c>
      <c r="D419">
        <v>5.28</v>
      </c>
    </row>
    <row r="420" spans="1:4" ht="14" customHeight="1">
      <c r="A420" t="s">
        <v>805</v>
      </c>
      <c r="B420" t="s">
        <v>2124</v>
      </c>
      <c r="C420" t="s">
        <v>1840</v>
      </c>
      <c r="D420">
        <v>5.27</v>
      </c>
    </row>
    <row r="421" spans="1:4" ht="14" customHeight="1">
      <c r="A421" t="s">
        <v>963</v>
      </c>
      <c r="B421" t="s">
        <v>1724</v>
      </c>
      <c r="C421" t="s">
        <v>403</v>
      </c>
      <c r="D421">
        <v>5.25</v>
      </c>
    </row>
    <row r="422" spans="1:4" ht="14" customHeight="1">
      <c r="A422" t="s">
        <v>1081</v>
      </c>
      <c r="B422" t="s">
        <v>2125</v>
      </c>
      <c r="C422" t="s">
        <v>1843</v>
      </c>
      <c r="D422">
        <v>5.25</v>
      </c>
    </row>
    <row r="423" spans="1:4" ht="14" customHeight="1">
      <c r="A423" t="s">
        <v>912</v>
      </c>
      <c r="B423" t="s">
        <v>1019</v>
      </c>
      <c r="C423" t="s">
        <v>1843</v>
      </c>
      <c r="D423">
        <v>5.25</v>
      </c>
    </row>
    <row r="424" spans="1:4" ht="14" customHeight="1">
      <c r="A424" t="s">
        <v>952</v>
      </c>
      <c r="B424" t="s">
        <v>2126</v>
      </c>
      <c r="C424" t="s">
        <v>1843</v>
      </c>
      <c r="D424">
        <v>5.25</v>
      </c>
    </row>
    <row r="425" spans="1:4" ht="14" customHeight="1">
      <c r="A425" t="s">
        <v>2127</v>
      </c>
      <c r="B425" t="s">
        <v>839</v>
      </c>
      <c r="C425" t="s">
        <v>1843</v>
      </c>
      <c r="D425">
        <v>5.25</v>
      </c>
    </row>
    <row r="426" spans="1:4" ht="14" customHeight="1">
      <c r="A426" t="s">
        <v>884</v>
      </c>
      <c r="B426" t="s">
        <v>1011</v>
      </c>
      <c r="C426" t="s">
        <v>403</v>
      </c>
      <c r="D426">
        <v>5.22</v>
      </c>
    </row>
    <row r="427" spans="1:4" ht="14" customHeight="1">
      <c r="A427" t="s">
        <v>2128</v>
      </c>
      <c r="B427" t="s">
        <v>2129</v>
      </c>
      <c r="C427" t="s">
        <v>1841</v>
      </c>
      <c r="D427">
        <v>5.22</v>
      </c>
    </row>
    <row r="428" spans="1:4" ht="14" customHeight="1">
      <c r="A428" t="s">
        <v>2130</v>
      </c>
      <c r="B428" t="s">
        <v>2131</v>
      </c>
      <c r="C428" t="s">
        <v>1844</v>
      </c>
      <c r="D428">
        <v>5.22</v>
      </c>
    </row>
    <row r="429" spans="1:4" ht="14" customHeight="1">
      <c r="A429" t="s">
        <v>2132</v>
      </c>
      <c r="B429" t="s">
        <v>1780</v>
      </c>
      <c r="C429" t="s">
        <v>1842</v>
      </c>
      <c r="D429">
        <v>5.22</v>
      </c>
    </row>
    <row r="430" spans="1:4" ht="14" customHeight="1">
      <c r="A430" t="s">
        <v>1081</v>
      </c>
      <c r="B430" t="s">
        <v>1082</v>
      </c>
      <c r="C430" t="s">
        <v>412</v>
      </c>
      <c r="D430">
        <v>5.21</v>
      </c>
    </row>
    <row r="431" spans="1:4" ht="14" customHeight="1">
      <c r="A431" t="s">
        <v>1022</v>
      </c>
      <c r="B431" t="s">
        <v>2133</v>
      </c>
      <c r="C431" t="s">
        <v>403</v>
      </c>
      <c r="D431">
        <v>5.2</v>
      </c>
    </row>
    <row r="432" spans="1:4" ht="14" customHeight="1">
      <c r="A432" t="s">
        <v>2134</v>
      </c>
      <c r="B432" t="s">
        <v>2135</v>
      </c>
      <c r="C432" t="s">
        <v>1844</v>
      </c>
      <c r="D432">
        <v>5.2</v>
      </c>
    </row>
    <row r="433" spans="1:4" ht="14" customHeight="1">
      <c r="A433" t="s">
        <v>2136</v>
      </c>
      <c r="B433" t="s">
        <v>2007</v>
      </c>
      <c r="C433" t="s">
        <v>1845</v>
      </c>
      <c r="D433">
        <v>5.19</v>
      </c>
    </row>
    <row r="434" spans="1:4" ht="14" customHeight="1">
      <c r="A434" t="s">
        <v>1094</v>
      </c>
      <c r="B434" t="s">
        <v>1095</v>
      </c>
      <c r="C434" t="s">
        <v>412</v>
      </c>
      <c r="D434">
        <v>5.18</v>
      </c>
    </row>
    <row r="435" spans="1:4" ht="14" customHeight="1">
      <c r="A435" t="s">
        <v>914</v>
      </c>
      <c r="B435" t="s">
        <v>1791</v>
      </c>
      <c r="C435" t="s">
        <v>403</v>
      </c>
      <c r="D435">
        <v>5.17</v>
      </c>
    </row>
    <row r="436" spans="1:4" ht="14" customHeight="1">
      <c r="A436" t="s">
        <v>1972</v>
      </c>
      <c r="B436" t="s">
        <v>2137</v>
      </c>
      <c r="C436" t="s">
        <v>401</v>
      </c>
      <c r="D436">
        <v>5.16</v>
      </c>
    </row>
    <row r="437" spans="1:4" ht="14" customHeight="1">
      <c r="A437" t="s">
        <v>1031</v>
      </c>
      <c r="B437" t="s">
        <v>2138</v>
      </c>
      <c r="C437" t="s">
        <v>1843</v>
      </c>
      <c r="D437">
        <v>5.16</v>
      </c>
    </row>
    <row r="438" spans="1:4" ht="14" customHeight="1">
      <c r="A438" t="s">
        <v>1020</v>
      </c>
      <c r="B438" t="s">
        <v>2139</v>
      </c>
      <c r="C438" t="s">
        <v>1842</v>
      </c>
      <c r="D438">
        <v>5.14</v>
      </c>
    </row>
    <row r="439" spans="1:4" ht="14" customHeight="1">
      <c r="A439" t="s">
        <v>2140</v>
      </c>
      <c r="B439" t="s">
        <v>923</v>
      </c>
      <c r="C439" t="s">
        <v>1840</v>
      </c>
      <c r="D439">
        <v>5.14</v>
      </c>
    </row>
    <row r="440" spans="1:4" ht="14" customHeight="1">
      <c r="A440" t="s">
        <v>1020</v>
      </c>
      <c r="B440" t="s">
        <v>2141</v>
      </c>
      <c r="C440" t="s">
        <v>1842</v>
      </c>
      <c r="D440">
        <v>5.13</v>
      </c>
    </row>
    <row r="441" spans="1:4" ht="14" customHeight="1">
      <c r="A441" t="s">
        <v>2142</v>
      </c>
      <c r="B441" t="s">
        <v>2143</v>
      </c>
      <c r="C441" t="s">
        <v>1841</v>
      </c>
      <c r="D441">
        <v>5.13</v>
      </c>
    </row>
    <row r="442" spans="1:4" ht="14" customHeight="1">
      <c r="A442" t="s">
        <v>1664</v>
      </c>
      <c r="B442" t="s">
        <v>2144</v>
      </c>
      <c r="C442" t="s">
        <v>1843</v>
      </c>
      <c r="D442">
        <v>5.13</v>
      </c>
    </row>
    <row r="443" spans="1:4" ht="14" customHeight="1">
      <c r="A443" t="s">
        <v>2145</v>
      </c>
      <c r="B443" t="s">
        <v>2146</v>
      </c>
      <c r="C443" t="s">
        <v>1841</v>
      </c>
      <c r="D443">
        <v>5.0999999999999996</v>
      </c>
    </row>
    <row r="444" spans="1:4" ht="14" customHeight="1">
      <c r="A444" t="s">
        <v>2147</v>
      </c>
      <c r="B444" t="s">
        <v>2148</v>
      </c>
      <c r="C444" t="s">
        <v>1841</v>
      </c>
      <c r="D444">
        <v>5.09</v>
      </c>
    </row>
    <row r="445" spans="1:4" ht="14" customHeight="1">
      <c r="A445" t="s">
        <v>762</v>
      </c>
      <c r="B445" t="s">
        <v>2149</v>
      </c>
      <c r="C445" t="s">
        <v>1844</v>
      </c>
      <c r="D445">
        <v>5.09</v>
      </c>
    </row>
    <row r="446" spans="1:4" ht="14" customHeight="1">
      <c r="A446" t="s">
        <v>937</v>
      </c>
      <c r="B446" t="s">
        <v>1026</v>
      </c>
      <c r="C446" t="s">
        <v>403</v>
      </c>
      <c r="D446">
        <v>5.09</v>
      </c>
    </row>
    <row r="447" spans="1:4" ht="14" customHeight="1">
      <c r="A447" t="s">
        <v>2150</v>
      </c>
      <c r="B447" t="s">
        <v>2151</v>
      </c>
      <c r="C447" t="s">
        <v>1842</v>
      </c>
      <c r="D447">
        <v>5.07</v>
      </c>
    </row>
    <row r="448" spans="1:4" ht="14" customHeight="1">
      <c r="A448" t="s">
        <v>1769</v>
      </c>
      <c r="B448" t="s">
        <v>990</v>
      </c>
      <c r="C448" t="s">
        <v>1843</v>
      </c>
      <c r="D448">
        <v>5.07</v>
      </c>
    </row>
    <row r="449" spans="1:4" ht="14" customHeight="1">
      <c r="A449" t="s">
        <v>2152</v>
      </c>
      <c r="B449" t="s">
        <v>828</v>
      </c>
      <c r="C449" t="s">
        <v>1843</v>
      </c>
      <c r="D449">
        <v>5.07</v>
      </c>
    </row>
    <row r="450" spans="1:4" ht="14" customHeight="1">
      <c r="A450" t="s">
        <v>2153</v>
      </c>
      <c r="B450" t="s">
        <v>2086</v>
      </c>
      <c r="C450" t="s">
        <v>1844</v>
      </c>
      <c r="D450">
        <v>5.0599999999999996</v>
      </c>
    </row>
    <row r="451" spans="1:4" ht="14" customHeight="1">
      <c r="A451" t="s">
        <v>2154</v>
      </c>
      <c r="B451" t="s">
        <v>2155</v>
      </c>
      <c r="C451" t="s">
        <v>1841</v>
      </c>
      <c r="D451">
        <v>5.0599999999999996</v>
      </c>
    </row>
    <row r="452" spans="1:4" ht="14" customHeight="1">
      <c r="A452" t="s">
        <v>2156</v>
      </c>
      <c r="B452" t="s">
        <v>2157</v>
      </c>
      <c r="C452" t="s">
        <v>403</v>
      </c>
      <c r="D452">
        <v>5.05</v>
      </c>
    </row>
    <row r="453" spans="1:4" ht="14" customHeight="1">
      <c r="A453" t="s">
        <v>2158</v>
      </c>
      <c r="B453" t="s">
        <v>855</v>
      </c>
      <c r="C453" t="s">
        <v>1841</v>
      </c>
      <c r="D453">
        <v>5.03</v>
      </c>
    </row>
    <row r="454" spans="1:4" ht="14" customHeight="1">
      <c r="A454" t="s">
        <v>2159</v>
      </c>
      <c r="B454" t="s">
        <v>2160</v>
      </c>
      <c r="C454" t="s">
        <v>1841</v>
      </c>
      <c r="D454">
        <v>5.03</v>
      </c>
    </row>
    <row r="455" spans="1:4" ht="14" customHeight="1">
      <c r="A455" t="s">
        <v>2161</v>
      </c>
      <c r="B455" t="s">
        <v>2162</v>
      </c>
      <c r="C455" t="s">
        <v>1840</v>
      </c>
      <c r="D455">
        <v>5.03</v>
      </c>
    </row>
    <row r="456" spans="1:4" ht="14" customHeight="1">
      <c r="A456" t="s">
        <v>2163</v>
      </c>
      <c r="B456" t="s">
        <v>1042</v>
      </c>
      <c r="C456" t="s">
        <v>1840</v>
      </c>
      <c r="D456">
        <v>5</v>
      </c>
    </row>
    <row r="457" spans="1:4" ht="14" customHeight="1">
      <c r="A457" t="s">
        <v>2164</v>
      </c>
      <c r="B457" t="s">
        <v>2165</v>
      </c>
      <c r="C457" t="s">
        <v>1843</v>
      </c>
      <c r="D457">
        <v>5</v>
      </c>
    </row>
    <row r="458" spans="1:4" ht="14" customHeight="1">
      <c r="A458" t="s">
        <v>2166</v>
      </c>
      <c r="B458" t="s">
        <v>1026</v>
      </c>
      <c r="C458" t="s">
        <v>1843</v>
      </c>
      <c r="D458">
        <v>5</v>
      </c>
    </row>
    <row r="459" spans="1:4" ht="14" customHeight="1">
      <c r="A459" t="s">
        <v>1695</v>
      </c>
      <c r="B459" t="s">
        <v>2167</v>
      </c>
      <c r="C459" t="s">
        <v>1841</v>
      </c>
      <c r="D459">
        <v>5</v>
      </c>
    </row>
    <row r="460" spans="1:4" ht="14" customHeight="1">
      <c r="A460" t="s">
        <v>2168</v>
      </c>
      <c r="B460" t="s">
        <v>2169</v>
      </c>
      <c r="C460" t="s">
        <v>402</v>
      </c>
      <c r="D460">
        <v>4.99</v>
      </c>
    </row>
    <row r="461" spans="1:4" ht="14" customHeight="1">
      <c r="A461" t="s">
        <v>927</v>
      </c>
      <c r="B461" t="s">
        <v>2170</v>
      </c>
      <c r="C461" t="s">
        <v>1840</v>
      </c>
      <c r="D461">
        <v>4.97</v>
      </c>
    </row>
    <row r="462" spans="1:4" ht="14" customHeight="1">
      <c r="A462" t="s">
        <v>972</v>
      </c>
      <c r="B462" t="s">
        <v>990</v>
      </c>
      <c r="C462" t="s">
        <v>1840</v>
      </c>
      <c r="D462">
        <v>4.97</v>
      </c>
    </row>
    <row r="463" spans="1:4" ht="14" customHeight="1">
      <c r="A463" t="s">
        <v>1769</v>
      </c>
      <c r="B463" t="s">
        <v>2171</v>
      </c>
      <c r="C463" t="s">
        <v>1841</v>
      </c>
      <c r="D463">
        <v>4.97</v>
      </c>
    </row>
    <row r="464" spans="1:4" ht="14" customHeight="1">
      <c r="A464" t="s">
        <v>2172</v>
      </c>
      <c r="B464" t="s">
        <v>2173</v>
      </c>
      <c r="C464" t="s">
        <v>1843</v>
      </c>
      <c r="D464">
        <v>4.97</v>
      </c>
    </row>
    <row r="465" spans="1:4" ht="14" customHeight="1">
      <c r="A465" t="s">
        <v>2174</v>
      </c>
      <c r="B465" t="s">
        <v>1976</v>
      </c>
      <c r="C465" t="s">
        <v>1842</v>
      </c>
      <c r="D465">
        <v>4.9400000000000004</v>
      </c>
    </row>
    <row r="466" spans="1:4" ht="14" customHeight="1">
      <c r="A466" t="s">
        <v>1907</v>
      </c>
      <c r="B466" t="s">
        <v>1027</v>
      </c>
      <c r="C466" t="s">
        <v>1841</v>
      </c>
      <c r="D466">
        <v>4.9400000000000004</v>
      </c>
    </row>
    <row r="467" spans="1:4" ht="14" customHeight="1">
      <c r="A467" t="s">
        <v>840</v>
      </c>
      <c r="B467" t="s">
        <v>1026</v>
      </c>
      <c r="C467" t="s">
        <v>1842</v>
      </c>
      <c r="D467">
        <v>4.9400000000000004</v>
      </c>
    </row>
    <row r="468" spans="1:4" ht="14" customHeight="1">
      <c r="A468" t="s">
        <v>2175</v>
      </c>
      <c r="B468" t="s">
        <v>2176</v>
      </c>
      <c r="C468" t="s">
        <v>1840</v>
      </c>
      <c r="D468">
        <v>4.9400000000000004</v>
      </c>
    </row>
    <row r="469" spans="1:4" ht="14" customHeight="1">
      <c r="A469" t="s">
        <v>776</v>
      </c>
      <c r="B469" t="s">
        <v>2177</v>
      </c>
      <c r="C469" t="s">
        <v>1842</v>
      </c>
      <c r="D469">
        <v>4.93</v>
      </c>
    </row>
    <row r="470" spans="1:4" ht="14" customHeight="1">
      <c r="A470" t="s">
        <v>1767</v>
      </c>
      <c r="B470" t="s">
        <v>2178</v>
      </c>
      <c r="C470" t="s">
        <v>1840</v>
      </c>
      <c r="D470">
        <v>4.91</v>
      </c>
    </row>
    <row r="471" spans="1:4" ht="14" customHeight="1">
      <c r="A471" t="s">
        <v>1034</v>
      </c>
      <c r="B471" t="s">
        <v>876</v>
      </c>
      <c r="C471" t="s">
        <v>403</v>
      </c>
      <c r="D471">
        <v>4.9000000000000004</v>
      </c>
    </row>
    <row r="472" spans="1:4" ht="14" customHeight="1">
      <c r="A472" t="s">
        <v>1022</v>
      </c>
      <c r="B472" t="s">
        <v>958</v>
      </c>
      <c r="C472" t="s">
        <v>1843</v>
      </c>
      <c r="D472">
        <v>4.88</v>
      </c>
    </row>
    <row r="473" spans="1:4" ht="14" customHeight="1">
      <c r="A473" t="s">
        <v>2179</v>
      </c>
      <c r="B473" t="s">
        <v>2180</v>
      </c>
      <c r="C473" t="s">
        <v>412</v>
      </c>
      <c r="D473">
        <v>4.88</v>
      </c>
    </row>
    <row r="474" spans="1:4" ht="14" customHeight="1">
      <c r="A474" t="s">
        <v>992</v>
      </c>
      <c r="B474" t="s">
        <v>777</v>
      </c>
      <c r="C474" t="s">
        <v>1843</v>
      </c>
      <c r="D474">
        <v>4.88</v>
      </c>
    </row>
    <row r="475" spans="1:4" ht="14" customHeight="1">
      <c r="A475" t="s">
        <v>897</v>
      </c>
      <c r="B475" t="s">
        <v>898</v>
      </c>
      <c r="C475" t="s">
        <v>402</v>
      </c>
      <c r="D475">
        <v>4.87</v>
      </c>
    </row>
    <row r="476" spans="1:4" ht="14" customHeight="1">
      <c r="A476" t="s">
        <v>1878</v>
      </c>
      <c r="B476" t="s">
        <v>2181</v>
      </c>
      <c r="C476" t="s">
        <v>1840</v>
      </c>
      <c r="D476">
        <v>4.83</v>
      </c>
    </row>
    <row r="477" spans="1:4" ht="14" customHeight="1">
      <c r="A477" t="s">
        <v>2182</v>
      </c>
      <c r="B477" t="s">
        <v>1784</v>
      </c>
      <c r="C477" t="s">
        <v>1843</v>
      </c>
      <c r="D477">
        <v>4.83</v>
      </c>
    </row>
    <row r="478" spans="1:4" ht="14" customHeight="1">
      <c r="A478" t="s">
        <v>768</v>
      </c>
      <c r="B478" t="s">
        <v>2183</v>
      </c>
      <c r="C478" t="s">
        <v>1841</v>
      </c>
      <c r="D478">
        <v>4.82</v>
      </c>
    </row>
    <row r="479" spans="1:4" ht="14" customHeight="1">
      <c r="A479" t="s">
        <v>1917</v>
      </c>
      <c r="B479" t="s">
        <v>2086</v>
      </c>
      <c r="C479" t="s">
        <v>1843</v>
      </c>
      <c r="D479">
        <v>4.8099999999999996</v>
      </c>
    </row>
    <row r="480" spans="1:4" ht="14" customHeight="1">
      <c r="A480" t="s">
        <v>2184</v>
      </c>
      <c r="B480" t="s">
        <v>944</v>
      </c>
      <c r="C480" t="s">
        <v>1840</v>
      </c>
      <c r="D480">
        <v>4.8099999999999996</v>
      </c>
    </row>
    <row r="481" spans="1:4" ht="14" customHeight="1">
      <c r="A481" t="s">
        <v>875</v>
      </c>
      <c r="B481" t="s">
        <v>2007</v>
      </c>
      <c r="C481" t="s">
        <v>1840</v>
      </c>
      <c r="D481">
        <v>4.8</v>
      </c>
    </row>
    <row r="482" spans="1:4" ht="14" customHeight="1">
      <c r="A482" t="s">
        <v>2185</v>
      </c>
      <c r="B482" t="s">
        <v>2186</v>
      </c>
      <c r="C482" t="s">
        <v>1840</v>
      </c>
      <c r="D482">
        <v>4.8</v>
      </c>
    </row>
    <row r="483" spans="1:4" ht="14" customHeight="1">
      <c r="A483" t="s">
        <v>879</v>
      </c>
      <c r="B483" t="s">
        <v>2187</v>
      </c>
      <c r="C483" t="s">
        <v>1842</v>
      </c>
      <c r="D483">
        <v>4.8</v>
      </c>
    </row>
    <row r="484" spans="1:4" ht="14" customHeight="1">
      <c r="A484" t="s">
        <v>1977</v>
      </c>
      <c r="B484" t="s">
        <v>2188</v>
      </c>
      <c r="C484" t="s">
        <v>1843</v>
      </c>
      <c r="D484">
        <v>4.78</v>
      </c>
    </row>
    <row r="485" spans="1:4" ht="14" customHeight="1">
      <c r="A485" t="s">
        <v>2189</v>
      </c>
      <c r="B485" t="s">
        <v>2190</v>
      </c>
      <c r="C485" t="s">
        <v>1841</v>
      </c>
      <c r="D485">
        <v>4.78</v>
      </c>
    </row>
    <row r="486" spans="1:4" ht="14" customHeight="1">
      <c r="A486" t="s">
        <v>920</v>
      </c>
      <c r="B486" t="s">
        <v>1097</v>
      </c>
      <c r="C486" t="s">
        <v>1841</v>
      </c>
      <c r="D486">
        <v>4.78</v>
      </c>
    </row>
    <row r="487" spans="1:4" ht="14" customHeight="1">
      <c r="A487" t="s">
        <v>2191</v>
      </c>
      <c r="B487" t="s">
        <v>2192</v>
      </c>
      <c r="C487" t="s">
        <v>1843</v>
      </c>
      <c r="D487">
        <v>4.75</v>
      </c>
    </row>
    <row r="488" spans="1:4" ht="14" customHeight="1">
      <c r="A488" t="s">
        <v>2193</v>
      </c>
      <c r="B488" t="s">
        <v>2194</v>
      </c>
      <c r="C488" t="s">
        <v>1841</v>
      </c>
      <c r="D488">
        <v>4.7300000000000004</v>
      </c>
    </row>
    <row r="489" spans="1:4" ht="14" customHeight="1">
      <c r="A489" t="s">
        <v>2195</v>
      </c>
      <c r="B489" t="s">
        <v>2196</v>
      </c>
      <c r="C489" t="s">
        <v>412</v>
      </c>
      <c r="D489">
        <v>4.7</v>
      </c>
    </row>
    <row r="490" spans="1:4" ht="14" customHeight="1">
      <c r="A490" t="s">
        <v>2197</v>
      </c>
      <c r="B490" t="s">
        <v>1026</v>
      </c>
      <c r="C490" t="s">
        <v>402</v>
      </c>
      <c r="D490">
        <v>4.6900000000000004</v>
      </c>
    </row>
    <row r="491" spans="1:4" ht="14" customHeight="1">
      <c r="A491" t="s">
        <v>2198</v>
      </c>
      <c r="B491" t="s">
        <v>2199</v>
      </c>
      <c r="C491" t="s">
        <v>1840</v>
      </c>
      <c r="D491">
        <v>4.6900000000000004</v>
      </c>
    </row>
    <row r="492" spans="1:4" ht="14" customHeight="1">
      <c r="A492" t="s">
        <v>992</v>
      </c>
      <c r="B492" t="s">
        <v>993</v>
      </c>
      <c r="C492" t="s">
        <v>1840</v>
      </c>
      <c r="D492">
        <v>4.68</v>
      </c>
    </row>
    <row r="493" spans="1:4" ht="14" customHeight="1">
      <c r="A493" t="s">
        <v>2200</v>
      </c>
      <c r="B493" t="s">
        <v>2201</v>
      </c>
      <c r="C493" t="s">
        <v>1840</v>
      </c>
      <c r="D493">
        <v>4.67</v>
      </c>
    </row>
    <row r="494" spans="1:4" ht="14" customHeight="1">
      <c r="A494" t="s">
        <v>1000</v>
      </c>
      <c r="B494" t="s">
        <v>2202</v>
      </c>
      <c r="C494" t="s">
        <v>1843</v>
      </c>
      <c r="D494">
        <v>4.67</v>
      </c>
    </row>
    <row r="495" spans="1:4" ht="14" customHeight="1">
      <c r="A495" t="s">
        <v>2026</v>
      </c>
      <c r="B495" t="s">
        <v>1985</v>
      </c>
      <c r="C495" t="s">
        <v>1843</v>
      </c>
      <c r="D495">
        <v>4.67</v>
      </c>
    </row>
    <row r="496" spans="1:4" ht="14" customHeight="1">
      <c r="A496" t="s">
        <v>992</v>
      </c>
      <c r="B496" t="s">
        <v>1066</v>
      </c>
      <c r="C496" t="s">
        <v>1842</v>
      </c>
      <c r="D496">
        <v>4.66</v>
      </c>
    </row>
    <row r="497" spans="1:4" ht="14" customHeight="1">
      <c r="A497" t="s">
        <v>790</v>
      </c>
      <c r="B497" t="s">
        <v>2203</v>
      </c>
      <c r="C497" t="s">
        <v>1841</v>
      </c>
      <c r="D497">
        <v>4.6500000000000004</v>
      </c>
    </row>
    <row r="498" spans="1:4" ht="14" customHeight="1">
      <c r="A498" t="s">
        <v>814</v>
      </c>
      <c r="B498" t="s">
        <v>2204</v>
      </c>
      <c r="C498" t="s">
        <v>403</v>
      </c>
      <c r="D498">
        <v>4.6500000000000004</v>
      </c>
    </row>
    <row r="499" spans="1:4" ht="14" customHeight="1">
      <c r="A499" t="s">
        <v>798</v>
      </c>
      <c r="B499" t="s">
        <v>2205</v>
      </c>
      <c r="C499" t="s">
        <v>1843</v>
      </c>
      <c r="D499">
        <v>4.6399999999999997</v>
      </c>
    </row>
    <row r="500" spans="1:4">
      <c r="A500" t="s">
        <v>2028</v>
      </c>
      <c r="B500" t="s">
        <v>2716</v>
      </c>
      <c r="C500" t="s">
        <v>1840</v>
      </c>
      <c r="D500">
        <v>4.6399999999999997</v>
      </c>
    </row>
    <row r="501" spans="1:4" ht="14" customHeight="1">
      <c r="A501" t="s">
        <v>2206</v>
      </c>
      <c r="B501" t="s">
        <v>2207</v>
      </c>
      <c r="C501" t="s">
        <v>1843</v>
      </c>
      <c r="D501">
        <v>4.63</v>
      </c>
    </row>
    <row r="502" spans="1:4" ht="14" customHeight="1">
      <c r="A502" t="s">
        <v>814</v>
      </c>
      <c r="B502" t="s">
        <v>2208</v>
      </c>
      <c r="C502" t="s">
        <v>1843</v>
      </c>
      <c r="D502">
        <v>4.63</v>
      </c>
    </row>
    <row r="503" spans="1:4" ht="14" customHeight="1">
      <c r="A503" t="s">
        <v>1665</v>
      </c>
      <c r="B503" t="s">
        <v>2209</v>
      </c>
      <c r="C503" t="s">
        <v>402</v>
      </c>
      <c r="D503">
        <v>4.62</v>
      </c>
    </row>
    <row r="504" spans="1:4" ht="14" customHeight="1">
      <c r="A504" t="s">
        <v>2210</v>
      </c>
      <c r="B504" t="s">
        <v>2211</v>
      </c>
      <c r="C504" t="s">
        <v>403</v>
      </c>
      <c r="D504">
        <v>4.6100000000000003</v>
      </c>
    </row>
    <row r="505" spans="1:4" ht="14" customHeight="1">
      <c r="A505" t="s">
        <v>873</v>
      </c>
      <c r="B505" t="s">
        <v>2212</v>
      </c>
      <c r="C505" t="s">
        <v>1841</v>
      </c>
      <c r="D505">
        <v>4.5999999999999996</v>
      </c>
    </row>
    <row r="506" spans="1:4" ht="14" customHeight="1">
      <c r="A506" t="s">
        <v>807</v>
      </c>
      <c r="B506" t="s">
        <v>901</v>
      </c>
      <c r="C506" t="s">
        <v>1840</v>
      </c>
      <c r="D506">
        <v>4.59</v>
      </c>
    </row>
    <row r="507" spans="1:4" ht="14" customHeight="1">
      <c r="A507" t="s">
        <v>2213</v>
      </c>
      <c r="B507" t="s">
        <v>2214</v>
      </c>
      <c r="C507" t="s">
        <v>1843</v>
      </c>
      <c r="D507">
        <v>4.59</v>
      </c>
    </row>
    <row r="508" spans="1:4" ht="14" customHeight="1">
      <c r="A508" t="s">
        <v>1052</v>
      </c>
      <c r="B508" t="s">
        <v>1053</v>
      </c>
      <c r="C508" t="s">
        <v>403</v>
      </c>
      <c r="D508">
        <v>4.58</v>
      </c>
    </row>
    <row r="509" spans="1:4" ht="14" customHeight="1">
      <c r="A509" t="s">
        <v>2215</v>
      </c>
      <c r="B509" t="s">
        <v>2216</v>
      </c>
      <c r="C509" t="s">
        <v>1840</v>
      </c>
      <c r="D509">
        <v>4.57</v>
      </c>
    </row>
    <row r="510" spans="1:4" ht="14" customHeight="1">
      <c r="A510" t="s">
        <v>2217</v>
      </c>
      <c r="B510" t="s">
        <v>2218</v>
      </c>
      <c r="C510" t="s">
        <v>1843</v>
      </c>
      <c r="D510">
        <v>4.5599999999999996</v>
      </c>
    </row>
    <row r="511" spans="1:4" ht="14" customHeight="1">
      <c r="A511" t="s">
        <v>1764</v>
      </c>
      <c r="B511" t="s">
        <v>857</v>
      </c>
      <c r="C511" t="s">
        <v>403</v>
      </c>
      <c r="D511">
        <v>4.5599999999999996</v>
      </c>
    </row>
    <row r="512" spans="1:4" ht="14" customHeight="1">
      <c r="A512" t="s">
        <v>2219</v>
      </c>
      <c r="B512" t="s">
        <v>2220</v>
      </c>
      <c r="C512" t="s">
        <v>1841</v>
      </c>
      <c r="D512">
        <v>4.5599999999999996</v>
      </c>
    </row>
    <row r="513" spans="1:4" ht="14" customHeight="1">
      <c r="A513" t="s">
        <v>2221</v>
      </c>
      <c r="B513" t="s">
        <v>2222</v>
      </c>
      <c r="C513" t="s">
        <v>1843</v>
      </c>
      <c r="D513">
        <v>4.54</v>
      </c>
    </row>
    <row r="514" spans="1:4" ht="14" customHeight="1">
      <c r="A514" t="s">
        <v>1067</v>
      </c>
      <c r="B514" t="s">
        <v>1026</v>
      </c>
      <c r="C514" t="s">
        <v>1844</v>
      </c>
      <c r="D514">
        <v>4.53</v>
      </c>
    </row>
    <row r="515" spans="1:4" ht="14" customHeight="1">
      <c r="A515" t="s">
        <v>2223</v>
      </c>
      <c r="B515" t="s">
        <v>2224</v>
      </c>
      <c r="C515" t="s">
        <v>1842</v>
      </c>
      <c r="D515">
        <v>4.53</v>
      </c>
    </row>
    <row r="516" spans="1:4" ht="14" customHeight="1">
      <c r="A516" t="s">
        <v>2225</v>
      </c>
      <c r="B516" t="s">
        <v>2226</v>
      </c>
      <c r="C516" t="s">
        <v>1844</v>
      </c>
      <c r="D516">
        <v>4.53</v>
      </c>
    </row>
    <row r="517" spans="1:4" ht="14" customHeight="1">
      <c r="A517" t="s">
        <v>771</v>
      </c>
      <c r="B517" t="s">
        <v>2227</v>
      </c>
      <c r="C517" t="s">
        <v>1840</v>
      </c>
      <c r="D517">
        <v>4.53</v>
      </c>
    </row>
    <row r="518" spans="1:4" ht="14" customHeight="1">
      <c r="A518" t="s">
        <v>914</v>
      </c>
      <c r="B518" t="s">
        <v>2228</v>
      </c>
      <c r="C518" t="s">
        <v>402</v>
      </c>
      <c r="D518">
        <v>4.5199999999999996</v>
      </c>
    </row>
    <row r="519" spans="1:4" ht="14" customHeight="1">
      <c r="A519" t="s">
        <v>1665</v>
      </c>
      <c r="B519" t="s">
        <v>2229</v>
      </c>
      <c r="C519" t="s">
        <v>1840</v>
      </c>
      <c r="D519">
        <v>4.5</v>
      </c>
    </row>
    <row r="520" spans="1:4" ht="14" customHeight="1">
      <c r="A520" t="s">
        <v>2230</v>
      </c>
      <c r="B520" t="s">
        <v>2231</v>
      </c>
      <c r="C520" t="s">
        <v>1843</v>
      </c>
      <c r="D520">
        <v>4.5</v>
      </c>
    </row>
    <row r="521" spans="1:4" ht="14" customHeight="1">
      <c r="A521" t="s">
        <v>1747</v>
      </c>
      <c r="B521" t="s">
        <v>827</v>
      </c>
      <c r="C521" t="s">
        <v>1844</v>
      </c>
      <c r="D521">
        <v>4.47</v>
      </c>
    </row>
    <row r="522" spans="1:4" ht="14" customHeight="1">
      <c r="A522" t="s">
        <v>1028</v>
      </c>
      <c r="B522" t="s">
        <v>2232</v>
      </c>
      <c r="C522" t="s">
        <v>1840</v>
      </c>
      <c r="D522">
        <v>4.4400000000000004</v>
      </c>
    </row>
    <row r="523" spans="1:4" ht="14" customHeight="1">
      <c r="A523" t="s">
        <v>2233</v>
      </c>
      <c r="B523" t="s">
        <v>985</v>
      </c>
      <c r="C523" t="s">
        <v>1841</v>
      </c>
      <c r="D523">
        <v>4.43</v>
      </c>
    </row>
    <row r="524" spans="1:4" ht="14" customHeight="1">
      <c r="A524" t="s">
        <v>875</v>
      </c>
      <c r="B524" t="s">
        <v>2234</v>
      </c>
      <c r="C524" t="s">
        <v>402</v>
      </c>
      <c r="D524">
        <v>4.43</v>
      </c>
    </row>
    <row r="525" spans="1:4" ht="14" customHeight="1">
      <c r="A525" t="s">
        <v>890</v>
      </c>
      <c r="B525" t="s">
        <v>891</v>
      </c>
      <c r="C525" t="s">
        <v>402</v>
      </c>
      <c r="D525">
        <v>4.41</v>
      </c>
    </row>
    <row r="526" spans="1:4" ht="14" customHeight="1">
      <c r="A526" t="s">
        <v>1671</v>
      </c>
      <c r="B526" t="s">
        <v>938</v>
      </c>
      <c r="C526" t="s">
        <v>402</v>
      </c>
      <c r="D526">
        <v>4.41</v>
      </c>
    </row>
    <row r="527" spans="1:4" ht="14" customHeight="1">
      <c r="A527" t="s">
        <v>2235</v>
      </c>
      <c r="B527" t="s">
        <v>2236</v>
      </c>
      <c r="C527" t="s">
        <v>1840</v>
      </c>
      <c r="D527">
        <v>4.41</v>
      </c>
    </row>
    <row r="528" spans="1:4" ht="14" customHeight="1">
      <c r="A528" t="s">
        <v>1780</v>
      </c>
      <c r="B528" t="s">
        <v>1027</v>
      </c>
      <c r="C528" t="s">
        <v>412</v>
      </c>
      <c r="D528">
        <v>4.3899999999999997</v>
      </c>
    </row>
    <row r="529" spans="1:4" ht="14" customHeight="1">
      <c r="A529" t="s">
        <v>1781</v>
      </c>
      <c r="B529" t="s">
        <v>1782</v>
      </c>
      <c r="C529" t="s">
        <v>403</v>
      </c>
      <c r="D529">
        <v>4.3899999999999997</v>
      </c>
    </row>
    <row r="530" spans="1:4" ht="14" customHeight="1">
      <c r="A530" t="s">
        <v>1049</v>
      </c>
      <c r="B530" t="s">
        <v>2237</v>
      </c>
      <c r="C530" t="s">
        <v>1841</v>
      </c>
      <c r="D530">
        <v>4.38</v>
      </c>
    </row>
    <row r="531" spans="1:4" ht="14" customHeight="1">
      <c r="A531" t="s">
        <v>1069</v>
      </c>
      <c r="B531" t="s">
        <v>1713</v>
      </c>
      <c r="C531" t="s">
        <v>403</v>
      </c>
      <c r="D531">
        <v>4.38</v>
      </c>
    </row>
    <row r="532" spans="1:4" ht="14" customHeight="1">
      <c r="A532" t="s">
        <v>895</v>
      </c>
      <c r="B532" t="s">
        <v>2238</v>
      </c>
      <c r="C532" t="s">
        <v>1843</v>
      </c>
      <c r="D532">
        <v>4.38</v>
      </c>
    </row>
    <row r="533" spans="1:4" ht="14" customHeight="1">
      <c r="A533" t="s">
        <v>2041</v>
      </c>
      <c r="B533" t="s">
        <v>2239</v>
      </c>
      <c r="C533" t="s">
        <v>403</v>
      </c>
      <c r="D533">
        <v>4.37</v>
      </c>
    </row>
    <row r="534" spans="1:4" ht="14" customHeight="1">
      <c r="A534" t="s">
        <v>2240</v>
      </c>
      <c r="B534" t="s">
        <v>1866</v>
      </c>
      <c r="C534" t="s">
        <v>1841</v>
      </c>
      <c r="D534">
        <v>4.3600000000000003</v>
      </c>
    </row>
    <row r="535" spans="1:4" ht="14" customHeight="1">
      <c r="A535" t="s">
        <v>2241</v>
      </c>
      <c r="B535" t="s">
        <v>2242</v>
      </c>
      <c r="C535" t="s">
        <v>1843</v>
      </c>
      <c r="D535">
        <v>4.3600000000000003</v>
      </c>
    </row>
    <row r="536" spans="1:4" ht="14" customHeight="1">
      <c r="A536" t="s">
        <v>2243</v>
      </c>
      <c r="B536" t="s">
        <v>2244</v>
      </c>
      <c r="C536" t="s">
        <v>1840</v>
      </c>
      <c r="D536">
        <v>4.34</v>
      </c>
    </row>
    <row r="537" spans="1:4" ht="14" customHeight="1">
      <c r="A537" t="s">
        <v>818</v>
      </c>
      <c r="B537" t="s">
        <v>2245</v>
      </c>
      <c r="C537" t="s">
        <v>1842</v>
      </c>
      <c r="D537">
        <v>4.34</v>
      </c>
    </row>
    <row r="538" spans="1:4" ht="14" customHeight="1">
      <c r="A538" t="s">
        <v>2246</v>
      </c>
      <c r="B538" t="s">
        <v>2247</v>
      </c>
      <c r="C538" t="s">
        <v>1842</v>
      </c>
      <c r="D538">
        <v>4.32</v>
      </c>
    </row>
    <row r="539" spans="1:4" ht="14" customHeight="1">
      <c r="A539" t="s">
        <v>1030</v>
      </c>
      <c r="B539" t="s">
        <v>953</v>
      </c>
      <c r="C539" t="s">
        <v>403</v>
      </c>
      <c r="D539">
        <v>4.3099999999999996</v>
      </c>
    </row>
    <row r="540" spans="1:4" ht="14" customHeight="1">
      <c r="A540" t="s">
        <v>1907</v>
      </c>
      <c r="B540" t="s">
        <v>810</v>
      </c>
      <c r="C540" t="s">
        <v>1843</v>
      </c>
      <c r="D540">
        <v>4.3</v>
      </c>
    </row>
    <row r="541" spans="1:4" ht="14" customHeight="1">
      <c r="A541" t="s">
        <v>803</v>
      </c>
      <c r="B541" t="s">
        <v>830</v>
      </c>
      <c r="C541" t="s">
        <v>1843</v>
      </c>
      <c r="D541">
        <v>4.3</v>
      </c>
    </row>
    <row r="542" spans="1:4" ht="14" customHeight="1">
      <c r="A542" t="s">
        <v>937</v>
      </c>
      <c r="B542" t="s">
        <v>1053</v>
      </c>
      <c r="C542" t="s">
        <v>1843</v>
      </c>
      <c r="D542">
        <v>4.29</v>
      </c>
    </row>
    <row r="543" spans="1:4" ht="14" customHeight="1">
      <c r="A543" t="s">
        <v>2248</v>
      </c>
      <c r="B543" t="s">
        <v>2249</v>
      </c>
      <c r="C543" t="s">
        <v>1843</v>
      </c>
      <c r="D543">
        <v>4.28</v>
      </c>
    </row>
    <row r="544" spans="1:4" ht="14" customHeight="1">
      <c r="A544" t="s">
        <v>2250</v>
      </c>
      <c r="B544" t="s">
        <v>2251</v>
      </c>
      <c r="C544" t="s">
        <v>1843</v>
      </c>
      <c r="D544">
        <v>4.28</v>
      </c>
    </row>
    <row r="545" spans="1:4" ht="14" customHeight="1">
      <c r="A545" t="s">
        <v>1050</v>
      </c>
      <c r="B545" t="s">
        <v>1051</v>
      </c>
      <c r="C545" t="s">
        <v>403</v>
      </c>
      <c r="D545">
        <v>4.26</v>
      </c>
    </row>
    <row r="546" spans="1:4" ht="14" customHeight="1">
      <c r="A546" t="s">
        <v>2252</v>
      </c>
      <c r="B546" t="s">
        <v>2253</v>
      </c>
      <c r="C546" t="s">
        <v>1843</v>
      </c>
      <c r="D546">
        <v>4.25</v>
      </c>
    </row>
    <row r="547" spans="1:4" ht="14" customHeight="1">
      <c r="A547" t="s">
        <v>1769</v>
      </c>
      <c r="B547" t="s">
        <v>874</v>
      </c>
      <c r="C547" t="s">
        <v>1843</v>
      </c>
      <c r="D547">
        <v>4.25</v>
      </c>
    </row>
    <row r="548" spans="1:4" ht="14" customHeight="1">
      <c r="A548" t="s">
        <v>1034</v>
      </c>
      <c r="B548" t="s">
        <v>823</v>
      </c>
      <c r="C548" t="s">
        <v>1843</v>
      </c>
      <c r="D548">
        <v>4.25</v>
      </c>
    </row>
    <row r="549" spans="1:4" ht="14" customHeight="1">
      <c r="A549" t="s">
        <v>989</v>
      </c>
      <c r="B549" t="s">
        <v>958</v>
      </c>
      <c r="C549" t="s">
        <v>401</v>
      </c>
      <c r="D549">
        <v>4.24</v>
      </c>
    </row>
    <row r="550" spans="1:4" ht="14" customHeight="1">
      <c r="A550" t="s">
        <v>2254</v>
      </c>
      <c r="B550" t="s">
        <v>2255</v>
      </c>
      <c r="C550" t="s">
        <v>403</v>
      </c>
      <c r="D550">
        <v>4.2300000000000004</v>
      </c>
    </row>
    <row r="551" spans="1:4" ht="14" customHeight="1">
      <c r="A551" t="s">
        <v>1680</v>
      </c>
      <c r="B551" t="s">
        <v>2256</v>
      </c>
      <c r="C551" t="s">
        <v>1843</v>
      </c>
      <c r="D551">
        <v>4.22</v>
      </c>
    </row>
    <row r="552" spans="1:4" ht="14" customHeight="1">
      <c r="A552" t="s">
        <v>1691</v>
      </c>
      <c r="B552" t="s">
        <v>1692</v>
      </c>
      <c r="C552" t="s">
        <v>403</v>
      </c>
      <c r="D552">
        <v>4.21</v>
      </c>
    </row>
    <row r="553" spans="1:4" ht="14" customHeight="1">
      <c r="A553" t="s">
        <v>790</v>
      </c>
      <c r="B553" t="s">
        <v>1026</v>
      </c>
      <c r="C553" t="s">
        <v>1843</v>
      </c>
      <c r="D553">
        <v>4.1900000000000004</v>
      </c>
    </row>
    <row r="554" spans="1:4" ht="14" customHeight="1">
      <c r="A554" t="s">
        <v>2257</v>
      </c>
      <c r="B554" t="s">
        <v>1027</v>
      </c>
      <c r="C554" t="s">
        <v>1843</v>
      </c>
      <c r="D554">
        <v>4.18</v>
      </c>
    </row>
    <row r="555" spans="1:4" ht="14" customHeight="1">
      <c r="A555" t="s">
        <v>2258</v>
      </c>
      <c r="B555" t="s">
        <v>2259</v>
      </c>
      <c r="C555" t="s">
        <v>403</v>
      </c>
      <c r="D555">
        <v>4.17</v>
      </c>
    </row>
    <row r="556" spans="1:4" ht="14" customHeight="1">
      <c r="A556" t="s">
        <v>818</v>
      </c>
      <c r="B556" t="s">
        <v>865</v>
      </c>
      <c r="C556" t="s">
        <v>412</v>
      </c>
      <c r="D556">
        <v>4.17</v>
      </c>
    </row>
    <row r="557" spans="1:4" ht="14" customHeight="1">
      <c r="A557" t="s">
        <v>2260</v>
      </c>
      <c r="B557" t="s">
        <v>1026</v>
      </c>
      <c r="C557" t="s">
        <v>1843</v>
      </c>
      <c r="D557">
        <v>4.17</v>
      </c>
    </row>
    <row r="558" spans="1:4" ht="14" customHeight="1">
      <c r="A558" t="s">
        <v>2261</v>
      </c>
      <c r="B558" t="s">
        <v>1936</v>
      </c>
      <c r="C558" t="s">
        <v>1844</v>
      </c>
      <c r="D558">
        <v>4.17</v>
      </c>
    </row>
    <row r="559" spans="1:4" ht="14" customHeight="1">
      <c r="A559" t="s">
        <v>1034</v>
      </c>
      <c r="B559" t="s">
        <v>1054</v>
      </c>
      <c r="C559" t="s">
        <v>401</v>
      </c>
      <c r="D559">
        <v>4.17</v>
      </c>
    </row>
    <row r="560" spans="1:4" ht="14" customHeight="1">
      <c r="A560" t="s">
        <v>2235</v>
      </c>
      <c r="B560" t="s">
        <v>953</v>
      </c>
      <c r="C560" t="s">
        <v>1843</v>
      </c>
      <c r="D560">
        <v>4.13</v>
      </c>
    </row>
    <row r="561" spans="1:4">
      <c r="A561" t="s">
        <v>884</v>
      </c>
      <c r="B561" t="s">
        <v>2717</v>
      </c>
      <c r="C561" t="s">
        <v>1842</v>
      </c>
      <c r="D561">
        <v>4.13</v>
      </c>
    </row>
    <row r="562" spans="1:4" ht="14" customHeight="1">
      <c r="A562" t="s">
        <v>814</v>
      </c>
      <c r="B562" t="s">
        <v>2262</v>
      </c>
      <c r="C562" t="s">
        <v>1840</v>
      </c>
      <c r="D562">
        <v>4.12</v>
      </c>
    </row>
    <row r="563" spans="1:4" ht="14" customHeight="1">
      <c r="A563" t="s">
        <v>2079</v>
      </c>
      <c r="B563" t="s">
        <v>2263</v>
      </c>
      <c r="C563" t="s">
        <v>1842</v>
      </c>
      <c r="D563">
        <v>4.1100000000000003</v>
      </c>
    </row>
    <row r="564" spans="1:4" ht="14" customHeight="1">
      <c r="A564" t="s">
        <v>2264</v>
      </c>
      <c r="B564" t="s">
        <v>1732</v>
      </c>
      <c r="C564" t="s">
        <v>1842</v>
      </c>
      <c r="D564">
        <v>4.0999999999999996</v>
      </c>
    </row>
    <row r="565" spans="1:4" ht="14" customHeight="1">
      <c r="A565" t="s">
        <v>897</v>
      </c>
      <c r="B565" t="s">
        <v>2265</v>
      </c>
      <c r="C565" t="s">
        <v>1840</v>
      </c>
      <c r="D565">
        <v>4.0999999999999996</v>
      </c>
    </row>
    <row r="566" spans="1:4" ht="14" customHeight="1">
      <c r="A566" t="s">
        <v>1894</v>
      </c>
      <c r="B566" t="s">
        <v>2266</v>
      </c>
      <c r="C566" t="s">
        <v>1841</v>
      </c>
      <c r="D566">
        <v>4.0999999999999996</v>
      </c>
    </row>
    <row r="567" spans="1:4" ht="14" customHeight="1">
      <c r="A567" t="s">
        <v>869</v>
      </c>
      <c r="B567" t="s">
        <v>2267</v>
      </c>
      <c r="C567" t="s">
        <v>1845</v>
      </c>
      <c r="D567">
        <v>4.08</v>
      </c>
    </row>
    <row r="568" spans="1:4" ht="14" customHeight="1">
      <c r="A568" t="s">
        <v>2268</v>
      </c>
      <c r="B568" t="s">
        <v>2269</v>
      </c>
      <c r="C568" t="s">
        <v>403</v>
      </c>
      <c r="D568">
        <v>4.07</v>
      </c>
    </row>
    <row r="569" spans="1:4" ht="14" customHeight="1">
      <c r="A569" t="s">
        <v>2270</v>
      </c>
      <c r="B569" t="s">
        <v>2271</v>
      </c>
      <c r="C569" t="s">
        <v>1843</v>
      </c>
      <c r="D569">
        <v>4.07</v>
      </c>
    </row>
    <row r="570" spans="1:4" ht="14" customHeight="1">
      <c r="A570" t="s">
        <v>2272</v>
      </c>
      <c r="B570" t="s">
        <v>2273</v>
      </c>
      <c r="C570" t="s">
        <v>403</v>
      </c>
      <c r="D570">
        <v>4.0599999999999996</v>
      </c>
    </row>
    <row r="571" spans="1:4" ht="14" customHeight="1">
      <c r="A571" t="s">
        <v>2274</v>
      </c>
      <c r="B571" t="s">
        <v>2275</v>
      </c>
      <c r="C571" t="s">
        <v>1840</v>
      </c>
      <c r="D571">
        <v>4.0599999999999996</v>
      </c>
    </row>
    <row r="572" spans="1:4" ht="14" customHeight="1">
      <c r="A572" t="s">
        <v>2235</v>
      </c>
      <c r="B572" t="s">
        <v>2276</v>
      </c>
      <c r="C572" t="s">
        <v>1840</v>
      </c>
      <c r="D572">
        <v>4.0599999999999996</v>
      </c>
    </row>
    <row r="573" spans="1:4" ht="14" customHeight="1">
      <c r="A573" t="s">
        <v>1907</v>
      </c>
      <c r="B573" t="s">
        <v>2277</v>
      </c>
      <c r="C573" t="s">
        <v>1840</v>
      </c>
      <c r="D573">
        <v>4.03</v>
      </c>
    </row>
    <row r="574" spans="1:4" ht="14" customHeight="1">
      <c r="A574" t="s">
        <v>2278</v>
      </c>
      <c r="B574" t="s">
        <v>2279</v>
      </c>
      <c r="C574" t="s">
        <v>1843</v>
      </c>
      <c r="D574">
        <v>4.03</v>
      </c>
    </row>
    <row r="575" spans="1:4" ht="14" customHeight="1">
      <c r="A575" t="s">
        <v>2280</v>
      </c>
      <c r="B575" t="s">
        <v>2281</v>
      </c>
      <c r="C575" t="s">
        <v>1842</v>
      </c>
      <c r="D575">
        <v>4.03</v>
      </c>
    </row>
    <row r="576" spans="1:4" ht="14" customHeight="1">
      <c r="A576" t="s">
        <v>1745</v>
      </c>
      <c r="B576" t="s">
        <v>1746</v>
      </c>
      <c r="C576" t="s">
        <v>403</v>
      </c>
      <c r="D576">
        <v>4.0199999999999996</v>
      </c>
    </row>
    <row r="577" spans="1:4" ht="14" customHeight="1">
      <c r="A577" t="s">
        <v>963</v>
      </c>
      <c r="B577" t="s">
        <v>1084</v>
      </c>
      <c r="C577" t="s">
        <v>1842</v>
      </c>
      <c r="D577">
        <v>4</v>
      </c>
    </row>
    <row r="578" spans="1:4" ht="14" customHeight="1">
      <c r="A578" t="s">
        <v>2282</v>
      </c>
      <c r="B578" t="s">
        <v>2283</v>
      </c>
      <c r="C578" t="s">
        <v>1841</v>
      </c>
      <c r="D578">
        <v>4</v>
      </c>
    </row>
    <row r="579" spans="1:4" ht="14" customHeight="1">
      <c r="A579" t="s">
        <v>2284</v>
      </c>
      <c r="B579" t="s">
        <v>1058</v>
      </c>
      <c r="C579" t="s">
        <v>1843</v>
      </c>
      <c r="D579">
        <v>4</v>
      </c>
    </row>
    <row r="580" spans="1:4" ht="14" customHeight="1">
      <c r="A580" t="s">
        <v>830</v>
      </c>
      <c r="B580" t="s">
        <v>1020</v>
      </c>
      <c r="C580" t="s">
        <v>412</v>
      </c>
      <c r="D580">
        <v>4</v>
      </c>
    </row>
    <row r="581" spans="1:4" ht="14" customHeight="1">
      <c r="A581" t="s">
        <v>2285</v>
      </c>
      <c r="B581" t="s">
        <v>810</v>
      </c>
      <c r="C581" t="s">
        <v>401</v>
      </c>
      <c r="D581">
        <v>3.97</v>
      </c>
    </row>
    <row r="582" spans="1:4" ht="14" customHeight="1">
      <c r="A582" t="s">
        <v>997</v>
      </c>
      <c r="B582" t="s">
        <v>2286</v>
      </c>
      <c r="C582" t="s">
        <v>1840</v>
      </c>
      <c r="D582">
        <v>3.94</v>
      </c>
    </row>
    <row r="583" spans="1:4">
      <c r="A583" t="s">
        <v>1067</v>
      </c>
      <c r="B583" t="s">
        <v>2728</v>
      </c>
      <c r="C583" t="s">
        <v>1840</v>
      </c>
      <c r="D583">
        <v>3.93</v>
      </c>
    </row>
    <row r="584" spans="1:4" ht="14" customHeight="1">
      <c r="A584" t="s">
        <v>2217</v>
      </c>
      <c r="B584" t="s">
        <v>2287</v>
      </c>
      <c r="C584" t="s">
        <v>1842</v>
      </c>
      <c r="D584">
        <v>3.93</v>
      </c>
    </row>
    <row r="585" spans="1:4" ht="14" customHeight="1">
      <c r="A585" t="s">
        <v>916</v>
      </c>
      <c r="B585" t="s">
        <v>2288</v>
      </c>
      <c r="C585" t="s">
        <v>1841</v>
      </c>
      <c r="D585">
        <v>3.92</v>
      </c>
    </row>
    <row r="586" spans="1:4" ht="14" customHeight="1">
      <c r="A586" t="s">
        <v>770</v>
      </c>
      <c r="B586" t="s">
        <v>2289</v>
      </c>
      <c r="C586" t="s">
        <v>401</v>
      </c>
      <c r="D586">
        <v>3.92</v>
      </c>
    </row>
    <row r="587" spans="1:4" ht="14" customHeight="1">
      <c r="A587" t="s">
        <v>1894</v>
      </c>
      <c r="B587" t="s">
        <v>2084</v>
      </c>
      <c r="C587" t="s">
        <v>1842</v>
      </c>
      <c r="D587">
        <v>3.91</v>
      </c>
    </row>
    <row r="588" spans="1:4" ht="14" customHeight="1">
      <c r="A588" t="s">
        <v>922</v>
      </c>
      <c r="B588" t="s">
        <v>823</v>
      </c>
      <c r="C588" t="s">
        <v>402</v>
      </c>
      <c r="D588">
        <v>3.88</v>
      </c>
    </row>
    <row r="589" spans="1:4" ht="14" customHeight="1">
      <c r="A589" t="s">
        <v>910</v>
      </c>
      <c r="B589" t="s">
        <v>911</v>
      </c>
      <c r="C589" t="s">
        <v>402</v>
      </c>
      <c r="D589">
        <v>3.87</v>
      </c>
    </row>
    <row r="590" spans="1:4" ht="14" customHeight="1">
      <c r="A590" t="s">
        <v>924</v>
      </c>
      <c r="B590" t="s">
        <v>2290</v>
      </c>
      <c r="C590" t="s">
        <v>1841</v>
      </c>
      <c r="D590">
        <v>3.87</v>
      </c>
    </row>
    <row r="591" spans="1:4" ht="14" customHeight="1">
      <c r="A591" t="s">
        <v>858</v>
      </c>
      <c r="B591" t="s">
        <v>2291</v>
      </c>
      <c r="C591" t="s">
        <v>403</v>
      </c>
      <c r="D591">
        <v>3.86</v>
      </c>
    </row>
    <row r="592" spans="1:4" ht="14" customHeight="1">
      <c r="A592" t="s">
        <v>2292</v>
      </c>
      <c r="B592" t="s">
        <v>2293</v>
      </c>
      <c r="C592" t="s">
        <v>1841</v>
      </c>
      <c r="D592">
        <v>3.85</v>
      </c>
    </row>
    <row r="593" spans="1:4" ht="14" customHeight="1">
      <c r="A593" t="s">
        <v>2294</v>
      </c>
      <c r="B593" t="s">
        <v>2009</v>
      </c>
      <c r="C593" t="s">
        <v>1844</v>
      </c>
      <c r="D593">
        <v>3.84</v>
      </c>
    </row>
    <row r="594" spans="1:4" ht="14" customHeight="1">
      <c r="A594" t="s">
        <v>1098</v>
      </c>
      <c r="B594" t="s">
        <v>1006</v>
      </c>
      <c r="C594" t="s">
        <v>1840</v>
      </c>
      <c r="D594">
        <v>3.83</v>
      </c>
    </row>
    <row r="595" spans="1:4" ht="14" customHeight="1">
      <c r="A595" t="s">
        <v>916</v>
      </c>
      <c r="B595" t="s">
        <v>1940</v>
      </c>
      <c r="C595" t="s">
        <v>1840</v>
      </c>
      <c r="D595">
        <v>3.83</v>
      </c>
    </row>
    <row r="596" spans="1:4" ht="14" customHeight="1">
      <c r="A596" t="s">
        <v>884</v>
      </c>
      <c r="B596" t="s">
        <v>2295</v>
      </c>
      <c r="C596" t="s">
        <v>1840</v>
      </c>
      <c r="D596">
        <v>3.82</v>
      </c>
    </row>
    <row r="597" spans="1:4" ht="14" customHeight="1">
      <c r="A597" t="s">
        <v>988</v>
      </c>
      <c r="B597" t="s">
        <v>958</v>
      </c>
      <c r="C597" t="s">
        <v>1840</v>
      </c>
      <c r="D597">
        <v>3.82</v>
      </c>
    </row>
    <row r="598" spans="1:4" ht="14" customHeight="1">
      <c r="A598" t="s">
        <v>925</v>
      </c>
      <c r="B598" t="s">
        <v>926</v>
      </c>
      <c r="C598" t="s">
        <v>402</v>
      </c>
      <c r="D598">
        <v>3.8</v>
      </c>
    </row>
    <row r="599" spans="1:4" ht="14" customHeight="1">
      <c r="A599" t="s">
        <v>2296</v>
      </c>
      <c r="B599" t="s">
        <v>2100</v>
      </c>
      <c r="C599" t="s">
        <v>1843</v>
      </c>
      <c r="D599">
        <v>3.79</v>
      </c>
    </row>
    <row r="600" spans="1:4" ht="14" customHeight="1">
      <c r="A600" t="s">
        <v>2297</v>
      </c>
      <c r="B600" t="s">
        <v>2298</v>
      </c>
      <c r="C600" t="s">
        <v>1841</v>
      </c>
      <c r="D600">
        <v>3.78</v>
      </c>
    </row>
    <row r="601" spans="1:4" ht="14" customHeight="1">
      <c r="A601" t="s">
        <v>949</v>
      </c>
      <c r="B601" t="s">
        <v>962</v>
      </c>
      <c r="C601" t="s">
        <v>1840</v>
      </c>
      <c r="D601">
        <v>3.78</v>
      </c>
    </row>
    <row r="602" spans="1:4" ht="14" customHeight="1">
      <c r="A602" t="s">
        <v>2299</v>
      </c>
      <c r="B602" t="s">
        <v>1010</v>
      </c>
      <c r="C602" t="s">
        <v>1843</v>
      </c>
      <c r="D602">
        <v>3.75</v>
      </c>
    </row>
    <row r="603" spans="1:4" ht="14" customHeight="1">
      <c r="A603" t="s">
        <v>2300</v>
      </c>
      <c r="B603" t="s">
        <v>1026</v>
      </c>
      <c r="C603" t="s">
        <v>1843</v>
      </c>
      <c r="D603">
        <v>3.75</v>
      </c>
    </row>
    <row r="604" spans="1:4" ht="14" customHeight="1">
      <c r="A604" t="s">
        <v>2301</v>
      </c>
      <c r="B604" t="s">
        <v>1897</v>
      </c>
      <c r="C604" t="s">
        <v>412</v>
      </c>
      <c r="D604">
        <v>3.74</v>
      </c>
    </row>
    <row r="605" spans="1:4" ht="14" customHeight="1">
      <c r="A605" t="s">
        <v>2302</v>
      </c>
      <c r="B605" t="s">
        <v>793</v>
      </c>
      <c r="C605" t="s">
        <v>1841</v>
      </c>
      <c r="D605">
        <v>3.73</v>
      </c>
    </row>
    <row r="606" spans="1:4" ht="14" customHeight="1">
      <c r="A606" t="s">
        <v>2303</v>
      </c>
      <c r="B606" t="s">
        <v>2304</v>
      </c>
      <c r="C606" t="s">
        <v>1843</v>
      </c>
      <c r="D606">
        <v>3.73</v>
      </c>
    </row>
    <row r="607" spans="1:4" ht="14" customHeight="1">
      <c r="A607" t="s">
        <v>1717</v>
      </c>
      <c r="B607" t="s">
        <v>810</v>
      </c>
      <c r="C607" t="s">
        <v>403</v>
      </c>
      <c r="D607">
        <v>3.73</v>
      </c>
    </row>
    <row r="608" spans="1:4" ht="14" customHeight="1">
      <c r="A608" t="s">
        <v>2305</v>
      </c>
      <c r="B608" t="s">
        <v>2306</v>
      </c>
      <c r="C608" t="s">
        <v>1840</v>
      </c>
      <c r="D608">
        <v>3.72</v>
      </c>
    </row>
    <row r="609" spans="1:4" ht="14" customHeight="1">
      <c r="A609" t="s">
        <v>2307</v>
      </c>
      <c r="B609" t="s">
        <v>2308</v>
      </c>
      <c r="C609" t="s">
        <v>1843</v>
      </c>
      <c r="D609">
        <v>3.72</v>
      </c>
    </row>
    <row r="610" spans="1:4" ht="14" customHeight="1">
      <c r="A610" t="s">
        <v>2217</v>
      </c>
      <c r="B610" t="s">
        <v>2309</v>
      </c>
      <c r="C610" t="s">
        <v>1842</v>
      </c>
      <c r="D610">
        <v>3.71</v>
      </c>
    </row>
    <row r="611" spans="1:4" ht="14" customHeight="1">
      <c r="A611" t="s">
        <v>2310</v>
      </c>
      <c r="B611" t="s">
        <v>2311</v>
      </c>
      <c r="C611" t="s">
        <v>1843</v>
      </c>
      <c r="D611">
        <v>3.7</v>
      </c>
    </row>
    <row r="612" spans="1:4" ht="14" customHeight="1">
      <c r="A612" t="s">
        <v>1869</v>
      </c>
      <c r="B612" t="s">
        <v>2308</v>
      </c>
      <c r="C612" t="s">
        <v>1843</v>
      </c>
      <c r="D612">
        <v>3.69</v>
      </c>
    </row>
    <row r="613" spans="1:4" ht="14" customHeight="1">
      <c r="A613" t="s">
        <v>1014</v>
      </c>
      <c r="B613" t="s">
        <v>2256</v>
      </c>
      <c r="C613" t="s">
        <v>1840</v>
      </c>
      <c r="D613">
        <v>3.69</v>
      </c>
    </row>
    <row r="614" spans="1:4" ht="14" customHeight="1">
      <c r="A614" t="s">
        <v>2108</v>
      </c>
      <c r="B614" t="s">
        <v>2312</v>
      </c>
      <c r="C614" t="s">
        <v>1843</v>
      </c>
      <c r="D614">
        <v>3.68</v>
      </c>
    </row>
    <row r="615" spans="1:4" ht="14" customHeight="1">
      <c r="A615" t="s">
        <v>2313</v>
      </c>
      <c r="B615" t="s">
        <v>2314</v>
      </c>
      <c r="C615" t="s">
        <v>1841</v>
      </c>
      <c r="D615">
        <v>3.68</v>
      </c>
    </row>
    <row r="616" spans="1:4" ht="14" customHeight="1">
      <c r="A616" t="s">
        <v>922</v>
      </c>
      <c r="B616" t="s">
        <v>2315</v>
      </c>
      <c r="C616" t="s">
        <v>1842</v>
      </c>
      <c r="D616">
        <v>3.66</v>
      </c>
    </row>
    <row r="617" spans="1:4" ht="14" customHeight="1">
      <c r="A617" t="s">
        <v>768</v>
      </c>
      <c r="B617" t="s">
        <v>981</v>
      </c>
      <c r="C617" t="s">
        <v>1841</v>
      </c>
      <c r="D617">
        <v>3.64</v>
      </c>
    </row>
    <row r="618" spans="1:4" ht="14" customHeight="1">
      <c r="A618" t="s">
        <v>2316</v>
      </c>
      <c r="B618" t="s">
        <v>2317</v>
      </c>
      <c r="C618" t="s">
        <v>1843</v>
      </c>
      <c r="D618">
        <v>3.63</v>
      </c>
    </row>
    <row r="619" spans="1:4" ht="14" customHeight="1">
      <c r="A619" t="s">
        <v>2318</v>
      </c>
      <c r="B619" t="s">
        <v>1019</v>
      </c>
      <c r="C619" t="s">
        <v>1844</v>
      </c>
      <c r="D619">
        <v>3.63</v>
      </c>
    </row>
    <row r="620" spans="1:4" ht="14" customHeight="1">
      <c r="A620" t="s">
        <v>1056</v>
      </c>
      <c r="B620" t="s">
        <v>2319</v>
      </c>
      <c r="C620" t="s">
        <v>1840</v>
      </c>
      <c r="D620">
        <v>3.63</v>
      </c>
    </row>
    <row r="621" spans="1:4" ht="14" customHeight="1">
      <c r="A621" t="s">
        <v>2264</v>
      </c>
      <c r="B621" t="s">
        <v>2320</v>
      </c>
      <c r="C621" t="s">
        <v>1844</v>
      </c>
      <c r="D621">
        <v>3.61</v>
      </c>
    </row>
    <row r="622" spans="1:4" ht="14" customHeight="1">
      <c r="A622" t="s">
        <v>2321</v>
      </c>
      <c r="B622" t="s">
        <v>2143</v>
      </c>
      <c r="C622" t="s">
        <v>1843</v>
      </c>
      <c r="D622">
        <v>3.61</v>
      </c>
    </row>
    <row r="623" spans="1:4" ht="14" customHeight="1">
      <c r="A623" t="s">
        <v>805</v>
      </c>
      <c r="B623" t="s">
        <v>2322</v>
      </c>
      <c r="C623" t="s">
        <v>1843</v>
      </c>
      <c r="D623">
        <v>3.6</v>
      </c>
    </row>
    <row r="624" spans="1:4" ht="14" customHeight="1">
      <c r="A624" t="s">
        <v>2323</v>
      </c>
      <c r="B624" t="s">
        <v>2324</v>
      </c>
      <c r="C624" t="s">
        <v>402</v>
      </c>
      <c r="D624">
        <v>3.6</v>
      </c>
    </row>
    <row r="625" spans="1:4" ht="14" customHeight="1">
      <c r="A625" t="s">
        <v>2325</v>
      </c>
      <c r="B625" t="s">
        <v>2326</v>
      </c>
      <c r="C625" t="s">
        <v>412</v>
      </c>
      <c r="D625">
        <v>3.59</v>
      </c>
    </row>
    <row r="626" spans="1:4" ht="14" customHeight="1">
      <c r="A626" t="s">
        <v>929</v>
      </c>
      <c r="B626" t="s">
        <v>930</v>
      </c>
      <c r="C626" t="s">
        <v>402</v>
      </c>
      <c r="D626">
        <v>3.59</v>
      </c>
    </row>
    <row r="627" spans="1:4" ht="14" customHeight="1">
      <c r="A627" t="s">
        <v>1906</v>
      </c>
      <c r="B627" t="s">
        <v>1026</v>
      </c>
      <c r="C627" t="s">
        <v>1843</v>
      </c>
      <c r="D627">
        <v>3.58</v>
      </c>
    </row>
    <row r="628" spans="1:4" ht="14" customHeight="1">
      <c r="A628" t="s">
        <v>2327</v>
      </c>
      <c r="B628" t="s">
        <v>2328</v>
      </c>
      <c r="C628" t="s">
        <v>1843</v>
      </c>
      <c r="D628">
        <v>3.58</v>
      </c>
    </row>
    <row r="629" spans="1:4" ht="14" customHeight="1">
      <c r="A629" t="s">
        <v>2329</v>
      </c>
      <c r="B629" t="s">
        <v>2330</v>
      </c>
      <c r="C629" t="s">
        <v>402</v>
      </c>
      <c r="D629">
        <v>3.57</v>
      </c>
    </row>
    <row r="630" spans="1:4" ht="14" customHeight="1">
      <c r="A630" t="s">
        <v>2331</v>
      </c>
      <c r="B630" t="s">
        <v>1019</v>
      </c>
      <c r="C630" t="s">
        <v>1840</v>
      </c>
      <c r="D630">
        <v>3.56</v>
      </c>
    </row>
    <row r="631" spans="1:4" ht="14" customHeight="1">
      <c r="A631" t="s">
        <v>1776</v>
      </c>
      <c r="B631" t="s">
        <v>2332</v>
      </c>
      <c r="C631" t="s">
        <v>403</v>
      </c>
      <c r="D631">
        <v>3.56</v>
      </c>
    </row>
    <row r="632" spans="1:4" ht="14" customHeight="1">
      <c r="A632" t="s">
        <v>2333</v>
      </c>
      <c r="B632" t="s">
        <v>1942</v>
      </c>
      <c r="C632" t="s">
        <v>1842</v>
      </c>
      <c r="D632">
        <v>3.56</v>
      </c>
    </row>
    <row r="633" spans="1:4" ht="14" customHeight="1">
      <c r="A633" t="s">
        <v>933</v>
      </c>
      <c r="B633" t="s">
        <v>1654</v>
      </c>
      <c r="C633" t="s">
        <v>412</v>
      </c>
      <c r="D633">
        <v>3.54</v>
      </c>
    </row>
    <row r="634" spans="1:4" ht="14" customHeight="1">
      <c r="A634" t="s">
        <v>2334</v>
      </c>
      <c r="B634" t="s">
        <v>2335</v>
      </c>
      <c r="C634" t="s">
        <v>403</v>
      </c>
      <c r="D634">
        <v>3.54</v>
      </c>
    </row>
    <row r="635" spans="1:4" ht="14" customHeight="1">
      <c r="A635" t="s">
        <v>873</v>
      </c>
      <c r="B635" t="s">
        <v>2336</v>
      </c>
      <c r="C635" t="s">
        <v>1842</v>
      </c>
      <c r="D635">
        <v>3.54</v>
      </c>
    </row>
    <row r="636" spans="1:4" ht="14" customHeight="1">
      <c r="A636" t="s">
        <v>814</v>
      </c>
      <c r="B636" t="s">
        <v>2337</v>
      </c>
      <c r="C636" t="s">
        <v>1842</v>
      </c>
      <c r="D636">
        <v>3.53</v>
      </c>
    </row>
    <row r="637" spans="1:4" ht="14" customHeight="1">
      <c r="A637" t="s">
        <v>1034</v>
      </c>
      <c r="B637" t="s">
        <v>2338</v>
      </c>
      <c r="C637" t="s">
        <v>1841</v>
      </c>
      <c r="D637">
        <v>3.53</v>
      </c>
    </row>
    <row r="638" spans="1:4" ht="14" customHeight="1">
      <c r="A638" t="s">
        <v>2339</v>
      </c>
      <c r="B638" t="s">
        <v>953</v>
      </c>
      <c r="C638" t="s">
        <v>403</v>
      </c>
      <c r="D638">
        <v>3.53</v>
      </c>
    </row>
    <row r="639" spans="1:4" ht="14" customHeight="1">
      <c r="A639" t="s">
        <v>2340</v>
      </c>
      <c r="B639" t="s">
        <v>2341</v>
      </c>
      <c r="C639" t="s">
        <v>1843</v>
      </c>
      <c r="D639">
        <v>3.5</v>
      </c>
    </row>
    <row r="640" spans="1:4" ht="14" customHeight="1">
      <c r="A640" t="s">
        <v>803</v>
      </c>
      <c r="B640" t="s">
        <v>804</v>
      </c>
      <c r="C640" t="s">
        <v>401</v>
      </c>
      <c r="D640">
        <v>3.5</v>
      </c>
    </row>
    <row r="641" spans="1:4" ht="14" customHeight="1">
      <c r="A641" t="s">
        <v>1065</v>
      </c>
      <c r="B641" t="s">
        <v>810</v>
      </c>
      <c r="C641" t="s">
        <v>1843</v>
      </c>
      <c r="D641">
        <v>3.5</v>
      </c>
    </row>
    <row r="642" spans="1:4" ht="14" customHeight="1">
      <c r="A642" t="s">
        <v>2342</v>
      </c>
      <c r="B642" t="s">
        <v>2343</v>
      </c>
      <c r="C642" t="s">
        <v>1840</v>
      </c>
      <c r="D642">
        <v>3.5</v>
      </c>
    </row>
    <row r="643" spans="1:4" ht="14" customHeight="1">
      <c r="A643" t="s">
        <v>875</v>
      </c>
      <c r="B643" t="s">
        <v>2344</v>
      </c>
      <c r="C643" t="s">
        <v>1841</v>
      </c>
      <c r="D643">
        <v>3.5</v>
      </c>
    </row>
    <row r="644" spans="1:4" ht="14" customHeight="1">
      <c r="A644" t="s">
        <v>1762</v>
      </c>
      <c r="B644" t="s">
        <v>2345</v>
      </c>
      <c r="C644" t="s">
        <v>1844</v>
      </c>
      <c r="D644">
        <v>3.47</v>
      </c>
    </row>
    <row r="645" spans="1:4" ht="14" customHeight="1">
      <c r="A645" t="s">
        <v>2346</v>
      </c>
      <c r="B645" t="s">
        <v>2347</v>
      </c>
      <c r="C645" t="s">
        <v>1842</v>
      </c>
      <c r="D645">
        <v>3.47</v>
      </c>
    </row>
    <row r="646" spans="1:4" ht="14" customHeight="1">
      <c r="A646" t="s">
        <v>2348</v>
      </c>
      <c r="B646" t="s">
        <v>2349</v>
      </c>
      <c r="C646" t="s">
        <v>1842</v>
      </c>
      <c r="D646">
        <v>3.47</v>
      </c>
    </row>
    <row r="647" spans="1:4" ht="14" customHeight="1">
      <c r="A647" t="s">
        <v>1966</v>
      </c>
      <c r="B647" t="s">
        <v>810</v>
      </c>
      <c r="C647" t="s">
        <v>1840</v>
      </c>
      <c r="D647">
        <v>3.47</v>
      </c>
    </row>
    <row r="648" spans="1:4" ht="14" customHeight="1">
      <c r="A648" t="s">
        <v>886</v>
      </c>
      <c r="B648" t="s">
        <v>1690</v>
      </c>
      <c r="C648" t="s">
        <v>402</v>
      </c>
      <c r="D648">
        <v>3.47</v>
      </c>
    </row>
    <row r="649" spans="1:4" ht="14" customHeight="1">
      <c r="A649" t="s">
        <v>2350</v>
      </c>
      <c r="B649" t="s">
        <v>810</v>
      </c>
      <c r="C649" t="s">
        <v>402</v>
      </c>
      <c r="D649">
        <v>3.47</v>
      </c>
    </row>
    <row r="650" spans="1:4" ht="14" customHeight="1">
      <c r="A650" t="s">
        <v>926</v>
      </c>
      <c r="B650" t="s">
        <v>823</v>
      </c>
      <c r="C650" t="s">
        <v>1842</v>
      </c>
      <c r="D650">
        <v>3.46</v>
      </c>
    </row>
    <row r="651" spans="1:4" ht="14" customHeight="1">
      <c r="A651" t="s">
        <v>2161</v>
      </c>
      <c r="B651" t="s">
        <v>1019</v>
      </c>
      <c r="C651" t="s">
        <v>403</v>
      </c>
      <c r="D651">
        <v>3.46</v>
      </c>
    </row>
    <row r="652" spans="1:4" ht="14" customHeight="1">
      <c r="A652" t="s">
        <v>962</v>
      </c>
      <c r="B652" t="s">
        <v>2351</v>
      </c>
      <c r="C652" t="s">
        <v>403</v>
      </c>
      <c r="D652">
        <v>3.46</v>
      </c>
    </row>
    <row r="653" spans="1:4" ht="14" customHeight="1">
      <c r="A653" t="s">
        <v>884</v>
      </c>
      <c r="B653" t="s">
        <v>2352</v>
      </c>
      <c r="C653" t="s">
        <v>1842</v>
      </c>
      <c r="D653">
        <v>3.44</v>
      </c>
    </row>
    <row r="654" spans="1:4" ht="14" customHeight="1">
      <c r="A654" t="s">
        <v>963</v>
      </c>
      <c r="B654" t="s">
        <v>823</v>
      </c>
      <c r="C654" t="s">
        <v>1842</v>
      </c>
      <c r="D654">
        <v>3.44</v>
      </c>
    </row>
    <row r="655" spans="1:4" ht="14" customHeight="1">
      <c r="A655" t="s">
        <v>2353</v>
      </c>
      <c r="B655" t="s">
        <v>2354</v>
      </c>
      <c r="C655" t="s">
        <v>1841</v>
      </c>
      <c r="D655">
        <v>3.43</v>
      </c>
    </row>
    <row r="656" spans="1:4" ht="14" customHeight="1">
      <c r="A656" t="s">
        <v>2355</v>
      </c>
      <c r="B656" t="s">
        <v>1097</v>
      </c>
      <c r="C656" t="s">
        <v>1844</v>
      </c>
      <c r="D656">
        <v>3.42</v>
      </c>
    </row>
    <row r="657" spans="1:4" ht="14" customHeight="1">
      <c r="A657" t="s">
        <v>2356</v>
      </c>
      <c r="B657" t="s">
        <v>2167</v>
      </c>
      <c r="C657" t="s">
        <v>1843</v>
      </c>
      <c r="D657">
        <v>3.42</v>
      </c>
    </row>
    <row r="658" spans="1:4" ht="14" customHeight="1">
      <c r="A658" t="s">
        <v>2357</v>
      </c>
      <c r="B658" t="s">
        <v>2358</v>
      </c>
      <c r="C658" t="s">
        <v>403</v>
      </c>
      <c r="D658">
        <v>3.41</v>
      </c>
    </row>
    <row r="659" spans="1:4" ht="14" customHeight="1">
      <c r="A659" t="s">
        <v>1906</v>
      </c>
      <c r="B659" t="s">
        <v>2359</v>
      </c>
      <c r="C659" t="s">
        <v>1844</v>
      </c>
      <c r="D659">
        <v>3.41</v>
      </c>
    </row>
    <row r="660" spans="1:4" ht="14" customHeight="1">
      <c r="A660" t="s">
        <v>2168</v>
      </c>
      <c r="B660" t="s">
        <v>915</v>
      </c>
      <c r="C660" t="s">
        <v>401</v>
      </c>
      <c r="D660">
        <v>3.39</v>
      </c>
    </row>
    <row r="661" spans="1:4" ht="14" customHeight="1">
      <c r="A661" t="s">
        <v>771</v>
      </c>
      <c r="B661" t="s">
        <v>1849</v>
      </c>
      <c r="C661" t="s">
        <v>412</v>
      </c>
      <c r="D661">
        <v>3.39</v>
      </c>
    </row>
    <row r="662" spans="1:4" ht="14" customHeight="1">
      <c r="A662" t="s">
        <v>2360</v>
      </c>
      <c r="B662" t="s">
        <v>2084</v>
      </c>
      <c r="C662" t="s">
        <v>1844</v>
      </c>
      <c r="D662">
        <v>3.38</v>
      </c>
    </row>
    <row r="663" spans="1:4" ht="14" customHeight="1">
      <c r="A663" t="s">
        <v>2361</v>
      </c>
      <c r="B663" t="s">
        <v>2362</v>
      </c>
      <c r="C663" t="s">
        <v>412</v>
      </c>
      <c r="D663">
        <v>3.38</v>
      </c>
    </row>
    <row r="664" spans="1:4" ht="14" customHeight="1">
      <c r="A664" t="s">
        <v>782</v>
      </c>
      <c r="B664" t="s">
        <v>823</v>
      </c>
      <c r="C664" t="s">
        <v>1840</v>
      </c>
      <c r="D664">
        <v>3.38</v>
      </c>
    </row>
    <row r="665" spans="1:4" ht="14" customHeight="1">
      <c r="A665" t="s">
        <v>852</v>
      </c>
      <c r="B665" t="s">
        <v>2363</v>
      </c>
      <c r="C665" t="s">
        <v>1840</v>
      </c>
      <c r="D665">
        <v>3.37</v>
      </c>
    </row>
    <row r="666" spans="1:4" ht="14" customHeight="1">
      <c r="A666" t="s">
        <v>1762</v>
      </c>
      <c r="B666" t="s">
        <v>2364</v>
      </c>
      <c r="C666" t="s">
        <v>1840</v>
      </c>
      <c r="D666">
        <v>3.36</v>
      </c>
    </row>
    <row r="667" spans="1:4" ht="14" customHeight="1">
      <c r="A667" t="s">
        <v>772</v>
      </c>
      <c r="B667" t="s">
        <v>1048</v>
      </c>
      <c r="C667" t="s">
        <v>403</v>
      </c>
      <c r="D667">
        <v>3.36</v>
      </c>
    </row>
    <row r="668" spans="1:4" ht="14" customHeight="1">
      <c r="A668" t="s">
        <v>2365</v>
      </c>
      <c r="B668" t="s">
        <v>2366</v>
      </c>
      <c r="C668" t="s">
        <v>403</v>
      </c>
      <c r="D668">
        <v>3.35</v>
      </c>
    </row>
    <row r="669" spans="1:4" ht="14" customHeight="1">
      <c r="A669" t="s">
        <v>1078</v>
      </c>
      <c r="B669" t="s">
        <v>2367</v>
      </c>
      <c r="C669" t="s">
        <v>1840</v>
      </c>
      <c r="D669">
        <v>3.34</v>
      </c>
    </row>
    <row r="670" spans="1:4" ht="14" customHeight="1">
      <c r="A670" t="s">
        <v>2285</v>
      </c>
      <c r="B670" t="s">
        <v>2368</v>
      </c>
      <c r="C670" t="s">
        <v>1844</v>
      </c>
      <c r="D670">
        <v>3.34</v>
      </c>
    </row>
    <row r="671" spans="1:4" ht="14" customHeight="1">
      <c r="A671" t="s">
        <v>2369</v>
      </c>
      <c r="B671" t="s">
        <v>1954</v>
      </c>
      <c r="C671" t="s">
        <v>402</v>
      </c>
      <c r="D671">
        <v>3.33</v>
      </c>
    </row>
    <row r="672" spans="1:4" ht="14" customHeight="1">
      <c r="A672" t="s">
        <v>1081</v>
      </c>
      <c r="B672" t="s">
        <v>958</v>
      </c>
      <c r="C672" t="s">
        <v>1842</v>
      </c>
      <c r="D672">
        <v>3.32</v>
      </c>
    </row>
    <row r="673" spans="1:4" ht="14" customHeight="1">
      <c r="A673" t="s">
        <v>922</v>
      </c>
      <c r="B673" t="s">
        <v>2370</v>
      </c>
      <c r="C673" t="s">
        <v>403</v>
      </c>
      <c r="D673">
        <v>3.31</v>
      </c>
    </row>
    <row r="674" spans="1:4" ht="14" customHeight="1">
      <c r="A674" t="s">
        <v>2371</v>
      </c>
      <c r="B674" t="s">
        <v>2372</v>
      </c>
      <c r="C674" t="s">
        <v>1841</v>
      </c>
      <c r="D674">
        <v>3.31</v>
      </c>
    </row>
    <row r="675" spans="1:4" ht="14" customHeight="1">
      <c r="A675" t="s">
        <v>2373</v>
      </c>
      <c r="B675" t="s">
        <v>965</v>
      </c>
      <c r="C675" t="s">
        <v>1842</v>
      </c>
      <c r="D675">
        <v>3.3</v>
      </c>
    </row>
    <row r="676" spans="1:4" ht="14" customHeight="1">
      <c r="A676" t="s">
        <v>2374</v>
      </c>
      <c r="B676" t="s">
        <v>2375</v>
      </c>
      <c r="C676" t="s">
        <v>1842</v>
      </c>
      <c r="D676">
        <v>3.3</v>
      </c>
    </row>
    <row r="677" spans="1:4" ht="14" customHeight="1">
      <c r="A677" t="s">
        <v>1665</v>
      </c>
      <c r="B677" t="s">
        <v>1074</v>
      </c>
      <c r="C677" t="s">
        <v>403</v>
      </c>
      <c r="D677">
        <v>3.3</v>
      </c>
    </row>
    <row r="678" spans="1:4" ht="14" customHeight="1">
      <c r="A678" t="s">
        <v>1028</v>
      </c>
      <c r="B678" t="s">
        <v>1029</v>
      </c>
      <c r="C678" t="s">
        <v>403</v>
      </c>
      <c r="D678">
        <v>3.3</v>
      </c>
    </row>
    <row r="679" spans="1:4" ht="14" customHeight="1">
      <c r="A679" t="s">
        <v>2376</v>
      </c>
      <c r="B679" t="s">
        <v>915</v>
      </c>
      <c r="C679" t="s">
        <v>1843</v>
      </c>
      <c r="D679">
        <v>3.29</v>
      </c>
    </row>
    <row r="680" spans="1:4" ht="14" customHeight="1">
      <c r="A680" t="s">
        <v>1665</v>
      </c>
      <c r="B680" t="s">
        <v>2377</v>
      </c>
      <c r="C680" t="s">
        <v>1843</v>
      </c>
      <c r="D680">
        <v>3.28</v>
      </c>
    </row>
    <row r="681" spans="1:4" ht="14" customHeight="1">
      <c r="A681" t="s">
        <v>2378</v>
      </c>
      <c r="B681" t="s">
        <v>2379</v>
      </c>
      <c r="C681" t="s">
        <v>1840</v>
      </c>
      <c r="D681">
        <v>3.28</v>
      </c>
    </row>
    <row r="682" spans="1:4" ht="14" customHeight="1">
      <c r="A682" t="s">
        <v>2116</v>
      </c>
      <c r="B682" t="s">
        <v>923</v>
      </c>
      <c r="C682" t="s">
        <v>1841</v>
      </c>
      <c r="D682">
        <v>3.25</v>
      </c>
    </row>
    <row r="683" spans="1:4" ht="14" customHeight="1">
      <c r="A683" t="s">
        <v>830</v>
      </c>
      <c r="B683" t="s">
        <v>2004</v>
      </c>
      <c r="C683" t="s">
        <v>1840</v>
      </c>
      <c r="D683">
        <v>3.25</v>
      </c>
    </row>
    <row r="684" spans="1:4" ht="14" customHeight="1">
      <c r="A684" t="s">
        <v>2380</v>
      </c>
      <c r="B684" t="s">
        <v>990</v>
      </c>
      <c r="C684" t="s">
        <v>1843</v>
      </c>
      <c r="D684">
        <v>3.25</v>
      </c>
    </row>
    <row r="685" spans="1:4" ht="14" customHeight="1">
      <c r="A685" t="s">
        <v>2381</v>
      </c>
      <c r="B685" t="s">
        <v>1919</v>
      </c>
      <c r="C685" t="s">
        <v>402</v>
      </c>
      <c r="D685">
        <v>3.24</v>
      </c>
    </row>
    <row r="686" spans="1:4" ht="14" customHeight="1">
      <c r="A686" t="s">
        <v>1086</v>
      </c>
      <c r="B686" t="s">
        <v>875</v>
      </c>
      <c r="C686" t="s">
        <v>412</v>
      </c>
      <c r="D686">
        <v>3.24</v>
      </c>
    </row>
    <row r="687" spans="1:4" ht="14" customHeight="1">
      <c r="A687" t="s">
        <v>822</v>
      </c>
      <c r="B687" t="s">
        <v>2382</v>
      </c>
      <c r="C687" t="s">
        <v>1842</v>
      </c>
      <c r="D687">
        <v>3.23</v>
      </c>
    </row>
    <row r="688" spans="1:4" ht="14" customHeight="1">
      <c r="A688" t="s">
        <v>1665</v>
      </c>
      <c r="B688" t="s">
        <v>2383</v>
      </c>
      <c r="C688" t="s">
        <v>1841</v>
      </c>
      <c r="D688">
        <v>3.23</v>
      </c>
    </row>
    <row r="689" spans="1:4" ht="14" customHeight="1">
      <c r="A689" t="s">
        <v>1968</v>
      </c>
      <c r="B689" t="s">
        <v>2384</v>
      </c>
      <c r="C689" t="s">
        <v>1843</v>
      </c>
      <c r="D689">
        <v>3.23</v>
      </c>
    </row>
    <row r="690" spans="1:4" ht="14" customHeight="1">
      <c r="A690" t="s">
        <v>1087</v>
      </c>
      <c r="B690" t="s">
        <v>898</v>
      </c>
      <c r="C690" t="s">
        <v>402</v>
      </c>
      <c r="D690">
        <v>3.23</v>
      </c>
    </row>
    <row r="691" spans="1:4" ht="14" customHeight="1">
      <c r="A691" t="s">
        <v>2385</v>
      </c>
      <c r="B691" t="s">
        <v>2386</v>
      </c>
      <c r="C691" t="s">
        <v>1844</v>
      </c>
      <c r="D691">
        <v>3.22</v>
      </c>
    </row>
    <row r="692" spans="1:4" ht="14" customHeight="1">
      <c r="A692" t="s">
        <v>1079</v>
      </c>
      <c r="B692" t="s">
        <v>1080</v>
      </c>
      <c r="C692" t="s">
        <v>412</v>
      </c>
      <c r="D692">
        <v>3.22</v>
      </c>
    </row>
    <row r="693" spans="1:4" ht="14" customHeight="1">
      <c r="A693" t="s">
        <v>2387</v>
      </c>
      <c r="B693" t="s">
        <v>2388</v>
      </c>
      <c r="C693" t="s">
        <v>403</v>
      </c>
      <c r="D693">
        <v>3.22</v>
      </c>
    </row>
    <row r="694" spans="1:4" ht="14" customHeight="1">
      <c r="A694" t="s">
        <v>2389</v>
      </c>
      <c r="B694" t="s">
        <v>2390</v>
      </c>
      <c r="C694" t="s">
        <v>403</v>
      </c>
      <c r="D694">
        <v>3.22</v>
      </c>
    </row>
    <row r="695" spans="1:4" ht="14" customHeight="1">
      <c r="A695" t="s">
        <v>1776</v>
      </c>
      <c r="B695" t="s">
        <v>1777</v>
      </c>
      <c r="C695" t="s">
        <v>412</v>
      </c>
      <c r="D695">
        <v>3.19</v>
      </c>
    </row>
    <row r="696" spans="1:4" ht="14" customHeight="1">
      <c r="A696" t="s">
        <v>1067</v>
      </c>
      <c r="B696" t="s">
        <v>2391</v>
      </c>
      <c r="C696" t="s">
        <v>1840</v>
      </c>
      <c r="D696">
        <v>3.19</v>
      </c>
    </row>
    <row r="697" spans="1:4" ht="14" customHeight="1">
      <c r="A697" t="s">
        <v>2392</v>
      </c>
      <c r="B697" t="s">
        <v>2393</v>
      </c>
      <c r="C697" t="s">
        <v>1840</v>
      </c>
      <c r="D697">
        <v>3.19</v>
      </c>
    </row>
    <row r="698" spans="1:4" ht="14" customHeight="1">
      <c r="A698" t="s">
        <v>1917</v>
      </c>
      <c r="B698" t="s">
        <v>2394</v>
      </c>
      <c r="C698" t="s">
        <v>1844</v>
      </c>
      <c r="D698">
        <v>3.19</v>
      </c>
    </row>
    <row r="699" spans="1:4" ht="14" customHeight="1">
      <c r="A699" t="s">
        <v>2395</v>
      </c>
      <c r="B699" t="s">
        <v>773</v>
      </c>
      <c r="C699" t="s">
        <v>403</v>
      </c>
      <c r="D699">
        <v>3.18</v>
      </c>
    </row>
    <row r="700" spans="1:4" ht="14" customHeight="1">
      <c r="A700" t="s">
        <v>992</v>
      </c>
      <c r="B700" t="s">
        <v>1026</v>
      </c>
      <c r="C700" t="s">
        <v>1844</v>
      </c>
      <c r="D700">
        <v>3.16</v>
      </c>
    </row>
    <row r="701" spans="1:4" ht="14" customHeight="1">
      <c r="A701" t="s">
        <v>963</v>
      </c>
      <c r="B701" t="s">
        <v>2396</v>
      </c>
      <c r="C701" t="s">
        <v>1840</v>
      </c>
      <c r="D701">
        <v>3.16</v>
      </c>
    </row>
    <row r="702" spans="1:4" ht="14" customHeight="1">
      <c r="A702" t="s">
        <v>2397</v>
      </c>
      <c r="B702" t="s">
        <v>2398</v>
      </c>
      <c r="C702" t="s">
        <v>1842</v>
      </c>
      <c r="D702">
        <v>3.15</v>
      </c>
    </row>
    <row r="703" spans="1:4" ht="14" customHeight="1">
      <c r="A703" t="s">
        <v>890</v>
      </c>
      <c r="B703" t="s">
        <v>2399</v>
      </c>
      <c r="C703" t="s">
        <v>403</v>
      </c>
      <c r="D703">
        <v>3.15</v>
      </c>
    </row>
    <row r="704" spans="1:4" ht="14" customHeight="1">
      <c r="A704" t="s">
        <v>768</v>
      </c>
      <c r="B704" t="s">
        <v>2400</v>
      </c>
      <c r="C704" t="s">
        <v>403</v>
      </c>
      <c r="D704">
        <v>3.15</v>
      </c>
    </row>
    <row r="705" spans="1:4" ht="14" customHeight="1">
      <c r="A705" t="s">
        <v>2401</v>
      </c>
      <c r="B705" t="s">
        <v>1965</v>
      </c>
      <c r="C705" t="s">
        <v>1844</v>
      </c>
      <c r="D705">
        <v>3.14</v>
      </c>
    </row>
    <row r="706" spans="1:4" ht="14" customHeight="1">
      <c r="A706" t="s">
        <v>2402</v>
      </c>
      <c r="B706" t="s">
        <v>2403</v>
      </c>
      <c r="C706" t="s">
        <v>1840</v>
      </c>
      <c r="D706">
        <v>3.13</v>
      </c>
    </row>
    <row r="707" spans="1:4" ht="14" customHeight="1">
      <c r="A707" t="s">
        <v>1771</v>
      </c>
      <c r="B707" t="s">
        <v>1026</v>
      </c>
      <c r="C707" t="s">
        <v>1843</v>
      </c>
      <c r="D707">
        <v>3.13</v>
      </c>
    </row>
    <row r="708" spans="1:4" ht="14" customHeight="1">
      <c r="A708" t="s">
        <v>858</v>
      </c>
      <c r="B708" t="s">
        <v>2404</v>
      </c>
      <c r="C708" t="s">
        <v>1845</v>
      </c>
      <c r="D708">
        <v>3.13</v>
      </c>
    </row>
    <row r="709" spans="1:4" ht="14" customHeight="1">
      <c r="A709" t="s">
        <v>840</v>
      </c>
      <c r="B709" t="s">
        <v>823</v>
      </c>
      <c r="C709" t="s">
        <v>1843</v>
      </c>
      <c r="D709">
        <v>3.1</v>
      </c>
    </row>
    <row r="710" spans="1:4" ht="14" customHeight="1">
      <c r="A710" t="s">
        <v>2405</v>
      </c>
      <c r="B710" t="s">
        <v>1735</v>
      </c>
      <c r="C710" t="s">
        <v>1840</v>
      </c>
      <c r="D710">
        <v>3.1</v>
      </c>
    </row>
    <row r="711" spans="1:4" ht="14" customHeight="1">
      <c r="A711" t="s">
        <v>2406</v>
      </c>
      <c r="B711" t="s">
        <v>958</v>
      </c>
      <c r="C711" t="s">
        <v>403</v>
      </c>
      <c r="D711">
        <v>3.1</v>
      </c>
    </row>
    <row r="712" spans="1:4" ht="14" customHeight="1">
      <c r="A712" t="s">
        <v>822</v>
      </c>
      <c r="B712" t="s">
        <v>2407</v>
      </c>
      <c r="C712" t="s">
        <v>1844</v>
      </c>
      <c r="D712">
        <v>3.09</v>
      </c>
    </row>
    <row r="713" spans="1:4" ht="14" customHeight="1">
      <c r="A713" t="s">
        <v>922</v>
      </c>
      <c r="B713" t="s">
        <v>2408</v>
      </c>
      <c r="C713" t="s">
        <v>1842</v>
      </c>
      <c r="D713">
        <v>3.09</v>
      </c>
    </row>
    <row r="714" spans="1:4">
      <c r="A714" t="s">
        <v>2409</v>
      </c>
      <c r="B714" t="s">
        <v>2718</v>
      </c>
      <c r="C714" t="s">
        <v>1842</v>
      </c>
      <c r="D714">
        <v>3.09</v>
      </c>
    </row>
    <row r="715" spans="1:4" ht="14" customHeight="1">
      <c r="A715" t="s">
        <v>818</v>
      </c>
      <c r="B715" t="s">
        <v>2411</v>
      </c>
      <c r="C715" t="s">
        <v>1844</v>
      </c>
      <c r="D715">
        <v>3.08</v>
      </c>
    </row>
    <row r="716" spans="1:4" ht="14" customHeight="1">
      <c r="A716" t="s">
        <v>1783</v>
      </c>
      <c r="B716" t="s">
        <v>1046</v>
      </c>
      <c r="C716" t="s">
        <v>1843</v>
      </c>
      <c r="D716">
        <v>3.08</v>
      </c>
    </row>
    <row r="717" spans="1:4" ht="14" customHeight="1">
      <c r="A717" t="s">
        <v>2198</v>
      </c>
      <c r="B717" t="s">
        <v>1645</v>
      </c>
      <c r="C717" t="s">
        <v>1840</v>
      </c>
      <c r="D717">
        <v>3.07</v>
      </c>
    </row>
    <row r="718" spans="1:4" ht="14" customHeight="1">
      <c r="A718" t="s">
        <v>2412</v>
      </c>
      <c r="B718" t="s">
        <v>953</v>
      </c>
      <c r="C718" t="s">
        <v>1844</v>
      </c>
      <c r="D718">
        <v>3.06</v>
      </c>
    </row>
    <row r="719" spans="1:4" ht="14" customHeight="1">
      <c r="A719" t="s">
        <v>2047</v>
      </c>
      <c r="B719" t="s">
        <v>2413</v>
      </c>
      <c r="C719" t="s">
        <v>1842</v>
      </c>
      <c r="D719">
        <v>3.06</v>
      </c>
    </row>
    <row r="720" spans="1:4" ht="14" customHeight="1">
      <c r="A720" t="s">
        <v>2071</v>
      </c>
      <c r="B720" t="s">
        <v>2414</v>
      </c>
      <c r="C720" t="s">
        <v>412</v>
      </c>
      <c r="D720">
        <v>3.05</v>
      </c>
    </row>
    <row r="721" spans="1:4" ht="14" customHeight="1">
      <c r="A721" t="s">
        <v>2415</v>
      </c>
      <c r="B721" t="s">
        <v>1957</v>
      </c>
      <c r="C721" t="s">
        <v>1844</v>
      </c>
      <c r="D721">
        <v>3.04</v>
      </c>
    </row>
    <row r="722" spans="1:4" ht="14" customHeight="1">
      <c r="A722" t="s">
        <v>1665</v>
      </c>
      <c r="B722" t="s">
        <v>2416</v>
      </c>
      <c r="C722" t="s">
        <v>1840</v>
      </c>
      <c r="D722">
        <v>3.04</v>
      </c>
    </row>
    <row r="723" spans="1:4" ht="14" customHeight="1">
      <c r="A723" t="s">
        <v>2417</v>
      </c>
      <c r="B723" t="s">
        <v>2418</v>
      </c>
      <c r="C723" t="s">
        <v>1842</v>
      </c>
      <c r="D723">
        <v>3.04</v>
      </c>
    </row>
    <row r="724" spans="1:4" ht="14" customHeight="1">
      <c r="A724" t="s">
        <v>2419</v>
      </c>
      <c r="B724" t="s">
        <v>2277</v>
      </c>
      <c r="C724" t="s">
        <v>1842</v>
      </c>
      <c r="D724">
        <v>3.03</v>
      </c>
    </row>
    <row r="725" spans="1:4" ht="14" customHeight="1">
      <c r="A725" t="s">
        <v>780</v>
      </c>
      <c r="B725" t="s">
        <v>2420</v>
      </c>
      <c r="C725" t="s">
        <v>1840</v>
      </c>
      <c r="D725">
        <v>3</v>
      </c>
    </row>
    <row r="726" spans="1:4" ht="14" customHeight="1">
      <c r="A726" t="s">
        <v>812</v>
      </c>
      <c r="B726" t="s">
        <v>2421</v>
      </c>
      <c r="C726" t="s">
        <v>1843</v>
      </c>
      <c r="D726">
        <v>3</v>
      </c>
    </row>
    <row r="727" spans="1:4" ht="14" customHeight="1">
      <c r="A727" t="s">
        <v>2422</v>
      </c>
      <c r="B727" t="s">
        <v>2423</v>
      </c>
      <c r="C727" t="s">
        <v>1841</v>
      </c>
      <c r="D727">
        <v>3</v>
      </c>
    </row>
    <row r="728" spans="1:4" ht="14" customHeight="1">
      <c r="A728" t="s">
        <v>1769</v>
      </c>
      <c r="B728" t="s">
        <v>835</v>
      </c>
      <c r="C728" t="s">
        <v>466</v>
      </c>
      <c r="D728">
        <v>3</v>
      </c>
    </row>
    <row r="729" spans="1:4" ht="14" customHeight="1">
      <c r="A729" t="s">
        <v>1049</v>
      </c>
      <c r="B729" t="s">
        <v>2424</v>
      </c>
      <c r="C729" t="s">
        <v>1842</v>
      </c>
      <c r="D729">
        <v>3</v>
      </c>
    </row>
    <row r="730" spans="1:4" ht="14" customHeight="1">
      <c r="A730" t="s">
        <v>1947</v>
      </c>
      <c r="B730" t="s">
        <v>2425</v>
      </c>
      <c r="C730" t="s">
        <v>1844</v>
      </c>
      <c r="D730">
        <v>3</v>
      </c>
    </row>
    <row r="731" spans="1:4" ht="14" customHeight="1">
      <c r="A731" t="s">
        <v>1028</v>
      </c>
      <c r="B731" t="s">
        <v>2426</v>
      </c>
      <c r="C731" t="s">
        <v>1843</v>
      </c>
      <c r="D731">
        <v>3</v>
      </c>
    </row>
    <row r="732" spans="1:4" ht="14" customHeight="1">
      <c r="A732" t="s">
        <v>875</v>
      </c>
      <c r="B732" t="s">
        <v>2427</v>
      </c>
      <c r="C732" t="s">
        <v>1840</v>
      </c>
      <c r="D732">
        <v>3</v>
      </c>
    </row>
    <row r="733" spans="1:4" ht="14" customHeight="1">
      <c r="A733" t="s">
        <v>2428</v>
      </c>
      <c r="B733" t="s">
        <v>2429</v>
      </c>
      <c r="C733" t="s">
        <v>401</v>
      </c>
      <c r="D733">
        <v>2.98</v>
      </c>
    </row>
    <row r="734" spans="1:4" ht="14" customHeight="1">
      <c r="A734" t="s">
        <v>1045</v>
      </c>
      <c r="B734" t="s">
        <v>2430</v>
      </c>
      <c r="C734" t="s">
        <v>1841</v>
      </c>
      <c r="D734">
        <v>2.97</v>
      </c>
    </row>
    <row r="735" spans="1:4" ht="14" customHeight="1">
      <c r="A735" t="s">
        <v>1762</v>
      </c>
      <c r="B735" t="s">
        <v>1026</v>
      </c>
      <c r="C735" t="s">
        <v>403</v>
      </c>
      <c r="D735">
        <v>2.95</v>
      </c>
    </row>
    <row r="736" spans="1:4" ht="14" customHeight="1">
      <c r="A736" t="s">
        <v>2431</v>
      </c>
      <c r="B736" t="s">
        <v>2432</v>
      </c>
      <c r="C736" t="s">
        <v>402</v>
      </c>
      <c r="D736">
        <v>2.94</v>
      </c>
    </row>
    <row r="737" spans="1:4" ht="14" customHeight="1">
      <c r="A737" t="s">
        <v>856</v>
      </c>
      <c r="B737" t="s">
        <v>2433</v>
      </c>
      <c r="C737" t="s">
        <v>412</v>
      </c>
      <c r="D737">
        <v>2.94</v>
      </c>
    </row>
    <row r="738" spans="1:4" ht="14" customHeight="1">
      <c r="A738" t="s">
        <v>2434</v>
      </c>
      <c r="B738" t="s">
        <v>831</v>
      </c>
      <c r="C738" t="s">
        <v>1844</v>
      </c>
      <c r="D738">
        <v>2.94</v>
      </c>
    </row>
    <row r="739" spans="1:4" ht="14" customHeight="1">
      <c r="A739" t="s">
        <v>2435</v>
      </c>
      <c r="B739" t="s">
        <v>2436</v>
      </c>
      <c r="C739" t="s">
        <v>1843</v>
      </c>
      <c r="D739">
        <v>2.94</v>
      </c>
    </row>
    <row r="740" spans="1:4" ht="14" customHeight="1">
      <c r="A740" t="s">
        <v>1878</v>
      </c>
      <c r="B740" t="s">
        <v>2437</v>
      </c>
      <c r="C740" t="s">
        <v>1844</v>
      </c>
      <c r="D740">
        <v>2.93</v>
      </c>
    </row>
    <row r="741" spans="1:4" ht="14" customHeight="1">
      <c r="A741" t="s">
        <v>2435</v>
      </c>
      <c r="B741" t="s">
        <v>2438</v>
      </c>
      <c r="C741" t="s">
        <v>403</v>
      </c>
      <c r="D741">
        <v>2.91</v>
      </c>
    </row>
    <row r="742" spans="1:4" ht="14" customHeight="1">
      <c r="A742" t="s">
        <v>776</v>
      </c>
      <c r="B742" t="s">
        <v>857</v>
      </c>
      <c r="C742" t="s">
        <v>401</v>
      </c>
      <c r="D742">
        <v>2.9</v>
      </c>
    </row>
    <row r="743" spans="1:4" ht="14" customHeight="1">
      <c r="A743" t="s">
        <v>949</v>
      </c>
      <c r="B743" t="s">
        <v>950</v>
      </c>
      <c r="C743" t="s">
        <v>402</v>
      </c>
      <c r="D743">
        <v>2.9</v>
      </c>
    </row>
    <row r="744" spans="1:4" ht="14" customHeight="1">
      <c r="A744" t="s">
        <v>2439</v>
      </c>
      <c r="B744" t="s">
        <v>2440</v>
      </c>
      <c r="C744" t="s">
        <v>1844</v>
      </c>
      <c r="D744">
        <v>2.89</v>
      </c>
    </row>
    <row r="745" spans="1:4" ht="14" customHeight="1">
      <c r="A745" t="s">
        <v>2441</v>
      </c>
      <c r="B745" t="s">
        <v>2211</v>
      </c>
      <c r="C745" t="s">
        <v>1840</v>
      </c>
      <c r="D745">
        <v>2.88</v>
      </c>
    </row>
    <row r="746" spans="1:4" ht="14" customHeight="1">
      <c r="A746" t="s">
        <v>992</v>
      </c>
      <c r="B746" t="s">
        <v>872</v>
      </c>
      <c r="C746" t="s">
        <v>403</v>
      </c>
      <c r="D746">
        <v>2.88</v>
      </c>
    </row>
    <row r="747" spans="1:4" ht="14" customHeight="1">
      <c r="A747" t="s">
        <v>2442</v>
      </c>
      <c r="B747" t="s">
        <v>2443</v>
      </c>
      <c r="C747" t="s">
        <v>1841</v>
      </c>
      <c r="D747">
        <v>2.88</v>
      </c>
    </row>
    <row r="748" spans="1:4" ht="14" customHeight="1">
      <c r="A748" t="s">
        <v>2444</v>
      </c>
      <c r="B748" t="s">
        <v>2445</v>
      </c>
      <c r="C748" t="s">
        <v>1843</v>
      </c>
      <c r="D748">
        <v>2.88</v>
      </c>
    </row>
    <row r="749" spans="1:4" ht="14" customHeight="1">
      <c r="A749" t="s">
        <v>2446</v>
      </c>
      <c r="B749" t="s">
        <v>990</v>
      </c>
      <c r="C749" t="s">
        <v>1844</v>
      </c>
      <c r="D749">
        <v>2.88</v>
      </c>
    </row>
    <row r="750" spans="1:4" ht="14" customHeight="1">
      <c r="A750" t="s">
        <v>2447</v>
      </c>
      <c r="B750" t="s">
        <v>2448</v>
      </c>
      <c r="C750" t="s">
        <v>1844</v>
      </c>
      <c r="D750">
        <v>2.88</v>
      </c>
    </row>
    <row r="751" spans="1:4" ht="14" customHeight="1">
      <c r="A751" t="s">
        <v>2449</v>
      </c>
      <c r="B751" t="s">
        <v>2450</v>
      </c>
      <c r="C751" t="s">
        <v>1844</v>
      </c>
      <c r="D751">
        <v>2.84</v>
      </c>
    </row>
    <row r="752" spans="1:4" ht="14" customHeight="1">
      <c r="A752" t="s">
        <v>914</v>
      </c>
      <c r="B752" t="s">
        <v>2451</v>
      </c>
      <c r="C752" t="s">
        <v>1843</v>
      </c>
      <c r="D752">
        <v>2.84</v>
      </c>
    </row>
    <row r="753" spans="1:4" ht="14" customHeight="1">
      <c r="A753" t="s">
        <v>1045</v>
      </c>
      <c r="B753" t="s">
        <v>2452</v>
      </c>
      <c r="C753" t="s">
        <v>412</v>
      </c>
      <c r="D753">
        <v>2.84</v>
      </c>
    </row>
    <row r="754" spans="1:4" ht="14" customHeight="1">
      <c r="A754" t="s">
        <v>2453</v>
      </c>
      <c r="B754" t="s">
        <v>2454</v>
      </c>
      <c r="C754" t="s">
        <v>402</v>
      </c>
      <c r="D754">
        <v>2.84</v>
      </c>
    </row>
    <row r="755" spans="1:4" ht="14" customHeight="1">
      <c r="A755" t="s">
        <v>2455</v>
      </c>
      <c r="B755" t="s">
        <v>805</v>
      </c>
      <c r="C755" t="s">
        <v>1843</v>
      </c>
      <c r="D755">
        <v>2.83</v>
      </c>
    </row>
    <row r="756" spans="1:4" ht="14" customHeight="1">
      <c r="A756" t="s">
        <v>2456</v>
      </c>
      <c r="B756" t="s">
        <v>1026</v>
      </c>
      <c r="C756" t="s">
        <v>402</v>
      </c>
      <c r="D756">
        <v>2.83</v>
      </c>
    </row>
    <row r="757" spans="1:4" ht="14" customHeight="1">
      <c r="A757" t="s">
        <v>2457</v>
      </c>
      <c r="B757" t="s">
        <v>2458</v>
      </c>
      <c r="C757" t="s">
        <v>1844</v>
      </c>
      <c r="D757">
        <v>2.81</v>
      </c>
    </row>
    <row r="758" spans="1:4" ht="14" customHeight="1">
      <c r="A758" t="s">
        <v>2459</v>
      </c>
      <c r="B758" t="s">
        <v>958</v>
      </c>
      <c r="C758" t="s">
        <v>1844</v>
      </c>
      <c r="D758">
        <v>2.81</v>
      </c>
    </row>
    <row r="759" spans="1:4" ht="14" customHeight="1">
      <c r="A759" t="s">
        <v>1905</v>
      </c>
      <c r="B759" t="s">
        <v>2460</v>
      </c>
      <c r="C759" t="s">
        <v>1844</v>
      </c>
      <c r="D759">
        <v>2.81</v>
      </c>
    </row>
    <row r="760" spans="1:4" ht="14" customHeight="1">
      <c r="A760" t="s">
        <v>2461</v>
      </c>
      <c r="B760" t="s">
        <v>2462</v>
      </c>
      <c r="C760" t="s">
        <v>402</v>
      </c>
      <c r="D760">
        <v>2.8</v>
      </c>
    </row>
    <row r="761" spans="1:4" ht="14" customHeight="1">
      <c r="A761" t="s">
        <v>856</v>
      </c>
      <c r="B761" t="s">
        <v>2463</v>
      </c>
      <c r="C761" t="s">
        <v>402</v>
      </c>
      <c r="D761">
        <v>2.8</v>
      </c>
    </row>
    <row r="762" spans="1:4" ht="14" customHeight="1">
      <c r="A762" t="s">
        <v>2395</v>
      </c>
      <c r="B762" t="s">
        <v>2464</v>
      </c>
      <c r="C762" t="s">
        <v>1840</v>
      </c>
      <c r="D762">
        <v>2.78</v>
      </c>
    </row>
    <row r="763" spans="1:4" ht="14" customHeight="1">
      <c r="A763" t="s">
        <v>2465</v>
      </c>
      <c r="B763" t="s">
        <v>2466</v>
      </c>
      <c r="C763" t="s">
        <v>1841</v>
      </c>
      <c r="D763">
        <v>2.78</v>
      </c>
    </row>
    <row r="764" spans="1:4" ht="14" customHeight="1">
      <c r="A764" t="s">
        <v>2333</v>
      </c>
      <c r="B764" t="s">
        <v>2467</v>
      </c>
      <c r="C764" t="s">
        <v>412</v>
      </c>
      <c r="D764">
        <v>2.78</v>
      </c>
    </row>
    <row r="765" spans="1:4" ht="14" customHeight="1">
      <c r="A765" t="s">
        <v>1788</v>
      </c>
      <c r="B765" t="s">
        <v>990</v>
      </c>
      <c r="C765" t="s">
        <v>403</v>
      </c>
      <c r="D765">
        <v>2.77</v>
      </c>
    </row>
    <row r="766" spans="1:4" ht="14" customHeight="1">
      <c r="A766" t="s">
        <v>1665</v>
      </c>
      <c r="B766" t="s">
        <v>2468</v>
      </c>
      <c r="C766" t="s">
        <v>403</v>
      </c>
      <c r="D766">
        <v>2.77</v>
      </c>
    </row>
    <row r="767" spans="1:4" ht="14" customHeight="1">
      <c r="A767" t="s">
        <v>920</v>
      </c>
      <c r="B767" t="s">
        <v>960</v>
      </c>
      <c r="C767" t="s">
        <v>1841</v>
      </c>
      <c r="D767">
        <v>2.77</v>
      </c>
    </row>
    <row r="768" spans="1:4" ht="14" customHeight="1">
      <c r="A768" t="s">
        <v>873</v>
      </c>
      <c r="B768" t="s">
        <v>2469</v>
      </c>
      <c r="C768" t="s">
        <v>1841</v>
      </c>
      <c r="D768">
        <v>2.75</v>
      </c>
    </row>
    <row r="769" spans="1:4" ht="14" customHeight="1">
      <c r="A769" t="s">
        <v>963</v>
      </c>
      <c r="B769" t="s">
        <v>901</v>
      </c>
      <c r="C769" t="s">
        <v>1841</v>
      </c>
      <c r="D769">
        <v>2.75</v>
      </c>
    </row>
    <row r="770" spans="1:4" ht="14" customHeight="1">
      <c r="A770" t="s">
        <v>2470</v>
      </c>
      <c r="B770" t="s">
        <v>2073</v>
      </c>
      <c r="C770" t="s">
        <v>402</v>
      </c>
      <c r="D770">
        <v>2.73</v>
      </c>
    </row>
    <row r="771" spans="1:4" ht="14" customHeight="1">
      <c r="A771" t="s">
        <v>879</v>
      </c>
      <c r="B771" t="s">
        <v>2471</v>
      </c>
      <c r="C771" t="s">
        <v>1840</v>
      </c>
      <c r="D771">
        <v>2.72</v>
      </c>
    </row>
    <row r="772" spans="1:4" ht="14" customHeight="1">
      <c r="A772" t="s">
        <v>2472</v>
      </c>
      <c r="B772" t="s">
        <v>2473</v>
      </c>
      <c r="C772" t="s">
        <v>1844</v>
      </c>
      <c r="D772">
        <v>2.72</v>
      </c>
    </row>
    <row r="773" spans="1:4" ht="14" customHeight="1">
      <c r="A773" t="s">
        <v>992</v>
      </c>
      <c r="B773" t="s">
        <v>2474</v>
      </c>
      <c r="C773" t="s">
        <v>1845</v>
      </c>
      <c r="D773">
        <v>2.7</v>
      </c>
    </row>
    <row r="774" spans="1:4" ht="14" customHeight="1">
      <c r="A774" t="s">
        <v>2475</v>
      </c>
      <c r="B774" t="s">
        <v>2476</v>
      </c>
      <c r="C774" t="s">
        <v>1844</v>
      </c>
      <c r="D774">
        <v>2.7</v>
      </c>
    </row>
    <row r="775" spans="1:4" ht="14" customHeight="1">
      <c r="A775" t="s">
        <v>1691</v>
      </c>
      <c r="B775" t="s">
        <v>789</v>
      </c>
      <c r="C775" t="s">
        <v>1842</v>
      </c>
      <c r="D775">
        <v>2.69</v>
      </c>
    </row>
    <row r="776" spans="1:4" ht="14" customHeight="1">
      <c r="A776" t="s">
        <v>803</v>
      </c>
      <c r="B776" t="s">
        <v>2477</v>
      </c>
      <c r="C776" t="s">
        <v>1844</v>
      </c>
      <c r="D776">
        <v>2.69</v>
      </c>
    </row>
    <row r="777" spans="1:4" ht="14" customHeight="1">
      <c r="A777" t="s">
        <v>2329</v>
      </c>
      <c r="B777" t="s">
        <v>2100</v>
      </c>
      <c r="C777" t="s">
        <v>402</v>
      </c>
      <c r="D777">
        <v>2.67</v>
      </c>
    </row>
    <row r="778" spans="1:4" ht="14" customHeight="1">
      <c r="A778" t="s">
        <v>2478</v>
      </c>
      <c r="B778" t="s">
        <v>2004</v>
      </c>
      <c r="C778" t="s">
        <v>1840</v>
      </c>
      <c r="D778">
        <v>2.67</v>
      </c>
    </row>
    <row r="779" spans="1:4" ht="14" customHeight="1">
      <c r="A779" t="s">
        <v>2296</v>
      </c>
      <c r="B779" t="s">
        <v>2211</v>
      </c>
      <c r="C779" t="s">
        <v>1843</v>
      </c>
      <c r="D779">
        <v>2.67</v>
      </c>
    </row>
    <row r="780" spans="1:4" ht="14" customHeight="1">
      <c r="A780" t="s">
        <v>2479</v>
      </c>
      <c r="B780" t="s">
        <v>1026</v>
      </c>
      <c r="C780" t="s">
        <v>1840</v>
      </c>
      <c r="D780">
        <v>2.63</v>
      </c>
    </row>
    <row r="781" spans="1:4" ht="14" customHeight="1">
      <c r="A781" t="s">
        <v>798</v>
      </c>
      <c r="B781" t="s">
        <v>2147</v>
      </c>
      <c r="C781" t="s">
        <v>1840</v>
      </c>
      <c r="D781">
        <v>2.63</v>
      </c>
    </row>
    <row r="782" spans="1:4" ht="14" customHeight="1">
      <c r="A782" t="s">
        <v>824</v>
      </c>
      <c r="B782" t="s">
        <v>2480</v>
      </c>
      <c r="C782" t="s">
        <v>1842</v>
      </c>
      <c r="D782">
        <v>2.62</v>
      </c>
    </row>
    <row r="783" spans="1:4" ht="14" customHeight="1">
      <c r="A783" t="s">
        <v>1910</v>
      </c>
      <c r="B783" t="s">
        <v>823</v>
      </c>
      <c r="C783" t="s">
        <v>1841</v>
      </c>
      <c r="D783">
        <v>2.61</v>
      </c>
    </row>
    <row r="784" spans="1:4" ht="14" customHeight="1">
      <c r="A784" t="s">
        <v>2481</v>
      </c>
      <c r="B784" t="s">
        <v>2482</v>
      </c>
      <c r="C784" t="s">
        <v>1840</v>
      </c>
      <c r="D784">
        <v>2.61</v>
      </c>
    </row>
    <row r="785" spans="1:4" ht="14" customHeight="1">
      <c r="A785" t="s">
        <v>2483</v>
      </c>
      <c r="B785" t="s">
        <v>2023</v>
      </c>
      <c r="C785" t="s">
        <v>1841</v>
      </c>
      <c r="D785">
        <v>2.61</v>
      </c>
    </row>
    <row r="786" spans="1:4" ht="14" customHeight="1">
      <c r="A786" t="s">
        <v>2484</v>
      </c>
      <c r="B786" t="s">
        <v>853</v>
      </c>
      <c r="C786" t="s">
        <v>1840</v>
      </c>
      <c r="D786">
        <v>2.6</v>
      </c>
    </row>
    <row r="787" spans="1:4" ht="14" customHeight="1">
      <c r="A787" t="s">
        <v>2047</v>
      </c>
      <c r="B787" t="s">
        <v>2485</v>
      </c>
      <c r="C787" t="s">
        <v>412</v>
      </c>
      <c r="D787">
        <v>2.57</v>
      </c>
    </row>
    <row r="788" spans="1:4" ht="14" customHeight="1">
      <c r="A788" t="s">
        <v>949</v>
      </c>
      <c r="B788" t="s">
        <v>876</v>
      </c>
      <c r="C788" t="s">
        <v>1843</v>
      </c>
      <c r="D788">
        <v>2.57</v>
      </c>
    </row>
    <row r="789" spans="1:4" ht="14" customHeight="1">
      <c r="A789" t="s">
        <v>1016</v>
      </c>
      <c r="B789" t="s">
        <v>2486</v>
      </c>
      <c r="C789" t="s">
        <v>1840</v>
      </c>
      <c r="D789">
        <v>2.56</v>
      </c>
    </row>
    <row r="790" spans="1:4" ht="14" customHeight="1">
      <c r="A790" t="s">
        <v>2487</v>
      </c>
      <c r="B790" t="s">
        <v>2488</v>
      </c>
      <c r="C790" t="s">
        <v>1844</v>
      </c>
      <c r="D790">
        <v>2.56</v>
      </c>
    </row>
    <row r="791" spans="1:4" ht="14" customHeight="1">
      <c r="A791" t="s">
        <v>1894</v>
      </c>
      <c r="B791" t="s">
        <v>823</v>
      </c>
      <c r="C791" t="s">
        <v>403</v>
      </c>
      <c r="D791">
        <v>2.56</v>
      </c>
    </row>
    <row r="792" spans="1:4" ht="14" customHeight="1">
      <c r="A792" t="s">
        <v>2489</v>
      </c>
      <c r="B792" t="s">
        <v>2490</v>
      </c>
      <c r="C792" t="s">
        <v>1843</v>
      </c>
      <c r="D792">
        <v>2.56</v>
      </c>
    </row>
    <row r="793" spans="1:4" ht="14" customHeight="1">
      <c r="A793" t="s">
        <v>2491</v>
      </c>
      <c r="B793" t="s">
        <v>2492</v>
      </c>
      <c r="C793" t="s">
        <v>403</v>
      </c>
      <c r="D793">
        <v>2.56</v>
      </c>
    </row>
    <row r="794" spans="1:4" ht="14" customHeight="1">
      <c r="A794" t="s">
        <v>1030</v>
      </c>
      <c r="B794" t="s">
        <v>2493</v>
      </c>
      <c r="C794" t="s">
        <v>402</v>
      </c>
      <c r="D794">
        <v>2.54</v>
      </c>
    </row>
    <row r="795" spans="1:4" ht="14" customHeight="1">
      <c r="A795" t="s">
        <v>770</v>
      </c>
      <c r="B795" t="s">
        <v>2494</v>
      </c>
      <c r="C795" t="s">
        <v>1840</v>
      </c>
      <c r="D795">
        <v>2.54</v>
      </c>
    </row>
    <row r="796" spans="1:4" ht="14" customHeight="1">
      <c r="A796" t="s">
        <v>2495</v>
      </c>
      <c r="B796" t="s">
        <v>2496</v>
      </c>
      <c r="C796" t="s">
        <v>1844</v>
      </c>
      <c r="D796">
        <v>2.54</v>
      </c>
    </row>
    <row r="797" spans="1:4" ht="14" customHeight="1">
      <c r="A797" t="s">
        <v>945</v>
      </c>
      <c r="B797" t="s">
        <v>946</v>
      </c>
      <c r="C797" t="s">
        <v>402</v>
      </c>
      <c r="D797">
        <v>2.5299999999999998</v>
      </c>
    </row>
    <row r="798" spans="1:4" ht="14" customHeight="1">
      <c r="A798" t="s">
        <v>2189</v>
      </c>
      <c r="B798" t="s">
        <v>2497</v>
      </c>
      <c r="C798" t="s">
        <v>1843</v>
      </c>
      <c r="D798">
        <v>2.5</v>
      </c>
    </row>
    <row r="799" spans="1:4" ht="14" customHeight="1">
      <c r="A799" t="s">
        <v>816</v>
      </c>
      <c r="B799" t="s">
        <v>2498</v>
      </c>
      <c r="C799" t="s">
        <v>403</v>
      </c>
      <c r="D799">
        <v>2.5</v>
      </c>
    </row>
    <row r="800" spans="1:4" ht="14" customHeight="1">
      <c r="A800" t="s">
        <v>2499</v>
      </c>
      <c r="B800" t="s">
        <v>1011</v>
      </c>
      <c r="C800" t="s">
        <v>1845</v>
      </c>
      <c r="D800">
        <v>2.5</v>
      </c>
    </row>
    <row r="801" spans="1:4" ht="14" customHeight="1">
      <c r="A801" t="s">
        <v>2500</v>
      </c>
      <c r="B801" t="s">
        <v>2501</v>
      </c>
      <c r="C801" t="s">
        <v>1840</v>
      </c>
      <c r="D801">
        <v>2.5</v>
      </c>
    </row>
    <row r="802" spans="1:4" ht="14" customHeight="1">
      <c r="A802" t="s">
        <v>2305</v>
      </c>
      <c r="B802" t="s">
        <v>973</v>
      </c>
      <c r="C802" t="s">
        <v>1841</v>
      </c>
      <c r="D802">
        <v>2.5</v>
      </c>
    </row>
    <row r="803" spans="1:4" ht="14" customHeight="1">
      <c r="A803" t="s">
        <v>2502</v>
      </c>
      <c r="B803" t="s">
        <v>1026</v>
      </c>
      <c r="C803" t="s">
        <v>403</v>
      </c>
      <c r="D803">
        <v>2.5</v>
      </c>
    </row>
    <row r="804" spans="1:4" ht="14" customHeight="1">
      <c r="A804" t="s">
        <v>1045</v>
      </c>
      <c r="B804" t="s">
        <v>1027</v>
      </c>
      <c r="C804" t="s">
        <v>1843</v>
      </c>
      <c r="D804">
        <v>2.5</v>
      </c>
    </row>
    <row r="805" spans="1:4" ht="14" customHeight="1">
      <c r="A805" t="s">
        <v>2503</v>
      </c>
      <c r="B805" t="s">
        <v>2504</v>
      </c>
      <c r="C805" t="s">
        <v>1840</v>
      </c>
      <c r="D805">
        <v>2.5</v>
      </c>
    </row>
    <row r="806" spans="1:4" ht="14" customHeight="1">
      <c r="A806" t="s">
        <v>2017</v>
      </c>
      <c r="B806" t="s">
        <v>2505</v>
      </c>
      <c r="C806" t="s">
        <v>1843</v>
      </c>
      <c r="D806">
        <v>2.5</v>
      </c>
    </row>
    <row r="807" spans="1:4" ht="14" customHeight="1">
      <c r="A807" t="s">
        <v>2506</v>
      </c>
      <c r="B807" t="s">
        <v>2507</v>
      </c>
      <c r="C807" t="s">
        <v>1842</v>
      </c>
      <c r="D807">
        <v>2.5</v>
      </c>
    </row>
    <row r="808" spans="1:4" ht="14" customHeight="1">
      <c r="A808" t="s">
        <v>2307</v>
      </c>
      <c r="B808" t="s">
        <v>1985</v>
      </c>
      <c r="C808" t="s">
        <v>403</v>
      </c>
      <c r="D808">
        <v>2.4900000000000002</v>
      </c>
    </row>
    <row r="809" spans="1:4" ht="14" customHeight="1">
      <c r="A809" t="s">
        <v>1028</v>
      </c>
      <c r="B809" t="s">
        <v>2508</v>
      </c>
      <c r="C809" t="s">
        <v>403</v>
      </c>
      <c r="D809">
        <v>2.48</v>
      </c>
    </row>
    <row r="810" spans="1:4" ht="14" customHeight="1">
      <c r="A810" t="s">
        <v>2509</v>
      </c>
      <c r="B810" t="s">
        <v>960</v>
      </c>
      <c r="C810" t="s">
        <v>412</v>
      </c>
      <c r="D810">
        <v>2.48</v>
      </c>
    </row>
    <row r="811" spans="1:4" ht="14" customHeight="1">
      <c r="A811" t="s">
        <v>2510</v>
      </c>
      <c r="B811" t="s">
        <v>2511</v>
      </c>
      <c r="C811" t="s">
        <v>1840</v>
      </c>
      <c r="D811">
        <v>2.4700000000000002</v>
      </c>
    </row>
    <row r="812" spans="1:4" ht="14" customHeight="1">
      <c r="A812" t="s">
        <v>2512</v>
      </c>
      <c r="B812" t="s">
        <v>2513</v>
      </c>
      <c r="C812" t="s">
        <v>1842</v>
      </c>
      <c r="D812">
        <v>2.4700000000000002</v>
      </c>
    </row>
    <row r="813" spans="1:4" ht="14" customHeight="1">
      <c r="A813" t="s">
        <v>1951</v>
      </c>
      <c r="B813" t="s">
        <v>993</v>
      </c>
      <c r="C813" t="s">
        <v>402</v>
      </c>
      <c r="D813">
        <v>2.4700000000000002</v>
      </c>
    </row>
    <row r="814" spans="1:4" ht="14" customHeight="1">
      <c r="A814" t="s">
        <v>906</v>
      </c>
      <c r="B814" t="s">
        <v>2514</v>
      </c>
      <c r="C814" t="s">
        <v>1843</v>
      </c>
      <c r="D814">
        <v>2.44</v>
      </c>
    </row>
    <row r="815" spans="1:4" ht="14" customHeight="1">
      <c r="A815" t="s">
        <v>896</v>
      </c>
      <c r="B815" t="s">
        <v>763</v>
      </c>
      <c r="C815" t="s">
        <v>412</v>
      </c>
      <c r="D815">
        <v>2.44</v>
      </c>
    </row>
    <row r="816" spans="1:4" ht="14" customHeight="1">
      <c r="A816" t="s">
        <v>2515</v>
      </c>
      <c r="B816" t="s">
        <v>2516</v>
      </c>
      <c r="C816" t="s">
        <v>1843</v>
      </c>
      <c r="D816">
        <v>2.4300000000000002</v>
      </c>
    </row>
    <row r="817" spans="1:4" ht="14" customHeight="1">
      <c r="A817" t="s">
        <v>2517</v>
      </c>
      <c r="B817" t="s">
        <v>2518</v>
      </c>
      <c r="C817" t="s">
        <v>402</v>
      </c>
      <c r="D817">
        <v>2.4300000000000002</v>
      </c>
    </row>
    <row r="818" spans="1:4" ht="14" customHeight="1">
      <c r="A818" t="s">
        <v>2435</v>
      </c>
      <c r="B818" t="s">
        <v>2519</v>
      </c>
      <c r="C818" t="s">
        <v>1844</v>
      </c>
      <c r="D818">
        <v>2.4300000000000002</v>
      </c>
    </row>
    <row r="819" spans="1:4" ht="14" customHeight="1">
      <c r="A819" t="s">
        <v>762</v>
      </c>
      <c r="B819" t="s">
        <v>843</v>
      </c>
      <c r="C819" t="s">
        <v>1840</v>
      </c>
      <c r="D819">
        <v>2.4300000000000002</v>
      </c>
    </row>
    <row r="820" spans="1:4" ht="14" customHeight="1">
      <c r="A820" t="s">
        <v>1037</v>
      </c>
      <c r="B820" t="s">
        <v>1038</v>
      </c>
      <c r="C820" t="s">
        <v>403</v>
      </c>
      <c r="D820">
        <v>2.4300000000000002</v>
      </c>
    </row>
    <row r="821" spans="1:4" ht="14" customHeight="1">
      <c r="A821" t="s">
        <v>2520</v>
      </c>
      <c r="B821" t="s">
        <v>993</v>
      </c>
      <c r="C821" t="s">
        <v>403</v>
      </c>
      <c r="D821">
        <v>2.42</v>
      </c>
    </row>
    <row r="822" spans="1:4" ht="14" customHeight="1">
      <c r="A822" t="s">
        <v>2521</v>
      </c>
      <c r="B822" t="s">
        <v>2522</v>
      </c>
      <c r="C822" t="s">
        <v>1840</v>
      </c>
      <c r="D822">
        <v>2.41</v>
      </c>
    </row>
    <row r="823" spans="1:4" ht="14" customHeight="1">
      <c r="A823" t="s">
        <v>2523</v>
      </c>
      <c r="B823" t="s">
        <v>2524</v>
      </c>
      <c r="C823" t="s">
        <v>412</v>
      </c>
      <c r="D823">
        <v>2.4</v>
      </c>
    </row>
    <row r="824" spans="1:4" ht="14" customHeight="1">
      <c r="A824" t="s">
        <v>963</v>
      </c>
      <c r="B824" t="s">
        <v>2525</v>
      </c>
      <c r="C824" t="s">
        <v>403</v>
      </c>
      <c r="D824">
        <v>2.4</v>
      </c>
    </row>
    <row r="825" spans="1:4" ht="14" customHeight="1">
      <c r="A825" t="s">
        <v>1079</v>
      </c>
      <c r="B825" t="s">
        <v>2526</v>
      </c>
      <c r="C825" t="s">
        <v>412</v>
      </c>
      <c r="D825">
        <v>2.38</v>
      </c>
    </row>
    <row r="826" spans="1:4" ht="14" customHeight="1">
      <c r="A826" t="s">
        <v>2527</v>
      </c>
      <c r="B826" t="s">
        <v>958</v>
      </c>
      <c r="C826" t="s">
        <v>1842</v>
      </c>
      <c r="D826">
        <v>2.38</v>
      </c>
    </row>
    <row r="827" spans="1:4" ht="14" customHeight="1">
      <c r="A827" t="s">
        <v>949</v>
      </c>
      <c r="B827" t="s">
        <v>2528</v>
      </c>
      <c r="C827" t="s">
        <v>1844</v>
      </c>
      <c r="D827">
        <v>2.38</v>
      </c>
    </row>
    <row r="828" spans="1:4" ht="14" customHeight="1">
      <c r="A828" t="s">
        <v>2529</v>
      </c>
      <c r="B828" t="s">
        <v>1861</v>
      </c>
      <c r="C828" t="s">
        <v>1844</v>
      </c>
      <c r="D828">
        <v>2.38</v>
      </c>
    </row>
    <row r="829" spans="1:4" ht="14" customHeight="1">
      <c r="A829" t="s">
        <v>2530</v>
      </c>
      <c r="B829" t="s">
        <v>875</v>
      </c>
      <c r="C829" t="s">
        <v>1840</v>
      </c>
      <c r="D829">
        <v>2.38</v>
      </c>
    </row>
    <row r="830" spans="1:4" ht="14" customHeight="1">
      <c r="A830" t="s">
        <v>1946</v>
      </c>
      <c r="B830" t="s">
        <v>2531</v>
      </c>
      <c r="C830" t="s">
        <v>1840</v>
      </c>
      <c r="D830">
        <v>2.36</v>
      </c>
    </row>
    <row r="831" spans="1:4" ht="14" customHeight="1">
      <c r="A831" t="s">
        <v>2532</v>
      </c>
      <c r="B831" t="s">
        <v>2533</v>
      </c>
      <c r="C831" t="s">
        <v>1842</v>
      </c>
      <c r="D831">
        <v>2.36</v>
      </c>
    </row>
    <row r="832" spans="1:4" ht="14" customHeight="1">
      <c r="A832" t="s">
        <v>890</v>
      </c>
      <c r="B832" t="s">
        <v>1732</v>
      </c>
      <c r="C832" t="s">
        <v>403</v>
      </c>
      <c r="D832">
        <v>2.35</v>
      </c>
    </row>
    <row r="833" spans="1:4" ht="14" customHeight="1">
      <c r="A833" t="s">
        <v>762</v>
      </c>
      <c r="B833" t="s">
        <v>2534</v>
      </c>
      <c r="C833" t="s">
        <v>402</v>
      </c>
      <c r="D833">
        <v>2.35</v>
      </c>
    </row>
    <row r="834" spans="1:4" ht="14" customHeight="1">
      <c r="A834" t="s">
        <v>1972</v>
      </c>
      <c r="B834" t="s">
        <v>2535</v>
      </c>
      <c r="C834" t="s">
        <v>1844</v>
      </c>
      <c r="D834">
        <v>2.34</v>
      </c>
    </row>
    <row r="835" spans="1:4" ht="14" customHeight="1">
      <c r="A835" t="s">
        <v>856</v>
      </c>
      <c r="B835" t="s">
        <v>773</v>
      </c>
      <c r="C835" t="s">
        <v>1844</v>
      </c>
      <c r="D835">
        <v>2.33</v>
      </c>
    </row>
    <row r="836" spans="1:4" ht="14" customHeight="1">
      <c r="A836" t="s">
        <v>2536</v>
      </c>
      <c r="B836" t="s">
        <v>2537</v>
      </c>
      <c r="C836" t="s">
        <v>1843</v>
      </c>
      <c r="D836">
        <v>2.33</v>
      </c>
    </row>
    <row r="837" spans="1:4" ht="14" customHeight="1">
      <c r="A837" t="s">
        <v>2235</v>
      </c>
      <c r="B837" t="s">
        <v>2538</v>
      </c>
      <c r="C837" t="s">
        <v>1840</v>
      </c>
      <c r="D837">
        <v>2.33</v>
      </c>
    </row>
    <row r="838" spans="1:4" ht="14" customHeight="1">
      <c r="A838" t="s">
        <v>2081</v>
      </c>
      <c r="B838" t="s">
        <v>2176</v>
      </c>
      <c r="C838" t="s">
        <v>1843</v>
      </c>
      <c r="D838">
        <v>2.33</v>
      </c>
    </row>
    <row r="839" spans="1:4" ht="14" customHeight="1">
      <c r="A839" t="s">
        <v>2539</v>
      </c>
      <c r="B839" t="s">
        <v>2540</v>
      </c>
      <c r="C839" t="s">
        <v>402</v>
      </c>
      <c r="D839">
        <v>2.33</v>
      </c>
    </row>
    <row r="840" spans="1:4" ht="14" customHeight="1">
      <c r="A840" t="s">
        <v>1028</v>
      </c>
      <c r="B840" t="s">
        <v>915</v>
      </c>
      <c r="C840" t="s">
        <v>412</v>
      </c>
      <c r="D840">
        <v>2.3199999999999998</v>
      </c>
    </row>
    <row r="841" spans="1:4" ht="14" customHeight="1">
      <c r="A841" t="s">
        <v>2541</v>
      </c>
      <c r="B841" t="s">
        <v>1739</v>
      </c>
      <c r="C841" t="s">
        <v>1842</v>
      </c>
      <c r="D841">
        <v>2.31</v>
      </c>
    </row>
    <row r="842" spans="1:4" ht="14" customHeight="1">
      <c r="A842" t="s">
        <v>2542</v>
      </c>
      <c r="B842" t="s">
        <v>2543</v>
      </c>
      <c r="C842" t="s">
        <v>1844</v>
      </c>
      <c r="D842">
        <v>2.31</v>
      </c>
    </row>
    <row r="843" spans="1:4" ht="14" customHeight="1">
      <c r="A843" t="s">
        <v>2104</v>
      </c>
      <c r="B843" t="s">
        <v>953</v>
      </c>
      <c r="C843" t="s">
        <v>412</v>
      </c>
      <c r="D843">
        <v>2.2999999999999998</v>
      </c>
    </row>
    <row r="844" spans="1:4" ht="14" customHeight="1">
      <c r="A844" t="s">
        <v>762</v>
      </c>
      <c r="B844" t="s">
        <v>2544</v>
      </c>
      <c r="C844" t="s">
        <v>1843</v>
      </c>
      <c r="D844">
        <v>2.2999999999999998</v>
      </c>
    </row>
    <row r="845" spans="1:4" ht="14" customHeight="1">
      <c r="A845" t="s">
        <v>1067</v>
      </c>
      <c r="B845" t="s">
        <v>2545</v>
      </c>
      <c r="C845" t="s">
        <v>402</v>
      </c>
      <c r="D845">
        <v>2.2999999999999998</v>
      </c>
    </row>
    <row r="846" spans="1:4" ht="14" customHeight="1">
      <c r="A846" t="s">
        <v>903</v>
      </c>
      <c r="B846" t="s">
        <v>1922</v>
      </c>
      <c r="C846" t="s">
        <v>402</v>
      </c>
      <c r="D846">
        <v>2.29</v>
      </c>
    </row>
    <row r="847" spans="1:4" ht="14" customHeight="1">
      <c r="A847" t="s">
        <v>2546</v>
      </c>
      <c r="B847" t="s">
        <v>934</v>
      </c>
      <c r="C847" t="s">
        <v>412</v>
      </c>
      <c r="D847">
        <v>2.29</v>
      </c>
    </row>
    <row r="848" spans="1:4" ht="14" customHeight="1">
      <c r="A848" t="s">
        <v>922</v>
      </c>
      <c r="B848" t="s">
        <v>958</v>
      </c>
      <c r="C848" t="s">
        <v>1844</v>
      </c>
      <c r="D848">
        <v>2.2799999999999998</v>
      </c>
    </row>
    <row r="849" spans="1:4" ht="14" customHeight="1">
      <c r="A849" t="s">
        <v>2035</v>
      </c>
      <c r="B849" t="s">
        <v>810</v>
      </c>
      <c r="C849" t="s">
        <v>1840</v>
      </c>
      <c r="D849">
        <v>2.2799999999999998</v>
      </c>
    </row>
    <row r="850" spans="1:4" ht="14" customHeight="1">
      <c r="A850" t="s">
        <v>999</v>
      </c>
      <c r="B850" t="s">
        <v>2547</v>
      </c>
      <c r="C850" t="s">
        <v>1842</v>
      </c>
      <c r="D850">
        <v>2.2799999999999998</v>
      </c>
    </row>
    <row r="851" spans="1:4" ht="14" customHeight="1">
      <c r="A851" t="s">
        <v>2548</v>
      </c>
      <c r="B851" t="s">
        <v>1058</v>
      </c>
      <c r="C851" t="s">
        <v>1844</v>
      </c>
      <c r="D851">
        <v>2.27</v>
      </c>
    </row>
    <row r="852" spans="1:4" ht="14" customHeight="1">
      <c r="A852" t="s">
        <v>1856</v>
      </c>
      <c r="B852" t="s">
        <v>2549</v>
      </c>
      <c r="C852" t="s">
        <v>412</v>
      </c>
      <c r="D852">
        <v>2.2599999999999998</v>
      </c>
    </row>
    <row r="853" spans="1:4" ht="14" customHeight="1">
      <c r="A853" t="s">
        <v>809</v>
      </c>
      <c r="B853" t="s">
        <v>1861</v>
      </c>
      <c r="C853" t="s">
        <v>402</v>
      </c>
      <c r="D853">
        <v>2.2599999999999998</v>
      </c>
    </row>
    <row r="854" spans="1:4" ht="14" customHeight="1">
      <c r="A854" t="s">
        <v>896</v>
      </c>
      <c r="B854" t="s">
        <v>2550</v>
      </c>
      <c r="C854" t="s">
        <v>1844</v>
      </c>
      <c r="D854">
        <v>2.25</v>
      </c>
    </row>
    <row r="855" spans="1:4" ht="14" customHeight="1">
      <c r="A855" t="s">
        <v>952</v>
      </c>
      <c r="B855" t="s">
        <v>2551</v>
      </c>
      <c r="C855" t="s">
        <v>1840</v>
      </c>
      <c r="D855">
        <v>2.25</v>
      </c>
    </row>
    <row r="856" spans="1:4">
      <c r="A856" t="s">
        <v>2552</v>
      </c>
      <c r="B856" t="s">
        <v>2705</v>
      </c>
      <c r="C856" t="s">
        <v>1840</v>
      </c>
      <c r="D856">
        <v>2.25</v>
      </c>
    </row>
    <row r="857" spans="1:4" ht="14" customHeight="1">
      <c r="A857" t="s">
        <v>2553</v>
      </c>
      <c r="B857" t="s">
        <v>2554</v>
      </c>
      <c r="C857" t="s">
        <v>402</v>
      </c>
      <c r="D857">
        <v>2.2400000000000002</v>
      </c>
    </row>
    <row r="858" spans="1:4" ht="14" customHeight="1">
      <c r="A858" t="s">
        <v>959</v>
      </c>
      <c r="B858" t="s">
        <v>2555</v>
      </c>
      <c r="C858" t="s">
        <v>1840</v>
      </c>
      <c r="D858">
        <v>2.23</v>
      </c>
    </row>
    <row r="859" spans="1:4" ht="14" customHeight="1">
      <c r="A859" t="s">
        <v>1767</v>
      </c>
      <c r="B859" t="s">
        <v>1768</v>
      </c>
      <c r="C859" t="s">
        <v>412</v>
      </c>
      <c r="D859">
        <v>2.23</v>
      </c>
    </row>
    <row r="860" spans="1:4" ht="14" customHeight="1">
      <c r="A860" t="s">
        <v>963</v>
      </c>
      <c r="B860" t="s">
        <v>1849</v>
      </c>
      <c r="C860" t="s">
        <v>1841</v>
      </c>
      <c r="D860">
        <v>2.23</v>
      </c>
    </row>
    <row r="861" spans="1:4" ht="14" customHeight="1">
      <c r="A861" t="s">
        <v>2556</v>
      </c>
      <c r="B861" t="s">
        <v>2557</v>
      </c>
      <c r="C861" t="s">
        <v>1844</v>
      </c>
      <c r="D861">
        <v>2.2200000000000002</v>
      </c>
    </row>
    <row r="862" spans="1:4" ht="14" customHeight="1">
      <c r="A862" t="s">
        <v>2558</v>
      </c>
      <c r="B862" t="s">
        <v>2559</v>
      </c>
      <c r="C862" t="s">
        <v>1844</v>
      </c>
      <c r="D862">
        <v>2.21</v>
      </c>
    </row>
    <row r="863" spans="1:4" ht="14" customHeight="1">
      <c r="A863" t="s">
        <v>903</v>
      </c>
      <c r="B863" t="s">
        <v>2560</v>
      </c>
      <c r="C863" t="s">
        <v>1840</v>
      </c>
      <c r="D863">
        <v>2.2000000000000002</v>
      </c>
    </row>
    <row r="864" spans="1:4" ht="14" customHeight="1">
      <c r="A864" t="s">
        <v>2561</v>
      </c>
      <c r="B864" t="s">
        <v>2562</v>
      </c>
      <c r="C864" t="s">
        <v>402</v>
      </c>
      <c r="D864">
        <v>2.2000000000000002</v>
      </c>
    </row>
    <row r="865" spans="1:4" ht="14" customHeight="1">
      <c r="A865" t="s">
        <v>884</v>
      </c>
      <c r="B865" t="s">
        <v>2563</v>
      </c>
      <c r="C865" t="s">
        <v>1841</v>
      </c>
      <c r="D865">
        <v>2.2000000000000002</v>
      </c>
    </row>
    <row r="866" spans="1:4" ht="14" customHeight="1">
      <c r="A866" t="s">
        <v>2564</v>
      </c>
      <c r="B866" t="s">
        <v>2565</v>
      </c>
      <c r="C866" t="s">
        <v>1843</v>
      </c>
      <c r="D866">
        <v>2.2000000000000002</v>
      </c>
    </row>
    <row r="867" spans="1:4" ht="14" customHeight="1">
      <c r="A867" t="s">
        <v>2566</v>
      </c>
      <c r="B867" t="s">
        <v>2567</v>
      </c>
      <c r="C867" t="s">
        <v>403</v>
      </c>
      <c r="D867">
        <v>2.19</v>
      </c>
    </row>
    <row r="868" spans="1:4" ht="14" customHeight="1">
      <c r="A868" t="s">
        <v>963</v>
      </c>
      <c r="B868" t="s">
        <v>2568</v>
      </c>
      <c r="C868" t="s">
        <v>1844</v>
      </c>
      <c r="D868">
        <v>2.19</v>
      </c>
    </row>
    <row r="869" spans="1:4" ht="14" customHeight="1">
      <c r="A869" t="s">
        <v>2569</v>
      </c>
      <c r="B869" t="s">
        <v>923</v>
      </c>
      <c r="C869" t="s">
        <v>403</v>
      </c>
      <c r="D869">
        <v>2.1800000000000002</v>
      </c>
    </row>
    <row r="870" spans="1:4" ht="14" customHeight="1">
      <c r="A870" t="s">
        <v>1894</v>
      </c>
      <c r="B870" t="s">
        <v>2211</v>
      </c>
      <c r="C870" t="s">
        <v>403</v>
      </c>
      <c r="D870">
        <v>2.1800000000000002</v>
      </c>
    </row>
    <row r="871" spans="1:4" ht="14" customHeight="1">
      <c r="A871" t="s">
        <v>949</v>
      </c>
      <c r="B871" t="s">
        <v>2570</v>
      </c>
      <c r="C871" t="s">
        <v>1840</v>
      </c>
      <c r="D871">
        <v>2.17</v>
      </c>
    </row>
    <row r="872" spans="1:4" ht="14" customHeight="1">
      <c r="A872" t="s">
        <v>2571</v>
      </c>
      <c r="B872" t="s">
        <v>2572</v>
      </c>
      <c r="C872" t="s">
        <v>1841</v>
      </c>
      <c r="D872">
        <v>2.16</v>
      </c>
    </row>
    <row r="873" spans="1:4" ht="14" customHeight="1">
      <c r="A873" t="s">
        <v>2406</v>
      </c>
      <c r="B873" t="s">
        <v>2573</v>
      </c>
      <c r="C873" t="s">
        <v>1843</v>
      </c>
      <c r="D873">
        <v>2.16</v>
      </c>
    </row>
    <row r="874" spans="1:4" ht="14" customHeight="1">
      <c r="A874" t="s">
        <v>884</v>
      </c>
      <c r="B874" t="s">
        <v>982</v>
      </c>
      <c r="C874" t="s">
        <v>1841</v>
      </c>
      <c r="D874">
        <v>2.15</v>
      </c>
    </row>
    <row r="875" spans="1:4" ht="14" customHeight="1">
      <c r="A875" t="s">
        <v>1780</v>
      </c>
      <c r="B875" t="s">
        <v>1985</v>
      </c>
      <c r="C875" t="s">
        <v>1844</v>
      </c>
      <c r="D875">
        <v>2.15</v>
      </c>
    </row>
    <row r="876" spans="1:4" ht="14" customHeight="1">
      <c r="A876" t="s">
        <v>884</v>
      </c>
      <c r="B876" t="s">
        <v>2437</v>
      </c>
      <c r="C876" t="s">
        <v>1843</v>
      </c>
      <c r="D876">
        <v>2.14</v>
      </c>
    </row>
    <row r="877" spans="1:4" ht="14" customHeight="1">
      <c r="A877" t="s">
        <v>890</v>
      </c>
      <c r="B877" t="s">
        <v>2574</v>
      </c>
      <c r="C877" t="s">
        <v>1842</v>
      </c>
      <c r="D877">
        <v>2.13</v>
      </c>
    </row>
    <row r="878" spans="1:4" ht="14" customHeight="1">
      <c r="A878" t="s">
        <v>992</v>
      </c>
      <c r="B878" t="s">
        <v>1026</v>
      </c>
      <c r="C878" t="s">
        <v>1843</v>
      </c>
      <c r="D878">
        <v>2.12</v>
      </c>
    </row>
    <row r="879" spans="1:4" ht="14" customHeight="1">
      <c r="A879" t="s">
        <v>2140</v>
      </c>
      <c r="B879" t="s">
        <v>2249</v>
      </c>
      <c r="C879" t="s">
        <v>1840</v>
      </c>
      <c r="D879">
        <v>2.1</v>
      </c>
    </row>
    <row r="880" spans="1:4" ht="14" customHeight="1">
      <c r="A880" t="s">
        <v>2044</v>
      </c>
      <c r="B880" t="s">
        <v>2575</v>
      </c>
      <c r="C880" t="s">
        <v>1844</v>
      </c>
      <c r="D880">
        <v>2.08</v>
      </c>
    </row>
    <row r="881" spans="1:4" ht="14" customHeight="1">
      <c r="A881" t="s">
        <v>2576</v>
      </c>
      <c r="B881" t="s">
        <v>2577</v>
      </c>
      <c r="C881" t="s">
        <v>1844</v>
      </c>
      <c r="D881">
        <v>2.08</v>
      </c>
    </row>
    <row r="882" spans="1:4" ht="14" customHeight="1">
      <c r="A882" t="s">
        <v>2578</v>
      </c>
      <c r="B882" t="s">
        <v>2579</v>
      </c>
      <c r="C882" t="s">
        <v>402</v>
      </c>
      <c r="D882">
        <v>2.0699999999999998</v>
      </c>
    </row>
    <row r="883" spans="1:4" ht="14" customHeight="1">
      <c r="A883" t="s">
        <v>2162</v>
      </c>
      <c r="B883" t="s">
        <v>2580</v>
      </c>
      <c r="C883" t="s">
        <v>1840</v>
      </c>
      <c r="D883">
        <v>2.0699999999999998</v>
      </c>
    </row>
    <row r="884" spans="1:4" ht="14" customHeight="1">
      <c r="A884" t="s">
        <v>2581</v>
      </c>
      <c r="B884" t="s">
        <v>958</v>
      </c>
      <c r="C884" t="s">
        <v>1844</v>
      </c>
      <c r="D884">
        <v>2.0699999999999998</v>
      </c>
    </row>
    <row r="885" spans="1:4" ht="14" customHeight="1">
      <c r="A885" t="s">
        <v>2582</v>
      </c>
      <c r="B885" t="s">
        <v>2583</v>
      </c>
      <c r="C885" t="s">
        <v>1844</v>
      </c>
      <c r="D885">
        <v>2.06</v>
      </c>
    </row>
    <row r="886" spans="1:4" ht="14" customHeight="1">
      <c r="A886" t="s">
        <v>2584</v>
      </c>
      <c r="B886" t="s">
        <v>2585</v>
      </c>
      <c r="C886" t="s">
        <v>1841</v>
      </c>
      <c r="D886">
        <v>2.06</v>
      </c>
    </row>
    <row r="887" spans="1:4" ht="14" customHeight="1">
      <c r="A887" t="s">
        <v>2210</v>
      </c>
      <c r="B887" t="s">
        <v>2586</v>
      </c>
      <c r="C887" t="s">
        <v>412</v>
      </c>
      <c r="D887">
        <v>2.06</v>
      </c>
    </row>
    <row r="888" spans="1:4" ht="14" customHeight="1">
      <c r="A888" t="s">
        <v>2587</v>
      </c>
      <c r="B888" t="s">
        <v>2588</v>
      </c>
      <c r="C888" t="s">
        <v>403</v>
      </c>
      <c r="D888">
        <v>2.04</v>
      </c>
    </row>
    <row r="889" spans="1:4" ht="14" customHeight="1">
      <c r="A889" t="s">
        <v>2589</v>
      </c>
      <c r="B889" t="s">
        <v>1654</v>
      </c>
      <c r="C889" t="s">
        <v>1843</v>
      </c>
      <c r="D889">
        <v>2.04</v>
      </c>
    </row>
    <row r="890" spans="1:4" ht="14" customHeight="1">
      <c r="A890" t="s">
        <v>2590</v>
      </c>
      <c r="B890" t="s">
        <v>2591</v>
      </c>
      <c r="C890" t="s">
        <v>1840</v>
      </c>
      <c r="D890">
        <v>2.04</v>
      </c>
    </row>
    <row r="891" spans="1:4" ht="14" customHeight="1">
      <c r="A891" t="s">
        <v>2592</v>
      </c>
      <c r="B891" t="s">
        <v>2593</v>
      </c>
      <c r="C891" t="s">
        <v>1844</v>
      </c>
      <c r="D891">
        <v>2.04</v>
      </c>
    </row>
    <row r="892" spans="1:4" ht="14" customHeight="1">
      <c r="A892" t="s">
        <v>2415</v>
      </c>
      <c r="B892" t="s">
        <v>2410</v>
      </c>
      <c r="C892" t="s">
        <v>403</v>
      </c>
      <c r="D892">
        <v>2.04</v>
      </c>
    </row>
    <row r="893" spans="1:4" ht="14" customHeight="1">
      <c r="A893" t="s">
        <v>2594</v>
      </c>
      <c r="B893" t="s">
        <v>2073</v>
      </c>
      <c r="C893" t="s">
        <v>412</v>
      </c>
      <c r="D893">
        <v>2.02</v>
      </c>
    </row>
    <row r="894" spans="1:4" ht="14" customHeight="1">
      <c r="A894" t="s">
        <v>949</v>
      </c>
      <c r="B894" t="s">
        <v>953</v>
      </c>
      <c r="C894" t="s">
        <v>403</v>
      </c>
      <c r="D894">
        <v>2.0099999999999998</v>
      </c>
    </row>
    <row r="895" spans="1:4" ht="14" customHeight="1">
      <c r="A895" t="s">
        <v>1028</v>
      </c>
      <c r="B895" t="s">
        <v>2595</v>
      </c>
      <c r="C895" t="s">
        <v>1844</v>
      </c>
      <c r="D895">
        <v>2</v>
      </c>
    </row>
    <row r="896" spans="1:4" ht="14" customHeight="1">
      <c r="A896" t="s">
        <v>963</v>
      </c>
      <c r="B896" t="s">
        <v>1074</v>
      </c>
      <c r="C896" t="s">
        <v>1843</v>
      </c>
      <c r="D896">
        <v>2</v>
      </c>
    </row>
    <row r="897" spans="1:4" ht="14" customHeight="1">
      <c r="A897" t="s">
        <v>2596</v>
      </c>
      <c r="B897" t="s">
        <v>977</v>
      </c>
      <c r="C897" t="s">
        <v>1841</v>
      </c>
      <c r="D897">
        <v>2</v>
      </c>
    </row>
    <row r="898" spans="1:4" ht="14" customHeight="1">
      <c r="A898" t="s">
        <v>873</v>
      </c>
      <c r="B898" t="s">
        <v>874</v>
      </c>
      <c r="C898" t="s">
        <v>402</v>
      </c>
      <c r="D898">
        <v>2</v>
      </c>
    </row>
    <row r="899" spans="1:4" ht="14" customHeight="1">
      <c r="A899" t="s">
        <v>2597</v>
      </c>
      <c r="B899" t="s">
        <v>1019</v>
      </c>
      <c r="C899" t="s">
        <v>1843</v>
      </c>
      <c r="D899">
        <v>2</v>
      </c>
    </row>
    <row r="900" spans="1:4" ht="14" customHeight="1">
      <c r="A900" t="s">
        <v>1067</v>
      </c>
      <c r="B900" t="s">
        <v>2583</v>
      </c>
      <c r="C900" t="s">
        <v>1845</v>
      </c>
      <c r="D900">
        <v>2</v>
      </c>
    </row>
    <row r="901" spans="1:4" ht="14" customHeight="1">
      <c r="A901" t="s">
        <v>2598</v>
      </c>
      <c r="B901" t="s">
        <v>1985</v>
      </c>
      <c r="C901" t="s">
        <v>1843</v>
      </c>
      <c r="D901">
        <v>2</v>
      </c>
    </row>
    <row r="902" spans="1:4" ht="14" customHeight="1">
      <c r="A902" t="s">
        <v>830</v>
      </c>
      <c r="B902" t="s">
        <v>2469</v>
      </c>
      <c r="C902" t="s">
        <v>1844</v>
      </c>
      <c r="D902">
        <v>1.97</v>
      </c>
    </row>
    <row r="903" spans="1:4" ht="14" customHeight="1">
      <c r="A903" t="s">
        <v>2235</v>
      </c>
      <c r="B903" t="s">
        <v>2073</v>
      </c>
      <c r="C903" t="s">
        <v>1841</v>
      </c>
      <c r="D903">
        <v>1.97</v>
      </c>
    </row>
    <row r="904" spans="1:4" ht="14" customHeight="1">
      <c r="A904" t="s">
        <v>2599</v>
      </c>
      <c r="B904" t="s">
        <v>2600</v>
      </c>
      <c r="C904" t="s">
        <v>412</v>
      </c>
      <c r="D904">
        <v>1.97</v>
      </c>
    </row>
    <row r="905" spans="1:4" ht="14" customHeight="1">
      <c r="A905" t="s">
        <v>2601</v>
      </c>
      <c r="B905" t="s">
        <v>2602</v>
      </c>
      <c r="C905" t="s">
        <v>1843</v>
      </c>
      <c r="D905">
        <v>1.96</v>
      </c>
    </row>
    <row r="906" spans="1:4" ht="14" customHeight="1">
      <c r="A906" t="s">
        <v>922</v>
      </c>
      <c r="B906" t="s">
        <v>958</v>
      </c>
      <c r="C906" t="s">
        <v>1844</v>
      </c>
      <c r="D906">
        <v>1.96</v>
      </c>
    </row>
    <row r="907" spans="1:4" ht="14" customHeight="1">
      <c r="A907" t="s">
        <v>2603</v>
      </c>
      <c r="B907" t="s">
        <v>2604</v>
      </c>
      <c r="C907" t="s">
        <v>1842</v>
      </c>
      <c r="D907">
        <v>1.95</v>
      </c>
    </row>
    <row r="908" spans="1:4" ht="14" customHeight="1">
      <c r="A908" t="s">
        <v>1067</v>
      </c>
      <c r="B908" t="s">
        <v>2605</v>
      </c>
      <c r="C908" t="s">
        <v>1844</v>
      </c>
      <c r="D908">
        <v>1.95</v>
      </c>
    </row>
    <row r="909" spans="1:4" ht="14" customHeight="1">
      <c r="A909" t="s">
        <v>2606</v>
      </c>
      <c r="B909" t="s">
        <v>1775</v>
      </c>
      <c r="C909" t="s">
        <v>403</v>
      </c>
      <c r="D909">
        <v>1.95</v>
      </c>
    </row>
    <row r="910" spans="1:4" ht="14" customHeight="1">
      <c r="A910" t="s">
        <v>2607</v>
      </c>
      <c r="B910" t="s">
        <v>2608</v>
      </c>
      <c r="C910" t="s">
        <v>403</v>
      </c>
      <c r="D910">
        <v>1.94</v>
      </c>
    </row>
    <row r="911" spans="1:4" ht="14" customHeight="1">
      <c r="A911" t="s">
        <v>2609</v>
      </c>
      <c r="B911" t="s">
        <v>2610</v>
      </c>
      <c r="C911" t="s">
        <v>412</v>
      </c>
      <c r="D911">
        <v>1.94</v>
      </c>
    </row>
    <row r="912" spans="1:4">
      <c r="A912" t="s">
        <v>2611</v>
      </c>
      <c r="B912" t="s">
        <v>2703</v>
      </c>
      <c r="C912" t="s">
        <v>1842</v>
      </c>
      <c r="D912">
        <v>1.94</v>
      </c>
    </row>
    <row r="913" spans="1:4" ht="14" customHeight="1">
      <c r="A913" t="s">
        <v>830</v>
      </c>
      <c r="B913" t="s">
        <v>789</v>
      </c>
      <c r="C913" t="s">
        <v>403</v>
      </c>
      <c r="D913">
        <v>1.93</v>
      </c>
    </row>
    <row r="914" spans="1:4" ht="14" customHeight="1">
      <c r="A914" t="s">
        <v>1894</v>
      </c>
      <c r="B914" t="s">
        <v>2612</v>
      </c>
      <c r="C914" t="s">
        <v>403</v>
      </c>
      <c r="D914">
        <v>1.91</v>
      </c>
    </row>
    <row r="915" spans="1:4" ht="14" customHeight="1">
      <c r="A915" t="s">
        <v>2613</v>
      </c>
      <c r="B915" t="s">
        <v>863</v>
      </c>
      <c r="C915" t="s">
        <v>403</v>
      </c>
      <c r="D915">
        <v>1.91</v>
      </c>
    </row>
    <row r="916" spans="1:4" ht="14" customHeight="1">
      <c r="A916" t="s">
        <v>2614</v>
      </c>
      <c r="B916" t="s">
        <v>2615</v>
      </c>
      <c r="C916" t="s">
        <v>403</v>
      </c>
      <c r="D916">
        <v>1.91</v>
      </c>
    </row>
    <row r="917" spans="1:4" ht="14" customHeight="1">
      <c r="A917" t="s">
        <v>2459</v>
      </c>
      <c r="B917" t="s">
        <v>2616</v>
      </c>
      <c r="C917" t="s">
        <v>1840</v>
      </c>
      <c r="D917">
        <v>1.91</v>
      </c>
    </row>
    <row r="918" spans="1:4" ht="14" customHeight="1">
      <c r="A918" t="s">
        <v>2617</v>
      </c>
      <c r="B918" t="s">
        <v>1654</v>
      </c>
      <c r="C918" t="s">
        <v>1844</v>
      </c>
      <c r="D918">
        <v>1.91</v>
      </c>
    </row>
    <row r="919" spans="1:4" ht="14" customHeight="1">
      <c r="A919" t="s">
        <v>2618</v>
      </c>
      <c r="B919" t="s">
        <v>934</v>
      </c>
      <c r="C919" t="s">
        <v>403</v>
      </c>
      <c r="D919">
        <v>1.9</v>
      </c>
    </row>
    <row r="920" spans="1:4" ht="14" customHeight="1">
      <c r="A920" t="s">
        <v>2176</v>
      </c>
      <c r="B920" t="s">
        <v>1058</v>
      </c>
      <c r="C920" t="s">
        <v>1842</v>
      </c>
      <c r="D920">
        <v>1.9</v>
      </c>
    </row>
    <row r="921" spans="1:4" ht="14" customHeight="1">
      <c r="A921" t="s">
        <v>2619</v>
      </c>
      <c r="B921" t="s">
        <v>2620</v>
      </c>
      <c r="C921" t="s">
        <v>1843</v>
      </c>
      <c r="D921">
        <v>1.9</v>
      </c>
    </row>
    <row r="922" spans="1:4" ht="14" customHeight="1">
      <c r="A922" t="s">
        <v>766</v>
      </c>
      <c r="B922" t="s">
        <v>2621</v>
      </c>
      <c r="C922" t="s">
        <v>401</v>
      </c>
      <c r="D922">
        <v>1.88</v>
      </c>
    </row>
    <row r="923" spans="1:4" ht="14" customHeight="1">
      <c r="A923" t="s">
        <v>1783</v>
      </c>
      <c r="B923" t="s">
        <v>2622</v>
      </c>
      <c r="C923" t="s">
        <v>1842</v>
      </c>
      <c r="D923">
        <v>1.88</v>
      </c>
    </row>
    <row r="924" spans="1:4" ht="14" customHeight="1">
      <c r="A924" t="s">
        <v>1928</v>
      </c>
      <c r="B924" t="s">
        <v>2623</v>
      </c>
      <c r="C924" t="s">
        <v>1842</v>
      </c>
      <c r="D924">
        <v>1.88</v>
      </c>
    </row>
    <row r="925" spans="1:4" ht="14" customHeight="1">
      <c r="A925" t="s">
        <v>941</v>
      </c>
      <c r="B925" t="s">
        <v>2624</v>
      </c>
      <c r="C925" t="s">
        <v>1845</v>
      </c>
      <c r="D925">
        <v>1.88</v>
      </c>
    </row>
    <row r="926" spans="1:4" ht="14" customHeight="1">
      <c r="A926" t="s">
        <v>2197</v>
      </c>
      <c r="B926" t="s">
        <v>773</v>
      </c>
      <c r="C926" t="s">
        <v>1840</v>
      </c>
      <c r="D926">
        <v>1.88</v>
      </c>
    </row>
    <row r="927" spans="1:4" ht="14" customHeight="1">
      <c r="A927" t="s">
        <v>2625</v>
      </c>
      <c r="B927" t="s">
        <v>2167</v>
      </c>
      <c r="C927" t="s">
        <v>1843</v>
      </c>
      <c r="D927">
        <v>1.88</v>
      </c>
    </row>
    <row r="928" spans="1:4" ht="14" customHeight="1">
      <c r="A928" t="s">
        <v>823</v>
      </c>
      <c r="B928" t="s">
        <v>2626</v>
      </c>
      <c r="C928" t="s">
        <v>1843</v>
      </c>
      <c r="D928">
        <v>1.88</v>
      </c>
    </row>
    <row r="929" spans="1:4" ht="14" customHeight="1">
      <c r="A929" t="s">
        <v>2627</v>
      </c>
      <c r="B929" t="s">
        <v>1654</v>
      </c>
      <c r="C929" t="s">
        <v>1842</v>
      </c>
      <c r="D929">
        <v>1.88</v>
      </c>
    </row>
    <row r="930" spans="1:4" ht="14" customHeight="1">
      <c r="A930" t="s">
        <v>2628</v>
      </c>
      <c r="B930" t="s">
        <v>2629</v>
      </c>
      <c r="C930" t="s">
        <v>412</v>
      </c>
      <c r="D930">
        <v>1.87</v>
      </c>
    </row>
    <row r="931" spans="1:4" ht="14" customHeight="1">
      <c r="A931" t="s">
        <v>2630</v>
      </c>
      <c r="B931" t="s">
        <v>2631</v>
      </c>
      <c r="C931" t="s">
        <v>1842</v>
      </c>
      <c r="D931">
        <v>1.86</v>
      </c>
    </row>
    <row r="932" spans="1:4" ht="14" customHeight="1">
      <c r="A932" t="s">
        <v>2632</v>
      </c>
      <c r="B932" t="s">
        <v>2298</v>
      </c>
      <c r="C932" t="s">
        <v>1841</v>
      </c>
      <c r="D932">
        <v>1.86</v>
      </c>
    </row>
    <row r="933" spans="1:4" ht="14" customHeight="1">
      <c r="A933" t="s">
        <v>906</v>
      </c>
      <c r="B933" t="s">
        <v>2633</v>
      </c>
      <c r="C933" t="s">
        <v>402</v>
      </c>
      <c r="D933">
        <v>1.86</v>
      </c>
    </row>
    <row r="934" spans="1:4" ht="14" customHeight="1">
      <c r="A934" t="s">
        <v>2085</v>
      </c>
      <c r="B934" t="s">
        <v>2634</v>
      </c>
      <c r="C934" t="s">
        <v>1844</v>
      </c>
      <c r="D934">
        <v>1.86</v>
      </c>
    </row>
    <row r="935" spans="1:4" ht="14" customHeight="1">
      <c r="A935" t="s">
        <v>1783</v>
      </c>
      <c r="B935" t="s">
        <v>2228</v>
      </c>
      <c r="C935" t="s">
        <v>1842</v>
      </c>
      <c r="D935">
        <v>1.86</v>
      </c>
    </row>
    <row r="936" spans="1:4" ht="14" customHeight="1">
      <c r="A936" t="s">
        <v>2635</v>
      </c>
      <c r="B936" t="s">
        <v>2636</v>
      </c>
      <c r="C936" t="s">
        <v>1841</v>
      </c>
      <c r="D936">
        <v>1.84</v>
      </c>
    </row>
    <row r="937" spans="1:4" ht="14" customHeight="1">
      <c r="A937" t="s">
        <v>2637</v>
      </c>
      <c r="B937" t="s">
        <v>1026</v>
      </c>
      <c r="C937" t="s">
        <v>1845</v>
      </c>
      <c r="D937">
        <v>1.84</v>
      </c>
    </row>
    <row r="938" spans="1:4" ht="14" customHeight="1">
      <c r="A938" t="s">
        <v>1071</v>
      </c>
      <c r="B938" t="s">
        <v>2496</v>
      </c>
      <c r="C938" t="s">
        <v>1842</v>
      </c>
      <c r="D938">
        <v>1.84</v>
      </c>
    </row>
    <row r="939" spans="1:4" ht="14" customHeight="1">
      <c r="A939" t="s">
        <v>2638</v>
      </c>
      <c r="B939" t="s">
        <v>2639</v>
      </c>
      <c r="C939" t="s">
        <v>1842</v>
      </c>
      <c r="D939">
        <v>1.84</v>
      </c>
    </row>
    <row r="940" spans="1:4" ht="14" customHeight="1">
      <c r="A940" t="s">
        <v>2640</v>
      </c>
      <c r="B940" t="s">
        <v>825</v>
      </c>
      <c r="C940" t="s">
        <v>1843</v>
      </c>
      <c r="D940">
        <v>1.83</v>
      </c>
    </row>
    <row r="941" spans="1:4" ht="14" customHeight="1">
      <c r="A941" t="s">
        <v>978</v>
      </c>
      <c r="B941" t="s">
        <v>2641</v>
      </c>
      <c r="C941" t="s">
        <v>1840</v>
      </c>
      <c r="D941">
        <v>1.83</v>
      </c>
    </row>
    <row r="942" spans="1:4" ht="14" customHeight="1">
      <c r="A942" t="s">
        <v>1988</v>
      </c>
      <c r="B942" t="s">
        <v>2642</v>
      </c>
      <c r="C942" t="s">
        <v>412</v>
      </c>
      <c r="D942">
        <v>1.83</v>
      </c>
    </row>
    <row r="943" spans="1:4" ht="14" customHeight="1">
      <c r="A943" t="s">
        <v>869</v>
      </c>
      <c r="B943" t="s">
        <v>2643</v>
      </c>
      <c r="C943" t="s">
        <v>1841</v>
      </c>
      <c r="D943">
        <v>1.82</v>
      </c>
    </row>
    <row r="944" spans="1:4" ht="14" customHeight="1">
      <c r="A944" t="s">
        <v>2644</v>
      </c>
      <c r="B944" t="s">
        <v>2645</v>
      </c>
      <c r="C944" t="s">
        <v>1842</v>
      </c>
      <c r="D944">
        <v>1.81</v>
      </c>
    </row>
    <row r="945" spans="1:4" ht="14" customHeight="1">
      <c r="A945" t="s">
        <v>2646</v>
      </c>
      <c r="B945" t="s">
        <v>2647</v>
      </c>
      <c r="C945" t="s">
        <v>1844</v>
      </c>
      <c r="D945">
        <v>1.8</v>
      </c>
    </row>
    <row r="946" spans="1:4" ht="14" customHeight="1">
      <c r="A946" t="s">
        <v>2648</v>
      </c>
      <c r="B946" t="s">
        <v>2649</v>
      </c>
      <c r="C946" t="s">
        <v>402</v>
      </c>
      <c r="D946">
        <v>1.8</v>
      </c>
    </row>
    <row r="947" spans="1:4" ht="14" customHeight="1">
      <c r="A947" t="s">
        <v>764</v>
      </c>
      <c r="B947" t="s">
        <v>823</v>
      </c>
      <c r="C947" t="s">
        <v>1844</v>
      </c>
      <c r="D947">
        <v>1.79</v>
      </c>
    </row>
    <row r="948" spans="1:4" ht="14" customHeight="1">
      <c r="A948" t="s">
        <v>2650</v>
      </c>
      <c r="B948" t="s">
        <v>2651</v>
      </c>
      <c r="C948" t="s">
        <v>1843</v>
      </c>
      <c r="D948">
        <v>1.78</v>
      </c>
    </row>
    <row r="949" spans="1:4" ht="14" customHeight="1">
      <c r="A949" t="s">
        <v>812</v>
      </c>
      <c r="B949" t="s">
        <v>2652</v>
      </c>
      <c r="C949" t="s">
        <v>1840</v>
      </c>
      <c r="D949">
        <v>1.78</v>
      </c>
    </row>
    <row r="950" spans="1:4" ht="14" customHeight="1">
      <c r="A950" t="s">
        <v>2071</v>
      </c>
      <c r="B950" t="s">
        <v>876</v>
      </c>
      <c r="C950" t="s">
        <v>1843</v>
      </c>
      <c r="D950">
        <v>1.77</v>
      </c>
    </row>
    <row r="951" spans="1:4" ht="14" customHeight="1">
      <c r="A951" t="s">
        <v>2653</v>
      </c>
      <c r="B951" t="s">
        <v>810</v>
      </c>
      <c r="C951" t="s">
        <v>1840</v>
      </c>
      <c r="D951">
        <v>1.77</v>
      </c>
    </row>
    <row r="952" spans="1:4" ht="14" customHeight="1">
      <c r="A952" t="s">
        <v>2654</v>
      </c>
      <c r="B952" t="s">
        <v>958</v>
      </c>
      <c r="C952" t="s">
        <v>1842</v>
      </c>
      <c r="D952">
        <v>1.77</v>
      </c>
    </row>
    <row r="953" spans="1:4" ht="14" customHeight="1">
      <c r="A953" t="s">
        <v>2609</v>
      </c>
      <c r="B953" t="s">
        <v>1897</v>
      </c>
      <c r="C953" t="s">
        <v>1840</v>
      </c>
      <c r="D953">
        <v>1.77</v>
      </c>
    </row>
    <row r="954" spans="1:4" ht="14" customHeight="1">
      <c r="A954" t="s">
        <v>785</v>
      </c>
      <c r="B954" t="s">
        <v>2623</v>
      </c>
      <c r="C954" t="s">
        <v>1841</v>
      </c>
      <c r="D954">
        <v>1.75</v>
      </c>
    </row>
    <row r="955" spans="1:4" ht="14" customHeight="1">
      <c r="A955" t="s">
        <v>1940</v>
      </c>
      <c r="B955" t="s">
        <v>2655</v>
      </c>
      <c r="C955" t="s">
        <v>1844</v>
      </c>
      <c r="D955">
        <v>1.75</v>
      </c>
    </row>
    <row r="956" spans="1:4" ht="14" customHeight="1">
      <c r="A956" t="s">
        <v>2656</v>
      </c>
      <c r="B956" t="s">
        <v>2657</v>
      </c>
      <c r="C956" t="s">
        <v>1840</v>
      </c>
      <c r="D956">
        <v>1.75</v>
      </c>
    </row>
    <row r="957" spans="1:4" ht="14" customHeight="1">
      <c r="A957" t="s">
        <v>2658</v>
      </c>
      <c r="B957" t="s">
        <v>1669</v>
      </c>
      <c r="C957" t="s">
        <v>1844</v>
      </c>
      <c r="D957">
        <v>1.75</v>
      </c>
    </row>
    <row r="958" spans="1:4" ht="14" customHeight="1">
      <c r="A958" t="s">
        <v>2659</v>
      </c>
      <c r="B958" t="s">
        <v>2660</v>
      </c>
      <c r="C958" t="s">
        <v>1842</v>
      </c>
      <c r="D958">
        <v>1.75</v>
      </c>
    </row>
    <row r="959" spans="1:4" ht="14" customHeight="1">
      <c r="A959" t="s">
        <v>2661</v>
      </c>
      <c r="B959" t="s">
        <v>2157</v>
      </c>
      <c r="C959" t="s">
        <v>1840</v>
      </c>
      <c r="D959">
        <v>1.75</v>
      </c>
    </row>
    <row r="960" spans="1:4" ht="14" customHeight="1">
      <c r="A960" t="s">
        <v>2662</v>
      </c>
      <c r="B960" t="s">
        <v>2663</v>
      </c>
      <c r="C960" t="s">
        <v>1840</v>
      </c>
      <c r="D960">
        <v>1.75</v>
      </c>
    </row>
    <row r="961" spans="1:4" ht="14" customHeight="1">
      <c r="A961" t="s">
        <v>2664</v>
      </c>
      <c r="B961" t="s">
        <v>2665</v>
      </c>
      <c r="C961" t="s">
        <v>402</v>
      </c>
      <c r="D961">
        <v>1.75</v>
      </c>
    </row>
    <row r="962" spans="1:4" ht="14" customHeight="1">
      <c r="A962" t="s">
        <v>2666</v>
      </c>
      <c r="B962" t="s">
        <v>958</v>
      </c>
      <c r="C962" t="s">
        <v>401</v>
      </c>
      <c r="D962">
        <v>1.74</v>
      </c>
    </row>
    <row r="963" spans="1:4" ht="14" customHeight="1">
      <c r="A963" t="s">
        <v>2667</v>
      </c>
      <c r="B963" t="s">
        <v>898</v>
      </c>
      <c r="C963" t="s">
        <v>1844</v>
      </c>
      <c r="D963">
        <v>1.73</v>
      </c>
    </row>
    <row r="964" spans="1:4" ht="14" customHeight="1">
      <c r="A964" t="s">
        <v>2668</v>
      </c>
      <c r="B964" t="s">
        <v>2593</v>
      </c>
      <c r="C964" t="s">
        <v>1844</v>
      </c>
      <c r="D964">
        <v>1.73</v>
      </c>
    </row>
    <row r="965" spans="1:4" ht="14" customHeight="1">
      <c r="A965" t="s">
        <v>2661</v>
      </c>
      <c r="B965" t="s">
        <v>913</v>
      </c>
      <c r="C965" t="s">
        <v>402</v>
      </c>
      <c r="D965">
        <v>1.73</v>
      </c>
    </row>
    <row r="966" spans="1:4" ht="14" customHeight="1">
      <c r="A966" t="s">
        <v>2156</v>
      </c>
      <c r="B966" t="s">
        <v>1928</v>
      </c>
      <c r="C966" t="s">
        <v>1842</v>
      </c>
      <c r="D966">
        <v>1.72</v>
      </c>
    </row>
    <row r="967" spans="1:4" ht="14" customHeight="1">
      <c r="A967" t="s">
        <v>886</v>
      </c>
      <c r="B967" t="s">
        <v>2669</v>
      </c>
      <c r="C967" t="s">
        <v>412</v>
      </c>
      <c r="D967">
        <v>1.71</v>
      </c>
    </row>
    <row r="968" spans="1:4" ht="14" customHeight="1">
      <c r="A968" t="s">
        <v>1688</v>
      </c>
      <c r="B968" t="s">
        <v>2670</v>
      </c>
      <c r="C968" t="s">
        <v>1842</v>
      </c>
      <c r="D968">
        <v>1.69</v>
      </c>
    </row>
    <row r="969" spans="1:4">
      <c r="A969" t="s">
        <v>2671</v>
      </c>
      <c r="B969" t="s">
        <v>2706</v>
      </c>
      <c r="C969" t="s">
        <v>403</v>
      </c>
      <c r="D969">
        <v>1.69</v>
      </c>
    </row>
    <row r="970" spans="1:4" ht="14" customHeight="1">
      <c r="A970" t="s">
        <v>1045</v>
      </c>
      <c r="B970" t="s">
        <v>2672</v>
      </c>
      <c r="C970" t="s">
        <v>1844</v>
      </c>
      <c r="D970">
        <v>1.69</v>
      </c>
    </row>
    <row r="971" spans="1:4" ht="14" customHeight="1">
      <c r="A971" t="s">
        <v>2673</v>
      </c>
      <c r="B971" t="s">
        <v>898</v>
      </c>
      <c r="C971" t="s">
        <v>1842</v>
      </c>
      <c r="D971">
        <v>1.67</v>
      </c>
    </row>
    <row r="972" spans="1:4" ht="14" customHeight="1">
      <c r="A972" t="s">
        <v>875</v>
      </c>
      <c r="B972" t="s">
        <v>2674</v>
      </c>
      <c r="C972" t="s">
        <v>1840</v>
      </c>
      <c r="D972">
        <v>1.67</v>
      </c>
    </row>
    <row r="973" spans="1:4">
      <c r="A973" t="s">
        <v>2675</v>
      </c>
      <c r="B973" t="s">
        <v>2707</v>
      </c>
      <c r="C973" t="s">
        <v>1844</v>
      </c>
      <c r="D973">
        <v>1.67</v>
      </c>
    </row>
    <row r="974" spans="1:4">
      <c r="A974" t="s">
        <v>830</v>
      </c>
      <c r="B974" t="s">
        <v>2676</v>
      </c>
      <c r="C974" t="s">
        <v>403</v>
      </c>
      <c r="D974">
        <v>1.66</v>
      </c>
    </row>
    <row r="975" spans="1:4">
      <c r="A975" t="s">
        <v>949</v>
      </c>
      <c r="B975" t="s">
        <v>1848</v>
      </c>
      <c r="C975" t="s">
        <v>1841</v>
      </c>
      <c r="D975">
        <v>1.66</v>
      </c>
    </row>
    <row r="976" spans="1:4">
      <c r="A976" t="s">
        <v>1045</v>
      </c>
      <c r="B976" t="s">
        <v>2677</v>
      </c>
      <c r="C976" t="s">
        <v>1842</v>
      </c>
      <c r="D976">
        <v>1.66</v>
      </c>
    </row>
    <row r="977" spans="1:4">
      <c r="A977" t="s">
        <v>1685</v>
      </c>
      <c r="B977" t="s">
        <v>2678</v>
      </c>
      <c r="C977" t="s">
        <v>1840</v>
      </c>
      <c r="D977">
        <v>1.65</v>
      </c>
    </row>
    <row r="978" spans="1:4">
      <c r="A978" t="s">
        <v>2301</v>
      </c>
      <c r="B978" t="s">
        <v>2436</v>
      </c>
      <c r="C978" t="s">
        <v>402</v>
      </c>
      <c r="D978">
        <v>1.64</v>
      </c>
    </row>
    <row r="979" spans="1:4">
      <c r="A979" t="s">
        <v>2679</v>
      </c>
      <c r="B979" t="s">
        <v>2680</v>
      </c>
      <c r="C979" t="s">
        <v>403</v>
      </c>
      <c r="D979">
        <v>1.64</v>
      </c>
    </row>
    <row r="980" spans="1:4">
      <c r="A980" t="s">
        <v>2681</v>
      </c>
      <c r="B980" t="s">
        <v>2682</v>
      </c>
      <c r="C980" t="s">
        <v>1844</v>
      </c>
      <c r="D980">
        <v>1.64</v>
      </c>
    </row>
    <row r="981" spans="1:4">
      <c r="A981" t="s">
        <v>803</v>
      </c>
      <c r="B981" t="s">
        <v>2683</v>
      </c>
      <c r="C981" t="s">
        <v>1845</v>
      </c>
      <c r="D981">
        <v>1.63</v>
      </c>
    </row>
    <row r="982" spans="1:4">
      <c r="A982" t="s">
        <v>2243</v>
      </c>
      <c r="B982" t="s">
        <v>2684</v>
      </c>
      <c r="C982" t="s">
        <v>1840</v>
      </c>
      <c r="D982">
        <v>1.63</v>
      </c>
    </row>
    <row r="983" spans="1:4">
      <c r="A983" t="s">
        <v>850</v>
      </c>
      <c r="B983" t="s">
        <v>2685</v>
      </c>
      <c r="C983" t="s">
        <v>1842</v>
      </c>
      <c r="D983">
        <v>1.63</v>
      </c>
    </row>
    <row r="984" spans="1:4">
      <c r="A984" t="s">
        <v>2686</v>
      </c>
      <c r="B984" t="s">
        <v>1848</v>
      </c>
      <c r="C984" t="s">
        <v>1842</v>
      </c>
      <c r="D984">
        <v>1.63</v>
      </c>
    </row>
    <row r="985" spans="1:4">
      <c r="A985" t="s">
        <v>888</v>
      </c>
      <c r="B985" t="s">
        <v>2687</v>
      </c>
      <c r="C985" t="s">
        <v>1841</v>
      </c>
      <c r="D985">
        <v>1.63</v>
      </c>
    </row>
    <row r="986" spans="1:4">
      <c r="A986" t="s">
        <v>914</v>
      </c>
      <c r="B986" t="s">
        <v>1031</v>
      </c>
      <c r="C986" t="s">
        <v>403</v>
      </c>
      <c r="D986">
        <v>1.62</v>
      </c>
    </row>
    <row r="987" spans="1:4">
      <c r="A987" t="s">
        <v>2149</v>
      </c>
      <c r="B987" t="s">
        <v>1985</v>
      </c>
      <c r="C987" t="s">
        <v>1840</v>
      </c>
      <c r="D987">
        <v>1.61</v>
      </c>
    </row>
    <row r="988" spans="1:4">
      <c r="A988" t="s">
        <v>2688</v>
      </c>
      <c r="B988" t="s">
        <v>2155</v>
      </c>
      <c r="C988" t="s">
        <v>403</v>
      </c>
      <c r="D988">
        <v>1.6</v>
      </c>
    </row>
    <row r="989" spans="1:4">
      <c r="A989" t="s">
        <v>2689</v>
      </c>
      <c r="B989" t="s">
        <v>2690</v>
      </c>
      <c r="C989" t="s">
        <v>412</v>
      </c>
      <c r="D989">
        <v>1.6</v>
      </c>
    </row>
    <row r="990" spans="1:4">
      <c r="A990" t="s">
        <v>1030</v>
      </c>
      <c r="B990" t="s">
        <v>2691</v>
      </c>
      <c r="C990" t="s">
        <v>1840</v>
      </c>
      <c r="D990">
        <v>1.59</v>
      </c>
    </row>
    <row r="991" spans="1:4">
      <c r="A991" t="s">
        <v>2692</v>
      </c>
      <c r="B991" t="s">
        <v>839</v>
      </c>
      <c r="C991" t="s">
        <v>403</v>
      </c>
      <c r="D991">
        <v>1.59</v>
      </c>
    </row>
    <row r="992" spans="1:4">
      <c r="A992" t="s">
        <v>2693</v>
      </c>
      <c r="B992" t="s">
        <v>1784</v>
      </c>
      <c r="C992" t="s">
        <v>403</v>
      </c>
      <c r="D992">
        <v>1.59</v>
      </c>
    </row>
    <row r="993" spans="1:4">
      <c r="A993" t="s">
        <v>890</v>
      </c>
      <c r="B993" t="s">
        <v>2694</v>
      </c>
      <c r="C993" t="s">
        <v>1840</v>
      </c>
      <c r="D993">
        <v>1.58</v>
      </c>
    </row>
    <row r="994" spans="1:4">
      <c r="A994" t="s">
        <v>2695</v>
      </c>
      <c r="B994" t="s">
        <v>2696</v>
      </c>
      <c r="C994" t="s">
        <v>401</v>
      </c>
      <c r="D994">
        <v>1.58</v>
      </c>
    </row>
    <row r="995" spans="1:4">
      <c r="A995" t="s">
        <v>780</v>
      </c>
      <c r="B995" t="s">
        <v>2697</v>
      </c>
      <c r="C995" t="s">
        <v>412</v>
      </c>
      <c r="D995">
        <v>1.58</v>
      </c>
    </row>
    <row r="996" spans="1:4">
      <c r="A996" t="s">
        <v>2698</v>
      </c>
      <c r="B996" t="s">
        <v>2699</v>
      </c>
      <c r="C996" t="s">
        <v>403</v>
      </c>
      <c r="D996">
        <v>1.57</v>
      </c>
    </row>
    <row r="997" spans="1:4">
      <c r="A997" t="s">
        <v>2700</v>
      </c>
      <c r="B997" t="s">
        <v>1064</v>
      </c>
      <c r="C997" t="s">
        <v>1844</v>
      </c>
      <c r="D997">
        <v>1.57</v>
      </c>
    </row>
    <row r="998" spans="1:4">
      <c r="A998" t="s">
        <v>2701</v>
      </c>
      <c r="B998" t="s">
        <v>913</v>
      </c>
      <c r="C998" t="s">
        <v>1842</v>
      </c>
      <c r="D998">
        <v>1.57</v>
      </c>
    </row>
    <row r="999" spans="1:4">
      <c r="A999" t="s">
        <v>1993</v>
      </c>
      <c r="B999" t="s">
        <v>1053</v>
      </c>
      <c r="C999" t="s">
        <v>1844</v>
      </c>
      <c r="D999">
        <v>1.56</v>
      </c>
    </row>
    <row r="1000" spans="1:4">
      <c r="A1000" t="s">
        <v>1653</v>
      </c>
      <c r="B1000" t="s">
        <v>953</v>
      </c>
      <c r="C1000" t="s">
        <v>402</v>
      </c>
      <c r="D1000">
        <v>1.56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8"/>
  <sheetViews>
    <sheetView topLeftCell="C288" workbookViewId="0">
      <selection activeCell="E3" sqref="E3"/>
    </sheetView>
  </sheetViews>
  <sheetFormatPr baseColWidth="10" defaultColWidth="8.83203125" defaultRowHeight="14" x14ac:dyDescent="0"/>
  <cols>
    <col min="2" max="2" width="8.83203125" style="1"/>
    <col min="3" max="6" width="30.6640625" customWidth="1"/>
    <col min="10" max="10" width="8.83203125" style="131"/>
  </cols>
  <sheetData>
    <row r="3" spans="2:10">
      <c r="B3" s="130">
        <v>9</v>
      </c>
      <c r="C3" s="129" t="s">
        <v>959</v>
      </c>
      <c r="D3" s="129" t="s">
        <v>960</v>
      </c>
      <c r="E3" s="129" t="str">
        <f t="shared" ref="E3:E66" si="0">TRIM(CONCATENATE(C3," ",D3))</f>
        <v>A.J. Green</v>
      </c>
      <c r="F3" s="129" t="s">
        <v>33</v>
      </c>
      <c r="G3" s="128" t="s">
        <v>1325</v>
      </c>
      <c r="H3" s="128">
        <v>8</v>
      </c>
      <c r="I3" s="128">
        <v>10</v>
      </c>
      <c r="J3" s="132">
        <v>9</v>
      </c>
    </row>
    <row r="4" spans="2:10">
      <c r="B4" s="130">
        <v>241</v>
      </c>
      <c r="C4" s="129" t="s">
        <v>762</v>
      </c>
      <c r="D4" s="129" t="s">
        <v>958</v>
      </c>
      <c r="E4" s="129" t="str">
        <f t="shared" si="0"/>
        <v>Aaron Jones</v>
      </c>
      <c r="F4" s="129" t="s">
        <v>1625</v>
      </c>
      <c r="G4" s="128" t="s">
        <v>1557</v>
      </c>
      <c r="H4" s="128">
        <v>229</v>
      </c>
      <c r="I4" s="128">
        <v>221</v>
      </c>
      <c r="J4" s="132">
        <v>225</v>
      </c>
    </row>
    <row r="5" spans="2:10">
      <c r="B5" s="130">
        <v>28</v>
      </c>
      <c r="C5" s="129" t="s">
        <v>762</v>
      </c>
      <c r="D5" s="129" t="s">
        <v>763</v>
      </c>
      <c r="E5" s="129" t="str">
        <f t="shared" si="0"/>
        <v>Aaron Rodgers</v>
      </c>
      <c r="F5" s="129" t="s">
        <v>1625</v>
      </c>
      <c r="G5" s="128" t="s">
        <v>1344</v>
      </c>
      <c r="H5" s="128">
        <v>33</v>
      </c>
      <c r="I5" s="128">
        <v>25</v>
      </c>
      <c r="J5" s="132">
        <v>29</v>
      </c>
    </row>
    <row r="6" spans="2:10">
      <c r="B6" s="130">
        <v>260</v>
      </c>
      <c r="C6" s="129" t="s">
        <v>1022</v>
      </c>
      <c r="D6" s="129" t="s">
        <v>1741</v>
      </c>
      <c r="E6" s="129" t="str">
        <f t="shared" si="0"/>
        <v>Adam Shaheen</v>
      </c>
      <c r="F6" s="129" t="s">
        <v>57</v>
      </c>
      <c r="G6" s="128" t="s">
        <v>1576</v>
      </c>
      <c r="H6" s="128">
        <v>238</v>
      </c>
      <c r="I6" s="128"/>
      <c r="J6" s="132">
        <v>238</v>
      </c>
    </row>
    <row r="7" spans="2:10">
      <c r="B7" s="130">
        <v>118</v>
      </c>
      <c r="C7" s="129" t="s">
        <v>1022</v>
      </c>
      <c r="D7" s="129" t="s">
        <v>1023</v>
      </c>
      <c r="E7" s="129" t="str">
        <f t="shared" si="0"/>
        <v>Adam Thielen</v>
      </c>
      <c r="F7" s="129" t="s">
        <v>25</v>
      </c>
      <c r="G7" s="128" t="s">
        <v>1434</v>
      </c>
      <c r="H7" s="128">
        <v>107</v>
      </c>
      <c r="I7" s="128">
        <v>135</v>
      </c>
      <c r="J7" s="132">
        <v>121</v>
      </c>
    </row>
    <row r="8" spans="2:10">
      <c r="B8" s="130">
        <v>210</v>
      </c>
      <c r="C8" s="129" t="s">
        <v>1022</v>
      </c>
      <c r="D8" s="129" t="s">
        <v>1687</v>
      </c>
      <c r="E8" s="129" t="str">
        <f t="shared" si="0"/>
        <v>Adam Vinatieri</v>
      </c>
      <c r="F8" s="129" t="s">
        <v>21</v>
      </c>
      <c r="G8" s="128" t="s">
        <v>1526</v>
      </c>
      <c r="H8" s="128"/>
      <c r="I8" s="128">
        <v>186</v>
      </c>
      <c r="J8" s="132">
        <v>186</v>
      </c>
    </row>
    <row r="9" spans="2:10">
      <c r="B9" s="130">
        <v>74</v>
      </c>
      <c r="C9" s="129" t="s">
        <v>873</v>
      </c>
      <c r="D9" s="129" t="s">
        <v>874</v>
      </c>
      <c r="E9" s="129" t="str">
        <f t="shared" si="0"/>
        <v>Adrian Peterson</v>
      </c>
      <c r="F9" s="129" t="s">
        <v>1626</v>
      </c>
      <c r="G9" s="128" t="s">
        <v>1390</v>
      </c>
      <c r="H9" s="128">
        <v>90</v>
      </c>
      <c r="I9" s="128">
        <v>58</v>
      </c>
      <c r="J9" s="132">
        <v>74</v>
      </c>
    </row>
    <row r="10" spans="2:10">
      <c r="B10" s="130">
        <v>297</v>
      </c>
      <c r="C10" s="129" t="s">
        <v>1788</v>
      </c>
      <c r="D10" s="129" t="s">
        <v>990</v>
      </c>
      <c r="E10" s="129" t="str">
        <f t="shared" si="0"/>
        <v>Aldrick Robinson</v>
      </c>
      <c r="F10" s="129" t="s">
        <v>1629</v>
      </c>
      <c r="G10" s="128" t="s">
        <v>1613</v>
      </c>
      <c r="H10" s="128">
        <v>271</v>
      </c>
      <c r="I10" s="128"/>
      <c r="J10" s="132">
        <v>271</v>
      </c>
    </row>
    <row r="11" spans="2:10">
      <c r="B11" s="130">
        <v>200</v>
      </c>
      <c r="C11" s="129" t="s">
        <v>809</v>
      </c>
      <c r="D11" s="129" t="s">
        <v>810</v>
      </c>
      <c r="E11" s="129" t="str">
        <f t="shared" si="0"/>
        <v>Alex Smith</v>
      </c>
      <c r="F11" s="129" t="s">
        <v>1630</v>
      </c>
      <c r="G11" s="128" t="s">
        <v>1516</v>
      </c>
      <c r="H11" s="128">
        <v>178</v>
      </c>
      <c r="I11" s="128">
        <v>217</v>
      </c>
      <c r="J11" s="132">
        <v>197.5</v>
      </c>
    </row>
    <row r="12" spans="2:10">
      <c r="B12" s="130">
        <v>195</v>
      </c>
      <c r="C12" s="129" t="s">
        <v>973</v>
      </c>
      <c r="D12" s="129" t="s">
        <v>1675</v>
      </c>
      <c r="E12" s="129" t="str">
        <f t="shared" si="0"/>
        <v>Allen Hurns</v>
      </c>
      <c r="F12" s="129" t="s">
        <v>1628</v>
      </c>
      <c r="G12" s="128" t="s">
        <v>1511</v>
      </c>
      <c r="H12" s="128">
        <v>177</v>
      </c>
      <c r="I12" s="128">
        <v>194</v>
      </c>
      <c r="J12" s="132">
        <v>185.5</v>
      </c>
    </row>
    <row r="13" spans="2:10">
      <c r="B13" s="130">
        <v>26</v>
      </c>
      <c r="C13" s="129" t="s">
        <v>973</v>
      </c>
      <c r="D13" s="129" t="s">
        <v>990</v>
      </c>
      <c r="E13" s="129" t="str">
        <f t="shared" si="0"/>
        <v>Allen Robinson</v>
      </c>
      <c r="F13" s="129" t="s">
        <v>1628</v>
      </c>
      <c r="G13" s="128" t="s">
        <v>1342</v>
      </c>
      <c r="H13" s="128">
        <v>26</v>
      </c>
      <c r="I13" s="128">
        <v>29</v>
      </c>
      <c r="J13" s="132">
        <v>27.5</v>
      </c>
    </row>
    <row r="14" spans="2:10">
      <c r="B14" s="130">
        <v>31</v>
      </c>
      <c r="C14" s="129" t="s">
        <v>970</v>
      </c>
      <c r="D14" s="129" t="s">
        <v>971</v>
      </c>
      <c r="E14" s="129" t="str">
        <f t="shared" si="0"/>
        <v>Alshon Jeffery</v>
      </c>
      <c r="F14" s="129" t="s">
        <v>53</v>
      </c>
      <c r="G14" s="128" t="s">
        <v>1347</v>
      </c>
      <c r="H14" s="128">
        <v>32</v>
      </c>
      <c r="I14" s="128">
        <v>31</v>
      </c>
      <c r="J14" s="132">
        <v>31.5</v>
      </c>
    </row>
    <row r="15" spans="2:10">
      <c r="B15" s="130">
        <v>146</v>
      </c>
      <c r="C15" s="129" t="s">
        <v>918</v>
      </c>
      <c r="D15" s="129" t="s">
        <v>919</v>
      </c>
      <c r="E15" s="129" t="str">
        <f t="shared" si="0"/>
        <v>Alvin Kamara</v>
      </c>
      <c r="F15" s="129" t="s">
        <v>1626</v>
      </c>
      <c r="G15" s="128" t="s">
        <v>1462</v>
      </c>
      <c r="H15" s="128">
        <v>119</v>
      </c>
      <c r="I15" s="128">
        <v>175</v>
      </c>
      <c r="J15" s="132">
        <v>147</v>
      </c>
    </row>
    <row r="16" spans="2:10">
      <c r="B16" s="130">
        <v>19</v>
      </c>
      <c r="C16" s="129" t="s">
        <v>968</v>
      </c>
      <c r="D16" s="129" t="s">
        <v>969</v>
      </c>
      <c r="E16" s="129" t="str">
        <f t="shared" si="0"/>
        <v>Amari Cooper</v>
      </c>
      <c r="F16" s="129" t="s">
        <v>15</v>
      </c>
      <c r="G16" s="128" t="s">
        <v>1335</v>
      </c>
      <c r="H16" s="128">
        <v>16</v>
      </c>
      <c r="I16" s="128">
        <v>20</v>
      </c>
      <c r="J16" s="132">
        <v>18</v>
      </c>
    </row>
    <row r="17" spans="2:10">
      <c r="B17" s="130">
        <v>67</v>
      </c>
      <c r="C17" s="129" t="s">
        <v>877</v>
      </c>
      <c r="D17" s="129" t="s">
        <v>878</v>
      </c>
      <c r="E17" s="129" t="str">
        <f t="shared" si="0"/>
        <v>Ameer Abdullah</v>
      </c>
      <c r="F17" s="129" t="s">
        <v>17</v>
      </c>
      <c r="G17" s="128" t="s">
        <v>1383</v>
      </c>
      <c r="H17" s="128">
        <v>65</v>
      </c>
      <c r="I17" s="128">
        <v>69</v>
      </c>
      <c r="J17" s="132">
        <v>67</v>
      </c>
    </row>
    <row r="18" spans="2:10">
      <c r="B18" s="130">
        <v>51</v>
      </c>
      <c r="C18" s="129" t="s">
        <v>768</v>
      </c>
      <c r="D18" s="129" t="s">
        <v>769</v>
      </c>
      <c r="E18" s="129" t="str">
        <f t="shared" si="0"/>
        <v>Andrew Luck</v>
      </c>
      <c r="F18" s="129" t="s">
        <v>21</v>
      </c>
      <c r="G18" s="128" t="s">
        <v>1367</v>
      </c>
      <c r="H18" s="128">
        <v>51</v>
      </c>
      <c r="I18" s="128">
        <v>54</v>
      </c>
      <c r="J18" s="132">
        <v>52.5</v>
      </c>
    </row>
    <row r="19" spans="2:10">
      <c r="B19" s="130">
        <v>129</v>
      </c>
      <c r="C19" s="129" t="s">
        <v>796</v>
      </c>
      <c r="D19" s="129" t="s">
        <v>797</v>
      </c>
      <c r="E19" s="129" t="str">
        <f t="shared" si="0"/>
        <v>Andy Dalton</v>
      </c>
      <c r="F19" s="129" t="s">
        <v>33</v>
      </c>
      <c r="G19" s="128" t="s">
        <v>1445</v>
      </c>
      <c r="H19" s="128">
        <v>130</v>
      </c>
      <c r="I19" s="128">
        <v>134</v>
      </c>
      <c r="J19" s="132">
        <v>132</v>
      </c>
    </row>
    <row r="20" spans="2:10">
      <c r="B20" s="130">
        <v>298</v>
      </c>
      <c r="C20" s="129" t="s">
        <v>1789</v>
      </c>
      <c r="D20" s="129" t="s">
        <v>1790</v>
      </c>
      <c r="E20" s="129" t="str">
        <f t="shared" si="0"/>
        <v>Anquan Boldin</v>
      </c>
      <c r="F20" s="129"/>
      <c r="G20" s="128" t="s">
        <v>1614</v>
      </c>
      <c r="H20" s="128">
        <v>273</v>
      </c>
      <c r="I20" s="128"/>
      <c r="J20" s="132">
        <v>273</v>
      </c>
    </row>
    <row r="21" spans="2:10">
      <c r="B21" s="130">
        <v>4</v>
      </c>
      <c r="C21" s="129" t="s">
        <v>952</v>
      </c>
      <c r="D21" s="129" t="s">
        <v>953</v>
      </c>
      <c r="E21" s="129" t="str">
        <f t="shared" si="0"/>
        <v>Antonio Brown</v>
      </c>
      <c r="F21" s="129" t="s">
        <v>13</v>
      </c>
      <c r="G21" s="128" t="s">
        <v>1320</v>
      </c>
      <c r="H21" s="128">
        <v>4</v>
      </c>
      <c r="I21" s="128">
        <v>4</v>
      </c>
      <c r="J21" s="132">
        <v>4</v>
      </c>
    </row>
    <row r="22" spans="2:10">
      <c r="B22" s="130">
        <v>199</v>
      </c>
      <c r="C22" s="129" t="s">
        <v>952</v>
      </c>
      <c r="D22" s="129" t="s">
        <v>1090</v>
      </c>
      <c r="E22" s="129" t="str">
        <f t="shared" si="0"/>
        <v>Antonio Gates</v>
      </c>
      <c r="F22" s="129" t="s">
        <v>1624</v>
      </c>
      <c r="G22" s="128" t="s">
        <v>1515</v>
      </c>
      <c r="H22" s="128">
        <v>209</v>
      </c>
      <c r="I22" s="128">
        <v>176</v>
      </c>
      <c r="J22" s="132">
        <v>192.5</v>
      </c>
    </row>
    <row r="23" spans="2:10">
      <c r="B23" s="130">
        <v>267</v>
      </c>
      <c r="C23" s="129" t="s">
        <v>1750</v>
      </c>
      <c r="D23" s="129" t="s">
        <v>904</v>
      </c>
      <c r="E23" s="129" t="str">
        <f t="shared" si="0"/>
        <v>ArDarius Stewart</v>
      </c>
      <c r="F23" s="129" t="s">
        <v>51</v>
      </c>
      <c r="G23" s="128" t="s">
        <v>1583</v>
      </c>
      <c r="H23" s="128">
        <v>242</v>
      </c>
      <c r="I23" s="128"/>
      <c r="J23" s="132">
        <v>242</v>
      </c>
    </row>
    <row r="24" spans="2:10">
      <c r="B24" s="130">
        <v>165</v>
      </c>
      <c r="C24" s="129" t="s">
        <v>1656</v>
      </c>
      <c r="D24" s="129" t="s">
        <v>1657</v>
      </c>
      <c r="E24" s="129" t="str">
        <f t="shared" si="0"/>
        <v>Arizona Cardinals</v>
      </c>
      <c r="F24" s="129" t="s">
        <v>1636</v>
      </c>
      <c r="G24" s="128" t="s">
        <v>1481</v>
      </c>
      <c r="H24" s="128">
        <v>196</v>
      </c>
      <c r="I24" s="128">
        <v>138</v>
      </c>
      <c r="J24" s="132">
        <v>167</v>
      </c>
    </row>
    <row r="25" spans="2:10">
      <c r="B25" s="130">
        <v>186</v>
      </c>
      <c r="C25" s="129" t="s">
        <v>1672</v>
      </c>
      <c r="D25" s="129" t="s">
        <v>1673</v>
      </c>
      <c r="E25" s="129" t="str">
        <f t="shared" si="0"/>
        <v>Atlanta Falcons</v>
      </c>
      <c r="F25" s="129" t="s">
        <v>1636</v>
      </c>
      <c r="G25" s="128" t="s">
        <v>1502</v>
      </c>
      <c r="H25" s="128">
        <v>212</v>
      </c>
      <c r="I25" s="128">
        <v>164</v>
      </c>
      <c r="J25" s="132">
        <v>188</v>
      </c>
    </row>
    <row r="26" spans="2:10">
      <c r="B26" s="130">
        <v>180</v>
      </c>
      <c r="C26" s="129" t="s">
        <v>1079</v>
      </c>
      <c r="D26" s="129" t="s">
        <v>1080</v>
      </c>
      <c r="E26" s="129" t="str">
        <f t="shared" si="0"/>
        <v>Austin Hooper</v>
      </c>
      <c r="F26" s="129" t="s">
        <v>5</v>
      </c>
      <c r="G26" s="128" t="s">
        <v>1496</v>
      </c>
      <c r="H26" s="128">
        <v>155</v>
      </c>
      <c r="I26" s="128"/>
      <c r="J26" s="132">
        <v>155</v>
      </c>
    </row>
    <row r="27" spans="2:10">
      <c r="B27" s="130">
        <v>196</v>
      </c>
      <c r="C27" s="129" t="s">
        <v>1676</v>
      </c>
      <c r="D27" s="129" t="s">
        <v>1677</v>
      </c>
      <c r="E27" s="129" t="str">
        <f t="shared" si="0"/>
        <v>Baltimore Ravens</v>
      </c>
      <c r="F27" s="129" t="s">
        <v>1636</v>
      </c>
      <c r="G27" s="128" t="s">
        <v>1512</v>
      </c>
      <c r="H27" s="128">
        <v>231</v>
      </c>
      <c r="I27" s="128">
        <v>173</v>
      </c>
      <c r="J27" s="132">
        <v>202</v>
      </c>
    </row>
    <row r="28" spans="2:10">
      <c r="B28" s="130">
        <v>97</v>
      </c>
      <c r="C28" s="129" t="s">
        <v>780</v>
      </c>
      <c r="D28" s="129" t="s">
        <v>781</v>
      </c>
      <c r="E28" s="129" t="str">
        <f t="shared" si="0"/>
        <v>Ben Roethlisberger</v>
      </c>
      <c r="F28" s="129" t="s">
        <v>13</v>
      </c>
      <c r="G28" s="128" t="s">
        <v>1413</v>
      </c>
      <c r="H28" s="128">
        <v>108</v>
      </c>
      <c r="I28" s="128">
        <v>85</v>
      </c>
      <c r="J28" s="132">
        <v>96.5</v>
      </c>
    </row>
    <row r="29" spans="2:10">
      <c r="B29" s="130">
        <v>68</v>
      </c>
      <c r="C29" s="129" t="s">
        <v>862</v>
      </c>
      <c r="D29" s="129" t="s">
        <v>863</v>
      </c>
      <c r="E29" s="129" t="str">
        <f t="shared" si="0"/>
        <v>Bilal Powell</v>
      </c>
      <c r="F29" s="129" t="s">
        <v>51</v>
      </c>
      <c r="G29" s="128" t="s">
        <v>1384</v>
      </c>
      <c r="H29" s="128">
        <v>73</v>
      </c>
      <c r="I29" s="128">
        <v>63</v>
      </c>
      <c r="J29" s="132">
        <v>68</v>
      </c>
    </row>
    <row r="30" spans="2:10">
      <c r="B30" s="130">
        <v>269</v>
      </c>
      <c r="C30" s="129" t="s">
        <v>1753</v>
      </c>
      <c r="D30" s="129" t="s">
        <v>1754</v>
      </c>
      <c r="E30" s="129" t="str">
        <f t="shared" si="0"/>
        <v>Blair Walsh</v>
      </c>
      <c r="F30" s="129" t="s">
        <v>29</v>
      </c>
      <c r="G30" s="128" t="s">
        <v>1585</v>
      </c>
      <c r="H30" s="128"/>
      <c r="I30" s="128">
        <v>244</v>
      </c>
      <c r="J30" s="132">
        <v>244</v>
      </c>
    </row>
    <row r="31" spans="2:10">
      <c r="B31" s="130">
        <v>153</v>
      </c>
      <c r="C31" s="129" t="s">
        <v>805</v>
      </c>
      <c r="D31" s="129" t="s">
        <v>806</v>
      </c>
      <c r="E31" s="129" t="str">
        <f t="shared" si="0"/>
        <v>Blake Bortles</v>
      </c>
      <c r="F31" s="129" t="s">
        <v>1628</v>
      </c>
      <c r="G31" s="128" t="s">
        <v>1469</v>
      </c>
      <c r="H31" s="128">
        <v>137</v>
      </c>
      <c r="I31" s="128">
        <v>180</v>
      </c>
      <c r="J31" s="132">
        <v>158.5</v>
      </c>
    </row>
    <row r="32" spans="2:10">
      <c r="B32" s="130">
        <v>24</v>
      </c>
      <c r="C32" s="129" t="s">
        <v>986</v>
      </c>
      <c r="D32" s="129" t="s">
        <v>987</v>
      </c>
      <c r="E32" s="129" t="str">
        <f t="shared" si="0"/>
        <v>Brandin Cooks</v>
      </c>
      <c r="F32" s="129" t="s">
        <v>1627</v>
      </c>
      <c r="G32" s="128" t="s">
        <v>1340</v>
      </c>
      <c r="H32" s="128">
        <v>25</v>
      </c>
      <c r="I32" s="128">
        <v>24</v>
      </c>
      <c r="J32" s="132">
        <v>24.5</v>
      </c>
    </row>
    <row r="33" spans="2:10">
      <c r="B33" s="130">
        <v>274</v>
      </c>
      <c r="C33" s="129" t="s">
        <v>992</v>
      </c>
      <c r="D33" s="129" t="s">
        <v>1760</v>
      </c>
      <c r="E33" s="129" t="str">
        <f t="shared" si="0"/>
        <v>Brandon LaFell</v>
      </c>
      <c r="F33" s="129" t="s">
        <v>33</v>
      </c>
      <c r="G33" s="128" t="s">
        <v>1590</v>
      </c>
      <c r="H33" s="128">
        <v>246</v>
      </c>
      <c r="I33" s="128"/>
      <c r="J33" s="132">
        <v>246</v>
      </c>
    </row>
    <row r="34" spans="2:10">
      <c r="B34" s="130">
        <v>56</v>
      </c>
      <c r="C34" s="129" t="s">
        <v>992</v>
      </c>
      <c r="D34" s="129" t="s">
        <v>993</v>
      </c>
      <c r="E34" s="129" t="str">
        <f t="shared" si="0"/>
        <v>Brandon Marshall</v>
      </c>
      <c r="F34" s="129" t="s">
        <v>27</v>
      </c>
      <c r="G34" s="128" t="s">
        <v>1372</v>
      </c>
      <c r="H34" s="128">
        <v>66</v>
      </c>
      <c r="I34" s="128">
        <v>51</v>
      </c>
      <c r="J34" s="132">
        <v>58.5</v>
      </c>
    </row>
    <row r="35" spans="2:10">
      <c r="B35" s="130">
        <v>259</v>
      </c>
      <c r="C35" s="129" t="s">
        <v>992</v>
      </c>
      <c r="D35" s="129" t="s">
        <v>1740</v>
      </c>
      <c r="E35" s="129" t="str">
        <f t="shared" si="0"/>
        <v>Brandon McManus</v>
      </c>
      <c r="F35" s="129" t="s">
        <v>47</v>
      </c>
      <c r="G35" s="128" t="s">
        <v>1575</v>
      </c>
      <c r="H35" s="128"/>
      <c r="I35" s="128">
        <v>238</v>
      </c>
      <c r="J35" s="132">
        <v>238</v>
      </c>
    </row>
    <row r="36" spans="2:10">
      <c r="B36" s="130">
        <v>135</v>
      </c>
      <c r="C36" s="129" t="s">
        <v>1050</v>
      </c>
      <c r="D36" s="129" t="s">
        <v>1051</v>
      </c>
      <c r="E36" s="129" t="str">
        <f t="shared" si="0"/>
        <v>Breshad Perriman</v>
      </c>
      <c r="F36" s="129" t="s">
        <v>31</v>
      </c>
      <c r="G36" s="128" t="s">
        <v>1451</v>
      </c>
      <c r="H36" s="128">
        <v>112</v>
      </c>
      <c r="I36" s="128">
        <v>165</v>
      </c>
      <c r="J36" s="132">
        <v>138.5</v>
      </c>
    </row>
    <row r="37" spans="2:10">
      <c r="B37" s="130">
        <v>225</v>
      </c>
      <c r="C37" s="129" t="s">
        <v>814</v>
      </c>
      <c r="D37" s="129" t="s">
        <v>815</v>
      </c>
      <c r="E37" s="129" t="str">
        <f t="shared" si="0"/>
        <v>Brian Hoyer</v>
      </c>
      <c r="F37" s="129" t="s">
        <v>1629</v>
      </c>
      <c r="G37" s="128" t="s">
        <v>1541</v>
      </c>
      <c r="H37" s="128">
        <v>204</v>
      </c>
      <c r="I37" s="128"/>
      <c r="J37" s="132">
        <v>204</v>
      </c>
    </row>
    <row r="38" spans="2:10">
      <c r="B38" s="130">
        <v>271</v>
      </c>
      <c r="C38" s="129" t="s">
        <v>1756</v>
      </c>
      <c r="D38" s="129" t="s">
        <v>1757</v>
      </c>
      <c r="E38" s="129" t="str">
        <f t="shared" si="0"/>
        <v>Buffalo Bills</v>
      </c>
      <c r="F38" s="129" t="s">
        <v>1636</v>
      </c>
      <c r="G38" s="128" t="s">
        <v>1587</v>
      </c>
      <c r="H38" s="128">
        <v>267</v>
      </c>
      <c r="I38" s="128">
        <v>245</v>
      </c>
      <c r="J38" s="132">
        <v>256</v>
      </c>
    </row>
    <row r="39" spans="2:10">
      <c r="B39" s="130">
        <v>46</v>
      </c>
      <c r="C39" s="129" t="s">
        <v>856</v>
      </c>
      <c r="D39" s="129" t="s">
        <v>857</v>
      </c>
      <c r="E39" s="129" t="str">
        <f t="shared" si="0"/>
        <v>C.J. Anderson</v>
      </c>
      <c r="F39" s="129" t="s">
        <v>47</v>
      </c>
      <c r="G39" s="128" t="s">
        <v>1362</v>
      </c>
      <c r="H39" s="128">
        <v>52</v>
      </c>
      <c r="I39" s="128">
        <v>45</v>
      </c>
      <c r="J39" s="132">
        <v>48.5</v>
      </c>
    </row>
    <row r="40" spans="2:10">
      <c r="B40" s="130">
        <v>185</v>
      </c>
      <c r="C40" s="129" t="s">
        <v>856</v>
      </c>
      <c r="D40" s="129" t="s">
        <v>1076</v>
      </c>
      <c r="E40" s="129" t="str">
        <f t="shared" si="0"/>
        <v>C.J. Fiedorowicz</v>
      </c>
      <c r="F40" s="129" t="s">
        <v>59</v>
      </c>
      <c r="G40" s="128" t="s">
        <v>1501</v>
      </c>
      <c r="H40" s="128">
        <v>163</v>
      </c>
      <c r="I40" s="128">
        <v>232</v>
      </c>
      <c r="J40" s="132">
        <v>197.5</v>
      </c>
    </row>
    <row r="41" spans="2:10">
      <c r="B41" s="130">
        <v>103</v>
      </c>
      <c r="C41" s="129" t="s">
        <v>856</v>
      </c>
      <c r="D41" s="129" t="s">
        <v>892</v>
      </c>
      <c r="E41" s="129" t="str">
        <f t="shared" si="0"/>
        <v>C.J. Prosise</v>
      </c>
      <c r="F41" s="129" t="s">
        <v>29</v>
      </c>
      <c r="G41" s="128" t="s">
        <v>1419</v>
      </c>
      <c r="H41" s="128">
        <v>94</v>
      </c>
      <c r="I41" s="128">
        <v>110</v>
      </c>
      <c r="J41" s="132">
        <v>102</v>
      </c>
    </row>
    <row r="42" spans="2:10">
      <c r="B42" s="130">
        <v>254</v>
      </c>
      <c r="C42" s="129" t="s">
        <v>1733</v>
      </c>
      <c r="D42" s="129" t="s">
        <v>1734</v>
      </c>
      <c r="E42" s="129" t="str">
        <f t="shared" si="0"/>
        <v>Cairo Santos</v>
      </c>
      <c r="F42" s="129" t="s">
        <v>1630</v>
      </c>
      <c r="G42" s="128" t="s">
        <v>1570</v>
      </c>
      <c r="H42" s="128"/>
      <c r="I42" s="128">
        <v>234</v>
      </c>
      <c r="J42" s="132">
        <v>234</v>
      </c>
    </row>
    <row r="43" spans="2:10">
      <c r="B43" s="130">
        <v>279</v>
      </c>
      <c r="C43" s="129" t="s">
        <v>1765</v>
      </c>
      <c r="D43" s="129" t="s">
        <v>1766</v>
      </c>
      <c r="E43" s="129" t="str">
        <f t="shared" si="0"/>
        <v>Caleb Sturgis</v>
      </c>
      <c r="F43" s="129" t="s">
        <v>53</v>
      </c>
      <c r="G43" s="128" t="s">
        <v>1595</v>
      </c>
      <c r="H43" s="128"/>
      <c r="I43" s="128">
        <v>249</v>
      </c>
      <c r="J43" s="132">
        <v>249</v>
      </c>
    </row>
    <row r="44" spans="2:10">
      <c r="B44" s="130">
        <v>75</v>
      </c>
      <c r="C44" s="129" t="s">
        <v>782</v>
      </c>
      <c r="D44" s="129" t="s">
        <v>783</v>
      </c>
      <c r="E44" s="129" t="str">
        <f t="shared" si="0"/>
        <v>Cam Newton</v>
      </c>
      <c r="F44" s="129" t="s">
        <v>49</v>
      </c>
      <c r="G44" s="128" t="s">
        <v>1391</v>
      </c>
      <c r="H44" s="128">
        <v>82</v>
      </c>
      <c r="I44" s="128">
        <v>70</v>
      </c>
      <c r="J44" s="132">
        <v>76</v>
      </c>
    </row>
    <row r="45" spans="2:10">
      <c r="B45" s="130">
        <v>156</v>
      </c>
      <c r="C45" s="129" t="s">
        <v>1020</v>
      </c>
      <c r="D45" s="129" t="s">
        <v>1077</v>
      </c>
      <c r="E45" s="129" t="str">
        <f t="shared" si="0"/>
        <v>Cameron Brate</v>
      </c>
      <c r="F45" s="129" t="s">
        <v>1623</v>
      </c>
      <c r="G45" s="128" t="s">
        <v>1472</v>
      </c>
      <c r="H45" s="128">
        <v>171</v>
      </c>
      <c r="I45" s="128">
        <v>153</v>
      </c>
      <c r="J45" s="132">
        <v>162</v>
      </c>
    </row>
    <row r="46" spans="2:10">
      <c r="B46" s="130">
        <v>93</v>
      </c>
      <c r="C46" s="129" t="s">
        <v>1020</v>
      </c>
      <c r="D46" s="129" t="s">
        <v>1021</v>
      </c>
      <c r="E46" s="129" t="str">
        <f t="shared" si="0"/>
        <v>Cameron Meredith</v>
      </c>
      <c r="F46" s="129" t="s">
        <v>57</v>
      </c>
      <c r="G46" s="128" t="s">
        <v>1409</v>
      </c>
      <c r="H46" s="128">
        <v>85</v>
      </c>
      <c r="I46" s="128">
        <v>105</v>
      </c>
      <c r="J46" s="132">
        <v>95</v>
      </c>
    </row>
    <row r="47" spans="2:10">
      <c r="B47" s="130">
        <v>255</v>
      </c>
      <c r="C47" s="129" t="s">
        <v>854</v>
      </c>
      <c r="D47" s="129" t="s">
        <v>1735</v>
      </c>
      <c r="E47" s="129" t="str">
        <f t="shared" si="0"/>
        <v>Carlos Henderson</v>
      </c>
      <c r="F47" s="129" t="s">
        <v>47</v>
      </c>
      <c r="G47" s="128" t="s">
        <v>1571</v>
      </c>
      <c r="H47" s="128">
        <v>234</v>
      </c>
      <c r="I47" s="128"/>
      <c r="J47" s="132">
        <v>234</v>
      </c>
    </row>
    <row r="48" spans="2:10">
      <c r="B48" s="130">
        <v>32</v>
      </c>
      <c r="C48" s="129" t="s">
        <v>854</v>
      </c>
      <c r="D48" s="129" t="s">
        <v>855</v>
      </c>
      <c r="E48" s="129" t="str">
        <f t="shared" si="0"/>
        <v>Carlos Hyde</v>
      </c>
      <c r="F48" s="129" t="s">
        <v>1629</v>
      </c>
      <c r="G48" s="128" t="s">
        <v>1348</v>
      </c>
      <c r="H48" s="128">
        <v>36</v>
      </c>
      <c r="I48" s="128">
        <v>33</v>
      </c>
      <c r="J48" s="132">
        <v>34.5</v>
      </c>
    </row>
    <row r="49" spans="2:10">
      <c r="B49" s="130">
        <v>221</v>
      </c>
      <c r="C49" s="129" t="s">
        <v>1693</v>
      </c>
      <c r="D49" s="129" t="s">
        <v>1694</v>
      </c>
      <c r="E49" s="129" t="str">
        <f t="shared" si="0"/>
        <v>Carolina Panthers</v>
      </c>
      <c r="F49" s="129" t="s">
        <v>1636</v>
      </c>
      <c r="G49" s="128" t="s">
        <v>1537</v>
      </c>
      <c r="H49" s="128">
        <v>200</v>
      </c>
      <c r="I49" s="128">
        <v>204</v>
      </c>
      <c r="J49" s="132">
        <v>202</v>
      </c>
    </row>
    <row r="50" spans="2:10">
      <c r="B50" s="130">
        <v>150</v>
      </c>
      <c r="C50" s="129" t="s">
        <v>794</v>
      </c>
      <c r="D50" s="129" t="s">
        <v>800</v>
      </c>
      <c r="E50" s="129" t="str">
        <f t="shared" si="0"/>
        <v>Carson Palmer</v>
      </c>
      <c r="F50" s="129" t="s">
        <v>19</v>
      </c>
      <c r="G50" s="128" t="s">
        <v>1466</v>
      </c>
      <c r="H50" s="128">
        <v>146</v>
      </c>
      <c r="I50" s="128">
        <v>168</v>
      </c>
      <c r="J50" s="132">
        <v>157</v>
      </c>
    </row>
    <row r="51" spans="2:10">
      <c r="B51" s="130">
        <v>132</v>
      </c>
      <c r="C51" s="129" t="s">
        <v>794</v>
      </c>
      <c r="D51" s="129" t="s">
        <v>795</v>
      </c>
      <c r="E51" s="129" t="str">
        <f t="shared" si="0"/>
        <v>Carson Wentz</v>
      </c>
      <c r="F51" s="129" t="s">
        <v>53</v>
      </c>
      <c r="G51" s="128" t="s">
        <v>1448</v>
      </c>
      <c r="H51" s="128">
        <v>134</v>
      </c>
      <c r="I51" s="128">
        <v>137</v>
      </c>
      <c r="J51" s="132">
        <v>135.5</v>
      </c>
    </row>
    <row r="52" spans="2:10">
      <c r="B52" s="130">
        <v>184</v>
      </c>
      <c r="C52" s="129" t="s">
        <v>1671</v>
      </c>
      <c r="D52" s="129" t="s">
        <v>938</v>
      </c>
      <c r="E52" s="129" t="str">
        <f t="shared" si="0"/>
        <v>Charcandrick West</v>
      </c>
      <c r="F52" s="129" t="s">
        <v>1630</v>
      </c>
      <c r="G52" s="128" t="s">
        <v>1500</v>
      </c>
      <c r="H52" s="128"/>
      <c r="I52" s="128">
        <v>161</v>
      </c>
      <c r="J52" s="132">
        <v>161</v>
      </c>
    </row>
    <row r="53" spans="2:10">
      <c r="B53" s="130">
        <v>219</v>
      </c>
      <c r="C53" s="129" t="s">
        <v>926</v>
      </c>
      <c r="D53" s="129" t="s">
        <v>1098</v>
      </c>
      <c r="E53" s="129" t="str">
        <f t="shared" si="0"/>
        <v>Charles Clay</v>
      </c>
      <c r="F53" s="129" t="s">
        <v>64</v>
      </c>
      <c r="G53" s="128" t="s">
        <v>1535</v>
      </c>
      <c r="H53" s="128">
        <v>198</v>
      </c>
      <c r="I53" s="128"/>
      <c r="J53" s="132">
        <v>198</v>
      </c>
    </row>
    <row r="54" spans="2:10">
      <c r="B54" s="130">
        <v>157</v>
      </c>
      <c r="C54" s="129" t="s">
        <v>926</v>
      </c>
      <c r="D54" s="129" t="s">
        <v>1654</v>
      </c>
      <c r="E54" s="129" t="str">
        <f t="shared" si="0"/>
        <v>Charles Sims</v>
      </c>
      <c r="F54" s="129" t="s">
        <v>1623</v>
      </c>
      <c r="G54" s="128" t="s">
        <v>1473</v>
      </c>
      <c r="H54" s="128">
        <v>180</v>
      </c>
      <c r="I54" s="128">
        <v>145</v>
      </c>
      <c r="J54" s="132">
        <v>162.5</v>
      </c>
    </row>
    <row r="55" spans="2:10">
      <c r="B55" s="130">
        <v>300</v>
      </c>
      <c r="C55" s="129" t="s">
        <v>1792</v>
      </c>
      <c r="D55" s="129" t="s">
        <v>1793</v>
      </c>
      <c r="E55" s="129" t="str">
        <f t="shared" si="0"/>
        <v>Chicago Bears</v>
      </c>
      <c r="F55" s="129" t="s">
        <v>1636</v>
      </c>
      <c r="G55" s="128" t="s">
        <v>1616</v>
      </c>
      <c r="H55" s="128">
        <v>275</v>
      </c>
      <c r="I55" s="128"/>
      <c r="J55" s="132">
        <v>275</v>
      </c>
    </row>
    <row r="56" spans="2:10">
      <c r="B56" s="130">
        <v>263</v>
      </c>
      <c r="C56" s="129" t="s">
        <v>922</v>
      </c>
      <c r="D56" s="129" t="s">
        <v>1744</v>
      </c>
      <c r="E56" s="129" t="str">
        <f t="shared" si="0"/>
        <v>Chris Boswell</v>
      </c>
      <c r="F56" s="129" t="s">
        <v>13</v>
      </c>
      <c r="G56" s="128" t="s">
        <v>1579</v>
      </c>
      <c r="H56" s="128"/>
      <c r="I56" s="128">
        <v>240</v>
      </c>
      <c r="J56" s="132">
        <v>240</v>
      </c>
    </row>
    <row r="57" spans="2:10">
      <c r="B57" s="130">
        <v>256</v>
      </c>
      <c r="C57" s="129" t="s">
        <v>922</v>
      </c>
      <c r="D57" s="129" t="s">
        <v>1736</v>
      </c>
      <c r="E57" s="129" t="str">
        <f t="shared" si="0"/>
        <v>Chris Godwin</v>
      </c>
      <c r="F57" s="129" t="s">
        <v>1623</v>
      </c>
      <c r="G57" s="128" t="s">
        <v>1572</v>
      </c>
      <c r="H57" s="128">
        <v>236</v>
      </c>
      <c r="I57" s="128"/>
      <c r="J57" s="132">
        <v>236</v>
      </c>
    </row>
    <row r="58" spans="2:10">
      <c r="B58" s="130">
        <v>218</v>
      </c>
      <c r="C58" s="129" t="s">
        <v>922</v>
      </c>
      <c r="D58" s="129" t="s">
        <v>1054</v>
      </c>
      <c r="E58" s="129" t="str">
        <f t="shared" si="0"/>
        <v>Chris Hogan</v>
      </c>
      <c r="F58" s="129" t="s">
        <v>1627</v>
      </c>
      <c r="G58" s="128" t="s">
        <v>1534</v>
      </c>
      <c r="H58" s="128">
        <v>220</v>
      </c>
      <c r="I58" s="128">
        <v>198</v>
      </c>
      <c r="J58" s="132">
        <v>209</v>
      </c>
    </row>
    <row r="59" spans="2:10">
      <c r="B59" s="130">
        <v>240</v>
      </c>
      <c r="C59" s="129" t="s">
        <v>922</v>
      </c>
      <c r="D59" s="129" t="s">
        <v>951</v>
      </c>
      <c r="E59" s="129" t="str">
        <f t="shared" si="0"/>
        <v>Chris Ivory</v>
      </c>
      <c r="F59" s="129" t="s">
        <v>1628</v>
      </c>
      <c r="G59" s="128" t="s">
        <v>1556</v>
      </c>
      <c r="H59" s="128"/>
      <c r="I59" s="128">
        <v>220</v>
      </c>
      <c r="J59" s="132">
        <v>220</v>
      </c>
    </row>
    <row r="60" spans="2:10">
      <c r="B60" s="130">
        <v>193</v>
      </c>
      <c r="C60" s="129" t="s">
        <v>922</v>
      </c>
      <c r="D60" s="129" t="s">
        <v>923</v>
      </c>
      <c r="E60" s="129" t="str">
        <f t="shared" si="0"/>
        <v>Chris Thompson</v>
      </c>
      <c r="F60" s="129" t="s">
        <v>23</v>
      </c>
      <c r="G60" s="128" t="s">
        <v>1509</v>
      </c>
      <c r="H60" s="128">
        <v>187</v>
      </c>
      <c r="I60" s="128">
        <v>183</v>
      </c>
      <c r="J60" s="132">
        <v>185</v>
      </c>
    </row>
    <row r="61" spans="2:10">
      <c r="B61" s="130">
        <v>42</v>
      </c>
      <c r="C61" s="129" t="s">
        <v>850</v>
      </c>
      <c r="D61" s="129" t="s">
        <v>851</v>
      </c>
      <c r="E61" s="129" t="str">
        <f t="shared" si="0"/>
        <v>Christian McCaffrey</v>
      </c>
      <c r="F61" s="129" t="s">
        <v>49</v>
      </c>
      <c r="G61" s="128" t="s">
        <v>1358</v>
      </c>
      <c r="H61" s="128">
        <v>30</v>
      </c>
      <c r="I61" s="128">
        <v>56</v>
      </c>
      <c r="J61" s="132">
        <v>43</v>
      </c>
    </row>
    <row r="62" spans="2:10">
      <c r="B62" s="130">
        <v>287</v>
      </c>
      <c r="C62" s="129" t="s">
        <v>1778</v>
      </c>
      <c r="D62" s="129" t="s">
        <v>1779</v>
      </c>
      <c r="E62" s="129" t="str">
        <f t="shared" si="0"/>
        <v>Cincinnati Bengals</v>
      </c>
      <c r="F62" s="129" t="s">
        <v>1636</v>
      </c>
      <c r="G62" s="128" t="s">
        <v>1603</v>
      </c>
      <c r="H62" s="128">
        <v>260</v>
      </c>
      <c r="I62" s="128"/>
      <c r="J62" s="132">
        <v>260</v>
      </c>
    </row>
    <row r="63" spans="2:10">
      <c r="B63" s="130">
        <v>243</v>
      </c>
      <c r="C63" s="129" t="s">
        <v>1718</v>
      </c>
      <c r="D63" s="129" t="s">
        <v>1719</v>
      </c>
      <c r="E63" s="129" t="str">
        <f t="shared" si="0"/>
        <v>Cleveland Browns</v>
      </c>
      <c r="F63" s="129" t="s">
        <v>1636</v>
      </c>
      <c r="G63" s="128" t="s">
        <v>1559</v>
      </c>
      <c r="H63" s="128">
        <v>279</v>
      </c>
      <c r="I63" s="128">
        <v>222</v>
      </c>
      <c r="J63" s="132">
        <v>250.5</v>
      </c>
    </row>
    <row r="64" spans="2:10">
      <c r="B64" s="130">
        <v>160</v>
      </c>
      <c r="C64" s="129" t="s">
        <v>1088</v>
      </c>
      <c r="D64" s="129" t="s">
        <v>1089</v>
      </c>
      <c r="E64" s="129" t="str">
        <f t="shared" si="0"/>
        <v>Coby Fleener</v>
      </c>
      <c r="F64" s="129" t="s">
        <v>1626</v>
      </c>
      <c r="G64" s="128" t="s">
        <v>1476</v>
      </c>
      <c r="H64" s="128">
        <v>151</v>
      </c>
      <c r="I64" s="128">
        <v>178</v>
      </c>
      <c r="J64" s="132">
        <v>164.5</v>
      </c>
    </row>
    <row r="65" spans="2:10">
      <c r="B65" s="130">
        <v>283</v>
      </c>
      <c r="C65" s="129" t="s">
        <v>816</v>
      </c>
      <c r="D65" s="129" t="s">
        <v>817</v>
      </c>
      <c r="E65" s="129" t="str">
        <f t="shared" si="0"/>
        <v>Cody Kessler</v>
      </c>
      <c r="F65" s="129" t="s">
        <v>61</v>
      </c>
      <c r="G65" s="128" t="s">
        <v>1599</v>
      </c>
      <c r="H65" s="128">
        <v>253</v>
      </c>
      <c r="I65" s="128"/>
      <c r="J65" s="132">
        <v>253</v>
      </c>
    </row>
    <row r="66" spans="2:10">
      <c r="B66" s="130">
        <v>149</v>
      </c>
      <c r="C66" s="129" t="s">
        <v>1645</v>
      </c>
      <c r="D66" s="129" t="s">
        <v>1646</v>
      </c>
      <c r="E66" s="129" t="str">
        <f t="shared" si="0"/>
        <v>Cole Beasley</v>
      </c>
      <c r="F66" s="129" t="s">
        <v>45</v>
      </c>
      <c r="G66" s="128" t="s">
        <v>1465</v>
      </c>
      <c r="H66" s="128">
        <v>168</v>
      </c>
      <c r="I66" s="128">
        <v>139</v>
      </c>
      <c r="J66" s="132">
        <v>153.5</v>
      </c>
    </row>
    <row r="67" spans="2:10">
      <c r="B67" s="130">
        <v>231</v>
      </c>
      <c r="C67" s="129" t="s">
        <v>969</v>
      </c>
      <c r="D67" s="129" t="s">
        <v>1703</v>
      </c>
      <c r="E67" s="129" t="str">
        <f t="shared" ref="E67:E130" si="1">TRIM(CONCATENATE(C67," ",D67))</f>
        <v>Cooper Kupp</v>
      </c>
      <c r="F67" s="129" t="s">
        <v>66</v>
      </c>
      <c r="G67" s="128" t="s">
        <v>1547</v>
      </c>
      <c r="H67" s="128">
        <v>211</v>
      </c>
      <c r="I67" s="128">
        <v>223</v>
      </c>
      <c r="J67" s="132">
        <v>217</v>
      </c>
    </row>
    <row r="68" spans="2:10">
      <c r="B68" s="130">
        <v>83</v>
      </c>
      <c r="C68" s="129" t="s">
        <v>949</v>
      </c>
      <c r="D68" s="129" t="s">
        <v>872</v>
      </c>
      <c r="E68" s="129" t="str">
        <f t="shared" si="1"/>
        <v>Corey Coleman</v>
      </c>
      <c r="F68" s="129" t="s">
        <v>61</v>
      </c>
      <c r="G68" s="128" t="s">
        <v>1399</v>
      </c>
      <c r="H68" s="128">
        <v>70</v>
      </c>
      <c r="I68" s="128">
        <v>98</v>
      </c>
      <c r="J68" s="132">
        <v>84</v>
      </c>
    </row>
    <row r="69" spans="2:10">
      <c r="B69" s="130">
        <v>79</v>
      </c>
      <c r="C69" s="129" t="s">
        <v>949</v>
      </c>
      <c r="D69" s="129" t="s">
        <v>1027</v>
      </c>
      <c r="E69" s="129" t="str">
        <f t="shared" si="1"/>
        <v>Corey Davis</v>
      </c>
      <c r="F69" s="129" t="s">
        <v>35</v>
      </c>
      <c r="G69" s="128" t="s">
        <v>1395</v>
      </c>
      <c r="H69" s="128">
        <v>60</v>
      </c>
      <c r="I69" s="128">
        <v>96</v>
      </c>
      <c r="J69" s="132">
        <v>78</v>
      </c>
    </row>
    <row r="70" spans="2:10">
      <c r="B70" s="130">
        <v>198</v>
      </c>
      <c r="C70" s="129" t="s">
        <v>1678</v>
      </c>
      <c r="D70" s="129" t="s">
        <v>1679</v>
      </c>
      <c r="E70" s="129" t="str">
        <f t="shared" si="1"/>
        <v>Curtis Samuel</v>
      </c>
      <c r="F70" s="129" t="s">
        <v>49</v>
      </c>
      <c r="G70" s="128" t="s">
        <v>1514</v>
      </c>
      <c r="H70" s="128">
        <v>176</v>
      </c>
      <c r="I70" s="128">
        <v>218</v>
      </c>
      <c r="J70" s="132">
        <v>197</v>
      </c>
    </row>
    <row r="71" spans="2:10">
      <c r="B71" s="130">
        <v>101</v>
      </c>
      <c r="C71" s="129" t="s">
        <v>778</v>
      </c>
      <c r="D71" s="129" t="s">
        <v>779</v>
      </c>
      <c r="E71" s="129" t="str">
        <f t="shared" si="1"/>
        <v>Dak Prescott</v>
      </c>
      <c r="F71" s="129" t="s">
        <v>45</v>
      </c>
      <c r="G71" s="128" t="s">
        <v>1417</v>
      </c>
      <c r="H71" s="128">
        <v>110</v>
      </c>
      <c r="I71" s="128">
        <v>93</v>
      </c>
      <c r="J71" s="132">
        <v>101.5</v>
      </c>
    </row>
    <row r="72" spans="2:10">
      <c r="B72" s="130">
        <v>232</v>
      </c>
      <c r="C72" s="129" t="s">
        <v>1704</v>
      </c>
      <c r="D72" s="129" t="s">
        <v>1705</v>
      </c>
      <c r="E72" s="129" t="str">
        <f t="shared" si="1"/>
        <v>Dallas Cowboys</v>
      </c>
      <c r="F72" s="129" t="s">
        <v>1636</v>
      </c>
      <c r="G72" s="128" t="s">
        <v>1548</v>
      </c>
      <c r="H72" s="128">
        <v>272</v>
      </c>
      <c r="I72" s="128">
        <v>213</v>
      </c>
      <c r="J72" s="132">
        <v>242.5</v>
      </c>
    </row>
    <row r="73" spans="2:10">
      <c r="B73" s="130">
        <v>70</v>
      </c>
      <c r="C73" s="129" t="s">
        <v>864</v>
      </c>
      <c r="D73" s="129" t="s">
        <v>865</v>
      </c>
      <c r="E73" s="129" t="str">
        <f t="shared" si="1"/>
        <v>Dalvin Cook</v>
      </c>
      <c r="F73" s="129" t="s">
        <v>25</v>
      </c>
      <c r="G73" s="128" t="s">
        <v>1386</v>
      </c>
      <c r="H73" s="128">
        <v>46</v>
      </c>
      <c r="I73" s="128">
        <v>92</v>
      </c>
      <c r="J73" s="132">
        <v>69</v>
      </c>
    </row>
    <row r="74" spans="2:10">
      <c r="B74" s="130">
        <v>207</v>
      </c>
      <c r="C74" s="129" t="s">
        <v>1685</v>
      </c>
      <c r="D74" s="129" t="s">
        <v>1686</v>
      </c>
      <c r="E74" s="129" t="str">
        <f t="shared" si="1"/>
        <v>Dan Bailey</v>
      </c>
      <c r="F74" s="129" t="s">
        <v>45</v>
      </c>
      <c r="G74" s="128" t="s">
        <v>1523</v>
      </c>
      <c r="H74" s="128"/>
      <c r="I74" s="128">
        <v>184</v>
      </c>
      <c r="J74" s="132">
        <v>184</v>
      </c>
    </row>
    <row r="75" spans="2:10">
      <c r="B75" s="130">
        <v>85</v>
      </c>
      <c r="C75" s="129" t="s">
        <v>858</v>
      </c>
      <c r="D75" s="129" t="s">
        <v>859</v>
      </c>
      <c r="E75" s="129" t="str">
        <f t="shared" si="1"/>
        <v>Danny Woodhead</v>
      </c>
      <c r="F75" s="129" t="s">
        <v>31</v>
      </c>
      <c r="G75" s="128" t="s">
        <v>1401</v>
      </c>
      <c r="H75" s="128">
        <v>83</v>
      </c>
      <c r="I75" s="128">
        <v>86</v>
      </c>
      <c r="J75" s="132">
        <v>84.5</v>
      </c>
    </row>
    <row r="76" spans="2:10">
      <c r="B76" s="130">
        <v>213</v>
      </c>
      <c r="C76" s="129" t="s">
        <v>886</v>
      </c>
      <c r="D76" s="129" t="s">
        <v>1690</v>
      </c>
      <c r="E76" s="129" t="str">
        <f t="shared" si="1"/>
        <v>Darren McFadden</v>
      </c>
      <c r="F76" s="129" t="s">
        <v>45</v>
      </c>
      <c r="G76" s="128" t="s">
        <v>1529</v>
      </c>
      <c r="H76" s="128">
        <v>255</v>
      </c>
      <c r="I76" s="128">
        <v>188</v>
      </c>
      <c r="J76" s="132">
        <v>221.5</v>
      </c>
    </row>
    <row r="77" spans="2:10">
      <c r="B77" s="130">
        <v>140</v>
      </c>
      <c r="C77" s="129" t="s">
        <v>886</v>
      </c>
      <c r="D77" s="129" t="s">
        <v>887</v>
      </c>
      <c r="E77" s="129" t="str">
        <f t="shared" si="1"/>
        <v>Darren Sproles</v>
      </c>
      <c r="F77" s="129" t="s">
        <v>53</v>
      </c>
      <c r="G77" s="128" t="s">
        <v>1456</v>
      </c>
      <c r="H77" s="128">
        <v>149</v>
      </c>
      <c r="I77" s="128">
        <v>136</v>
      </c>
      <c r="J77" s="132">
        <v>142.5</v>
      </c>
    </row>
    <row r="78" spans="2:10">
      <c r="B78" s="130">
        <v>35</v>
      </c>
      <c r="C78" s="129" t="s">
        <v>980</v>
      </c>
      <c r="D78" s="129" t="s">
        <v>981</v>
      </c>
      <c r="E78" s="129" t="str">
        <f t="shared" si="1"/>
        <v>Davante Adams</v>
      </c>
      <c r="F78" s="129" t="s">
        <v>1625</v>
      </c>
      <c r="G78" s="128" t="s">
        <v>1351</v>
      </c>
      <c r="H78" s="128">
        <v>35</v>
      </c>
      <c r="I78" s="128">
        <v>37</v>
      </c>
      <c r="J78" s="132">
        <v>36</v>
      </c>
    </row>
    <row r="79" spans="2:10">
      <c r="B79" s="130">
        <v>1</v>
      </c>
      <c r="C79" s="129" t="s">
        <v>822</v>
      </c>
      <c r="D79" s="129" t="s">
        <v>823</v>
      </c>
      <c r="E79" s="129" t="str">
        <f t="shared" si="1"/>
        <v>David Johnson</v>
      </c>
      <c r="F79" s="129" t="s">
        <v>19</v>
      </c>
      <c r="G79" s="128" t="s">
        <v>1317</v>
      </c>
      <c r="H79" s="128">
        <v>1</v>
      </c>
      <c r="I79" s="128">
        <v>1</v>
      </c>
      <c r="J79" s="132">
        <v>1</v>
      </c>
    </row>
    <row r="80" spans="2:10">
      <c r="B80" s="130">
        <v>173</v>
      </c>
      <c r="C80" s="129" t="s">
        <v>822</v>
      </c>
      <c r="D80" s="129" t="s">
        <v>1091</v>
      </c>
      <c r="E80" s="129" t="str">
        <f t="shared" si="1"/>
        <v>David Njoku</v>
      </c>
      <c r="F80" s="129" t="s">
        <v>61</v>
      </c>
      <c r="G80" s="128" t="s">
        <v>1489</v>
      </c>
      <c r="H80" s="128">
        <v>152</v>
      </c>
      <c r="I80" s="128">
        <v>191</v>
      </c>
      <c r="J80" s="132">
        <v>171.5</v>
      </c>
    </row>
    <row r="81" spans="2:10">
      <c r="B81" s="130">
        <v>21</v>
      </c>
      <c r="C81" s="129" t="s">
        <v>897</v>
      </c>
      <c r="D81" s="129" t="s">
        <v>991</v>
      </c>
      <c r="E81" s="129" t="str">
        <f t="shared" si="1"/>
        <v>DeAndre Hopkins</v>
      </c>
      <c r="F81" s="129" t="s">
        <v>59</v>
      </c>
      <c r="G81" s="128" t="s">
        <v>1337</v>
      </c>
      <c r="H81" s="128">
        <v>20</v>
      </c>
      <c r="I81" s="128">
        <v>23</v>
      </c>
      <c r="J81" s="132">
        <v>21.5</v>
      </c>
    </row>
    <row r="82" spans="2:10">
      <c r="B82" s="130">
        <v>220</v>
      </c>
      <c r="C82" s="129" t="s">
        <v>897</v>
      </c>
      <c r="D82" s="129" t="s">
        <v>898</v>
      </c>
      <c r="E82" s="129" t="str">
        <f t="shared" si="1"/>
        <v>DeAndre Washington</v>
      </c>
      <c r="F82" s="129" t="s">
        <v>15</v>
      </c>
      <c r="G82" s="128" t="s">
        <v>1536</v>
      </c>
      <c r="H82" s="128">
        <v>213</v>
      </c>
      <c r="I82" s="128">
        <v>199</v>
      </c>
      <c r="J82" s="132">
        <v>206</v>
      </c>
    </row>
    <row r="83" spans="2:10">
      <c r="B83" s="130">
        <v>223</v>
      </c>
      <c r="C83" s="129" t="s">
        <v>1695</v>
      </c>
      <c r="D83" s="129" t="s">
        <v>1026</v>
      </c>
      <c r="E83" s="129" t="str">
        <f t="shared" si="1"/>
        <v>DeAngelo Williams</v>
      </c>
      <c r="F83" s="129" t="s">
        <v>13</v>
      </c>
      <c r="G83" s="128" t="s">
        <v>1539</v>
      </c>
      <c r="H83" s="128"/>
      <c r="I83" s="128">
        <v>202</v>
      </c>
      <c r="J83" s="132">
        <v>202</v>
      </c>
    </row>
    <row r="84" spans="2:10">
      <c r="B84" s="130">
        <v>80</v>
      </c>
      <c r="C84" s="129" t="s">
        <v>1063</v>
      </c>
      <c r="D84" s="129" t="s">
        <v>1064</v>
      </c>
      <c r="E84" s="129" t="str">
        <f t="shared" si="1"/>
        <v>Delanie Walker</v>
      </c>
      <c r="F84" s="129" t="s">
        <v>35</v>
      </c>
      <c r="G84" s="128" t="s">
        <v>1396</v>
      </c>
      <c r="H84" s="128">
        <v>92</v>
      </c>
      <c r="I84" s="128">
        <v>64</v>
      </c>
      <c r="J84" s="132">
        <v>78</v>
      </c>
    </row>
    <row r="85" spans="2:10">
      <c r="B85" s="130">
        <v>16</v>
      </c>
      <c r="C85" s="129" t="s">
        <v>834</v>
      </c>
      <c r="D85" s="129" t="s">
        <v>835</v>
      </c>
      <c r="E85" s="129" t="str">
        <f t="shared" si="1"/>
        <v>DeMarco Murray</v>
      </c>
      <c r="F85" s="129" t="s">
        <v>35</v>
      </c>
      <c r="G85" s="128" t="s">
        <v>1332</v>
      </c>
      <c r="H85" s="128">
        <v>19</v>
      </c>
      <c r="I85" s="128">
        <v>15</v>
      </c>
      <c r="J85" s="132">
        <v>17</v>
      </c>
    </row>
    <row r="86" spans="2:10">
      <c r="B86" s="130">
        <v>30</v>
      </c>
      <c r="C86" s="129" t="s">
        <v>974</v>
      </c>
      <c r="D86" s="129" t="s">
        <v>901</v>
      </c>
      <c r="E86" s="129" t="str">
        <f t="shared" si="1"/>
        <v>Demaryius Thomas</v>
      </c>
      <c r="F86" s="129" t="s">
        <v>47</v>
      </c>
      <c r="G86" s="128" t="s">
        <v>1346</v>
      </c>
      <c r="H86" s="128">
        <v>28</v>
      </c>
      <c r="I86" s="128">
        <v>32</v>
      </c>
      <c r="J86" s="132">
        <v>30</v>
      </c>
    </row>
    <row r="87" spans="2:10">
      <c r="B87" s="130">
        <v>194</v>
      </c>
      <c r="C87" s="129" t="s">
        <v>1094</v>
      </c>
      <c r="D87" s="129" t="s">
        <v>1095</v>
      </c>
      <c r="E87" s="129" t="str">
        <f t="shared" si="1"/>
        <v>Dennis Pitta</v>
      </c>
      <c r="F87" s="129" t="s">
        <v>31</v>
      </c>
      <c r="G87" s="128" t="s">
        <v>1510</v>
      </c>
      <c r="H87" s="128">
        <v>194</v>
      </c>
      <c r="I87" s="128">
        <v>177</v>
      </c>
      <c r="J87" s="132">
        <v>185.5</v>
      </c>
    </row>
    <row r="88" spans="2:10">
      <c r="B88" s="130">
        <v>130</v>
      </c>
      <c r="C88" s="129" t="s">
        <v>1634</v>
      </c>
      <c r="D88" s="129" t="s">
        <v>1635</v>
      </c>
      <c r="E88" s="129" t="str">
        <f t="shared" si="1"/>
        <v>Denver Broncos</v>
      </c>
      <c r="F88" s="129" t="s">
        <v>1636</v>
      </c>
      <c r="G88" s="128" t="s">
        <v>1446</v>
      </c>
      <c r="H88" s="128">
        <v>157</v>
      </c>
      <c r="I88" s="128">
        <v>108</v>
      </c>
      <c r="J88" s="132">
        <v>132.5</v>
      </c>
    </row>
    <row r="89" spans="2:10">
      <c r="B89" s="130">
        <v>84</v>
      </c>
      <c r="C89" s="129" t="s">
        <v>776</v>
      </c>
      <c r="D89" s="129" t="s">
        <v>777</v>
      </c>
      <c r="E89" s="129" t="str">
        <f t="shared" si="1"/>
        <v>Derek Carr</v>
      </c>
      <c r="F89" s="129" t="s">
        <v>15</v>
      </c>
      <c r="G89" s="128" t="s">
        <v>1400</v>
      </c>
      <c r="H89" s="128">
        <v>96</v>
      </c>
      <c r="I89" s="128">
        <v>72</v>
      </c>
      <c r="J89" s="132">
        <v>84</v>
      </c>
    </row>
    <row r="90" spans="2:10">
      <c r="B90" s="130">
        <v>69</v>
      </c>
      <c r="C90" s="129" t="s">
        <v>916</v>
      </c>
      <c r="D90" s="129" t="s">
        <v>917</v>
      </c>
      <c r="E90" s="129" t="str">
        <f t="shared" si="1"/>
        <v>Derrick Henry</v>
      </c>
      <c r="F90" s="129" t="s">
        <v>35</v>
      </c>
      <c r="G90" s="128" t="s">
        <v>1385</v>
      </c>
      <c r="H90" s="128">
        <v>64</v>
      </c>
      <c r="I90" s="128">
        <v>73</v>
      </c>
      <c r="J90" s="132">
        <v>68.5</v>
      </c>
    </row>
    <row r="91" spans="2:10">
      <c r="B91" s="130">
        <v>77</v>
      </c>
      <c r="C91" s="129" t="s">
        <v>1018</v>
      </c>
      <c r="D91" s="129" t="s">
        <v>1019</v>
      </c>
      <c r="E91" s="129" t="str">
        <f t="shared" si="1"/>
        <v>DeSean Jackson</v>
      </c>
      <c r="F91" s="129" t="s">
        <v>1623</v>
      </c>
      <c r="G91" s="128" t="s">
        <v>1393</v>
      </c>
      <c r="H91" s="128">
        <v>71</v>
      </c>
      <c r="I91" s="128">
        <v>83</v>
      </c>
      <c r="J91" s="132">
        <v>77</v>
      </c>
    </row>
    <row r="92" spans="2:10">
      <c r="B92" s="130">
        <v>206</v>
      </c>
      <c r="C92" s="129" t="s">
        <v>801</v>
      </c>
      <c r="D92" s="129" t="s">
        <v>802</v>
      </c>
      <c r="E92" s="129" t="str">
        <f t="shared" si="1"/>
        <v>Deshaun Watson</v>
      </c>
      <c r="F92" s="129" t="s">
        <v>59</v>
      </c>
      <c r="G92" s="128" t="s">
        <v>1522</v>
      </c>
      <c r="H92" s="128">
        <v>184</v>
      </c>
      <c r="I92" s="128">
        <v>211</v>
      </c>
      <c r="J92" s="132">
        <v>197.5</v>
      </c>
    </row>
    <row r="93" spans="2:10">
      <c r="B93" s="130">
        <v>306</v>
      </c>
      <c r="C93" s="129" t="s">
        <v>1803</v>
      </c>
      <c r="D93" s="129" t="s">
        <v>1804</v>
      </c>
      <c r="E93" s="129" t="str">
        <f t="shared" si="1"/>
        <v>Detroit Lions</v>
      </c>
      <c r="F93" s="129" t="s">
        <v>1636</v>
      </c>
      <c r="G93" s="128" t="s">
        <v>1622</v>
      </c>
      <c r="H93" s="128">
        <v>282</v>
      </c>
      <c r="I93" s="128"/>
      <c r="J93" s="132">
        <v>282</v>
      </c>
    </row>
    <row r="94" spans="2:10">
      <c r="B94" s="130">
        <v>90</v>
      </c>
      <c r="C94" s="129" t="s">
        <v>1631</v>
      </c>
      <c r="D94" s="129" t="s">
        <v>1036</v>
      </c>
      <c r="E94" s="129" t="str">
        <f t="shared" si="1"/>
        <v>Devante Parker</v>
      </c>
      <c r="F94" s="129" t="s">
        <v>41</v>
      </c>
      <c r="G94" s="128" t="s">
        <v>1406</v>
      </c>
      <c r="H94" s="128">
        <v>74</v>
      </c>
      <c r="I94" s="128">
        <v>106</v>
      </c>
      <c r="J94" s="132">
        <v>90</v>
      </c>
    </row>
    <row r="95" spans="2:10">
      <c r="B95" s="130">
        <v>217</v>
      </c>
      <c r="C95" s="129" t="s">
        <v>1691</v>
      </c>
      <c r="D95" s="129" t="s">
        <v>1692</v>
      </c>
      <c r="E95" s="129" t="str">
        <f t="shared" si="1"/>
        <v>Devin Funchess</v>
      </c>
      <c r="F95" s="129" t="s">
        <v>49</v>
      </c>
      <c r="G95" s="128" t="s">
        <v>1533</v>
      </c>
      <c r="H95" s="128">
        <v>197</v>
      </c>
      <c r="I95" s="128"/>
      <c r="J95" s="132">
        <v>197</v>
      </c>
    </row>
    <row r="96" spans="2:10">
      <c r="B96" s="130">
        <v>11</v>
      </c>
      <c r="C96" s="129" t="s">
        <v>832</v>
      </c>
      <c r="D96" s="129" t="s">
        <v>833</v>
      </c>
      <c r="E96" s="129" t="str">
        <f t="shared" si="1"/>
        <v>Devonta Freeman</v>
      </c>
      <c r="F96" s="129" t="s">
        <v>5</v>
      </c>
      <c r="G96" s="128" t="s">
        <v>1327</v>
      </c>
      <c r="H96" s="128">
        <v>11</v>
      </c>
      <c r="I96" s="128">
        <v>11</v>
      </c>
      <c r="J96" s="132">
        <v>11</v>
      </c>
    </row>
    <row r="97" spans="2:10">
      <c r="B97" s="130">
        <v>214</v>
      </c>
      <c r="C97" s="129" t="s">
        <v>947</v>
      </c>
      <c r="D97" s="129" t="s">
        <v>948</v>
      </c>
      <c r="E97" s="129" t="str">
        <f t="shared" si="1"/>
        <v>Devontae Booker</v>
      </c>
      <c r="F97" s="129" t="s">
        <v>47</v>
      </c>
      <c r="G97" s="128" t="s">
        <v>1530</v>
      </c>
      <c r="H97" s="128">
        <v>199</v>
      </c>
      <c r="I97" s="128">
        <v>190</v>
      </c>
      <c r="J97" s="132">
        <v>194.5</v>
      </c>
    </row>
    <row r="98" spans="2:10">
      <c r="B98" s="130">
        <v>18</v>
      </c>
      <c r="C98" s="129" t="s">
        <v>964</v>
      </c>
      <c r="D98" s="129" t="s">
        <v>965</v>
      </c>
      <c r="E98" s="129" t="str">
        <f t="shared" si="1"/>
        <v>Dez Bryant</v>
      </c>
      <c r="F98" s="129" t="s">
        <v>45</v>
      </c>
      <c r="G98" s="128" t="s">
        <v>1334</v>
      </c>
      <c r="H98" s="128">
        <v>17</v>
      </c>
      <c r="I98" s="128">
        <v>18</v>
      </c>
      <c r="J98" s="132">
        <v>17.5</v>
      </c>
    </row>
    <row r="99" spans="2:10">
      <c r="B99" s="130">
        <v>147</v>
      </c>
      <c r="C99" s="129" t="s">
        <v>933</v>
      </c>
      <c r="D99" s="129" t="s">
        <v>934</v>
      </c>
      <c r="E99" s="129" t="str">
        <f t="shared" si="1"/>
        <v>Dion Lewis</v>
      </c>
      <c r="F99" s="129" t="s">
        <v>1627</v>
      </c>
      <c r="G99" s="128" t="s">
        <v>1463</v>
      </c>
      <c r="H99" s="128">
        <v>170</v>
      </c>
      <c r="I99" s="128">
        <v>125</v>
      </c>
      <c r="J99" s="132">
        <v>147.5</v>
      </c>
    </row>
    <row r="100" spans="2:10">
      <c r="B100" s="130">
        <v>293</v>
      </c>
      <c r="C100" s="129" t="s">
        <v>935</v>
      </c>
      <c r="D100" s="129" t="s">
        <v>936</v>
      </c>
      <c r="E100" s="129" t="str">
        <f t="shared" si="1"/>
        <v>Donnel Pumphrey</v>
      </c>
      <c r="F100" s="129" t="s">
        <v>53</v>
      </c>
      <c r="G100" s="128" t="s">
        <v>1609</v>
      </c>
      <c r="H100" s="128">
        <v>266</v>
      </c>
      <c r="I100" s="128"/>
      <c r="J100" s="132">
        <v>266</v>
      </c>
    </row>
    <row r="101" spans="2:10">
      <c r="B101" s="130">
        <v>162</v>
      </c>
      <c r="C101" s="129" t="s">
        <v>931</v>
      </c>
      <c r="D101" s="129" t="s">
        <v>932</v>
      </c>
      <c r="E101" s="129" t="str">
        <f t="shared" si="1"/>
        <v>D'Onta Foreman</v>
      </c>
      <c r="F101" s="129" t="s">
        <v>59</v>
      </c>
      <c r="G101" s="128" t="s">
        <v>1478</v>
      </c>
      <c r="H101" s="128">
        <v>160</v>
      </c>
      <c r="I101" s="128">
        <v>171</v>
      </c>
      <c r="J101" s="132">
        <v>165.5</v>
      </c>
    </row>
    <row r="102" spans="2:10">
      <c r="B102" s="130">
        <v>60</v>
      </c>
      <c r="C102" s="129" t="s">
        <v>1012</v>
      </c>
      <c r="D102" s="129" t="s">
        <v>1013</v>
      </c>
      <c r="E102" s="129" t="str">
        <f t="shared" si="1"/>
        <v>Donte Moncrief</v>
      </c>
      <c r="F102" s="129" t="s">
        <v>21</v>
      </c>
      <c r="G102" s="128" t="s">
        <v>1376</v>
      </c>
      <c r="H102" s="128">
        <v>56</v>
      </c>
      <c r="I102" s="128">
        <v>67</v>
      </c>
      <c r="J102" s="132">
        <v>61.5</v>
      </c>
    </row>
    <row r="103" spans="2:10">
      <c r="B103" s="130">
        <v>25</v>
      </c>
      <c r="C103" s="129" t="s">
        <v>888</v>
      </c>
      <c r="D103" s="129" t="s">
        <v>975</v>
      </c>
      <c r="E103" s="129" t="str">
        <f t="shared" si="1"/>
        <v>Doug Baldwin</v>
      </c>
      <c r="F103" s="129" t="s">
        <v>29</v>
      </c>
      <c r="G103" s="128" t="s">
        <v>1341</v>
      </c>
      <c r="H103" s="128">
        <v>24</v>
      </c>
      <c r="I103" s="128">
        <v>26</v>
      </c>
      <c r="J103" s="132">
        <v>25</v>
      </c>
    </row>
    <row r="104" spans="2:10">
      <c r="B104" s="130">
        <v>71</v>
      </c>
      <c r="C104" s="129" t="s">
        <v>888</v>
      </c>
      <c r="D104" s="129" t="s">
        <v>889</v>
      </c>
      <c r="E104" s="129" t="str">
        <f t="shared" si="1"/>
        <v>Doug Martin</v>
      </c>
      <c r="F104" s="129" t="s">
        <v>1623</v>
      </c>
      <c r="G104" s="128" t="s">
        <v>1387</v>
      </c>
      <c r="H104" s="128">
        <v>88</v>
      </c>
      <c r="I104" s="128">
        <v>55</v>
      </c>
      <c r="J104" s="132">
        <v>71.5</v>
      </c>
    </row>
    <row r="105" spans="2:10">
      <c r="B105" s="130">
        <v>53</v>
      </c>
      <c r="C105" s="129" t="s">
        <v>766</v>
      </c>
      <c r="D105" s="129" t="s">
        <v>767</v>
      </c>
      <c r="E105" s="129" t="str">
        <f t="shared" si="1"/>
        <v>Drew Brees</v>
      </c>
      <c r="F105" s="129" t="s">
        <v>1626</v>
      </c>
      <c r="G105" s="128" t="s">
        <v>1369</v>
      </c>
      <c r="H105" s="128">
        <v>67</v>
      </c>
      <c r="I105" s="128">
        <v>44</v>
      </c>
      <c r="J105" s="132">
        <v>55.5</v>
      </c>
    </row>
    <row r="106" spans="2:10">
      <c r="B106" s="130">
        <v>133</v>
      </c>
      <c r="C106" s="129" t="s">
        <v>924</v>
      </c>
      <c r="D106" s="129" t="s">
        <v>823</v>
      </c>
      <c r="E106" s="129" t="str">
        <f t="shared" si="1"/>
        <v>Duke Johnson</v>
      </c>
      <c r="F106" s="129" t="s">
        <v>61</v>
      </c>
      <c r="G106" s="128" t="s">
        <v>1449</v>
      </c>
      <c r="H106" s="128">
        <v>124</v>
      </c>
      <c r="I106" s="128">
        <v>149</v>
      </c>
      <c r="J106" s="132">
        <v>136.5</v>
      </c>
    </row>
    <row r="107" spans="2:10">
      <c r="B107" s="130">
        <v>203</v>
      </c>
      <c r="C107" s="129" t="s">
        <v>1087</v>
      </c>
      <c r="D107" s="129" t="s">
        <v>973</v>
      </c>
      <c r="E107" s="129" t="str">
        <f t="shared" si="1"/>
        <v>Dwayne Allen</v>
      </c>
      <c r="F107" s="129" t="s">
        <v>1627</v>
      </c>
      <c r="G107" s="128" t="s">
        <v>1519</v>
      </c>
      <c r="H107" s="128">
        <v>190</v>
      </c>
      <c r="I107" s="128">
        <v>193</v>
      </c>
      <c r="J107" s="132">
        <v>191.5</v>
      </c>
    </row>
    <row r="108" spans="2:10">
      <c r="B108" s="130">
        <v>59</v>
      </c>
      <c r="C108" s="129" t="s">
        <v>869</v>
      </c>
      <c r="D108" s="129" t="s">
        <v>870</v>
      </c>
      <c r="E108" s="129" t="str">
        <f t="shared" si="1"/>
        <v>Eddie Lacy</v>
      </c>
      <c r="F108" s="129" t="s">
        <v>29</v>
      </c>
      <c r="G108" s="128" t="s">
        <v>1375</v>
      </c>
      <c r="H108" s="128">
        <v>69</v>
      </c>
      <c r="I108" s="128">
        <v>52</v>
      </c>
      <c r="J108" s="132">
        <v>60.5</v>
      </c>
    </row>
    <row r="109" spans="2:10">
      <c r="B109" s="130">
        <v>126</v>
      </c>
      <c r="C109" s="129" t="s">
        <v>798</v>
      </c>
      <c r="D109" s="129" t="s">
        <v>799</v>
      </c>
      <c r="E109" s="129" t="str">
        <f t="shared" si="1"/>
        <v>Eli Manning</v>
      </c>
      <c r="F109" s="129" t="s">
        <v>27</v>
      </c>
      <c r="G109" s="128" t="s">
        <v>1442</v>
      </c>
      <c r="H109" s="128">
        <v>132</v>
      </c>
      <c r="I109" s="128">
        <v>128</v>
      </c>
      <c r="J109" s="132">
        <v>130</v>
      </c>
    </row>
    <row r="110" spans="2:10">
      <c r="B110" s="130">
        <v>285</v>
      </c>
      <c r="C110" s="129" t="s">
        <v>798</v>
      </c>
      <c r="D110" s="129" t="s">
        <v>1775</v>
      </c>
      <c r="E110" s="129" t="str">
        <f t="shared" si="1"/>
        <v>Eli Rogers</v>
      </c>
      <c r="F110" s="129" t="s">
        <v>13</v>
      </c>
      <c r="G110" s="128" t="s">
        <v>1601</v>
      </c>
      <c r="H110" s="128">
        <v>256</v>
      </c>
      <c r="I110" s="128"/>
      <c r="J110" s="132">
        <v>256</v>
      </c>
    </row>
    <row r="111" spans="2:10">
      <c r="B111" s="130">
        <v>258</v>
      </c>
      <c r="C111" s="129" t="s">
        <v>1738</v>
      </c>
      <c r="D111" s="129" t="s">
        <v>1739</v>
      </c>
      <c r="E111" s="129" t="str">
        <f t="shared" si="1"/>
        <v>Elijah Hood</v>
      </c>
      <c r="F111" s="129" t="s">
        <v>15</v>
      </c>
      <c r="G111" s="128" t="s">
        <v>1574</v>
      </c>
      <c r="H111" s="128"/>
      <c r="I111" s="128">
        <v>237</v>
      </c>
      <c r="J111" s="132">
        <v>237</v>
      </c>
    </row>
    <row r="112" spans="2:10">
      <c r="B112" s="130">
        <v>62</v>
      </c>
      <c r="C112" s="129" t="s">
        <v>997</v>
      </c>
      <c r="D112" s="129" t="s">
        <v>998</v>
      </c>
      <c r="E112" s="129" t="str">
        <f t="shared" si="1"/>
        <v>Emmanuel Sanders</v>
      </c>
      <c r="F112" s="129" t="s">
        <v>47</v>
      </c>
      <c r="G112" s="128" t="s">
        <v>1378</v>
      </c>
      <c r="H112" s="128">
        <v>54</v>
      </c>
      <c r="I112" s="128">
        <v>71</v>
      </c>
      <c r="J112" s="132">
        <v>62.5</v>
      </c>
    </row>
    <row r="113" spans="2:10">
      <c r="B113" s="130">
        <v>87</v>
      </c>
      <c r="C113" s="129" t="s">
        <v>1000</v>
      </c>
      <c r="D113" s="129" t="s">
        <v>1001</v>
      </c>
      <c r="E113" s="129" t="str">
        <f t="shared" si="1"/>
        <v>Eric Decker</v>
      </c>
      <c r="F113" s="129" t="s">
        <v>51</v>
      </c>
      <c r="G113" s="128" t="s">
        <v>1403</v>
      </c>
      <c r="H113" s="128">
        <v>81</v>
      </c>
      <c r="I113" s="128">
        <v>95</v>
      </c>
      <c r="J113" s="132">
        <v>88</v>
      </c>
    </row>
    <row r="114" spans="2:10">
      <c r="B114" s="130">
        <v>131</v>
      </c>
      <c r="C114" s="129" t="s">
        <v>1000</v>
      </c>
      <c r="D114" s="129" t="s">
        <v>1085</v>
      </c>
      <c r="E114" s="129" t="str">
        <f t="shared" si="1"/>
        <v>Eric Ebron</v>
      </c>
      <c r="F114" s="129" t="s">
        <v>17</v>
      </c>
      <c r="G114" s="128" t="s">
        <v>1447</v>
      </c>
      <c r="H114" s="128">
        <v>121</v>
      </c>
      <c r="I114" s="128">
        <v>148</v>
      </c>
      <c r="J114" s="132">
        <v>134.5</v>
      </c>
    </row>
    <row r="115" spans="2:10">
      <c r="B115" s="130">
        <v>280</v>
      </c>
      <c r="C115" s="129" t="s">
        <v>1767</v>
      </c>
      <c r="D115" s="129" t="s">
        <v>1768</v>
      </c>
      <c r="E115" s="129" t="str">
        <f t="shared" si="1"/>
        <v>Erik Swoope</v>
      </c>
      <c r="F115" s="129" t="s">
        <v>21</v>
      </c>
      <c r="G115" s="128" t="s">
        <v>1596</v>
      </c>
      <c r="H115" s="128">
        <v>249</v>
      </c>
      <c r="I115" s="128"/>
      <c r="J115" s="132">
        <v>249</v>
      </c>
    </row>
    <row r="116" spans="2:10">
      <c r="B116" s="130">
        <v>169</v>
      </c>
      <c r="C116" s="129" t="s">
        <v>1092</v>
      </c>
      <c r="D116" s="129" t="s">
        <v>1093</v>
      </c>
      <c r="E116" s="129" t="str">
        <f t="shared" si="1"/>
        <v>Evan Engram</v>
      </c>
      <c r="F116" s="129" t="s">
        <v>27</v>
      </c>
      <c r="G116" s="128" t="s">
        <v>1485</v>
      </c>
      <c r="H116" s="128">
        <v>159</v>
      </c>
      <c r="I116" s="128">
        <v>182</v>
      </c>
      <c r="J116" s="132">
        <v>170.5</v>
      </c>
    </row>
    <row r="117" spans="2:10">
      <c r="B117" s="130">
        <v>3</v>
      </c>
      <c r="C117" s="129" t="s">
        <v>824</v>
      </c>
      <c r="D117" s="129" t="s">
        <v>825</v>
      </c>
      <c r="E117" s="129" t="str">
        <f t="shared" si="1"/>
        <v>Ezekiel Elliott</v>
      </c>
      <c r="F117" s="129" t="s">
        <v>45</v>
      </c>
      <c r="G117" s="128" t="s">
        <v>1319</v>
      </c>
      <c r="H117" s="128">
        <v>3</v>
      </c>
      <c r="I117" s="128">
        <v>3</v>
      </c>
      <c r="J117" s="132">
        <v>3</v>
      </c>
    </row>
    <row r="118" spans="2:10">
      <c r="B118" s="130">
        <v>89</v>
      </c>
      <c r="C118" s="129" t="s">
        <v>879</v>
      </c>
      <c r="D118" s="129" t="s">
        <v>880</v>
      </c>
      <c r="E118" s="129" t="str">
        <f t="shared" si="1"/>
        <v>Frank Gore</v>
      </c>
      <c r="F118" s="129" t="s">
        <v>21</v>
      </c>
      <c r="G118" s="128" t="s">
        <v>1405</v>
      </c>
      <c r="H118" s="128">
        <v>97</v>
      </c>
      <c r="I118" s="128">
        <v>81</v>
      </c>
      <c r="J118" s="132">
        <v>89</v>
      </c>
    </row>
    <row r="119" spans="2:10">
      <c r="B119" s="130">
        <v>265</v>
      </c>
      <c r="C119" s="129" t="s">
        <v>1747</v>
      </c>
      <c r="D119" s="129" t="s">
        <v>1748</v>
      </c>
      <c r="E119" s="129" t="str">
        <f t="shared" si="1"/>
        <v>Gerald Everett</v>
      </c>
      <c r="F119" s="129" t="s">
        <v>66</v>
      </c>
      <c r="G119" s="128" t="s">
        <v>1581</v>
      </c>
      <c r="H119" s="128">
        <v>241</v>
      </c>
      <c r="I119" s="128"/>
      <c r="J119" s="132">
        <v>241</v>
      </c>
    </row>
    <row r="120" spans="2:10">
      <c r="B120" s="130">
        <v>120</v>
      </c>
      <c r="C120" s="129" t="s">
        <v>893</v>
      </c>
      <c r="D120" s="129" t="s">
        <v>894</v>
      </c>
      <c r="E120" s="129" t="str">
        <f t="shared" si="1"/>
        <v>Giovani Bernard</v>
      </c>
      <c r="F120" s="129" t="s">
        <v>33</v>
      </c>
      <c r="G120" s="128" t="s">
        <v>1436</v>
      </c>
      <c r="H120" s="128">
        <v>131</v>
      </c>
      <c r="I120" s="128">
        <v>120</v>
      </c>
      <c r="J120" s="132">
        <v>125.5</v>
      </c>
    </row>
    <row r="121" spans="2:10">
      <c r="B121" s="130">
        <v>50</v>
      </c>
      <c r="C121" s="129" t="s">
        <v>982</v>
      </c>
      <c r="D121" s="129" t="s">
        <v>983</v>
      </c>
      <c r="E121" s="129" t="str">
        <f t="shared" si="1"/>
        <v>Golden Tate</v>
      </c>
      <c r="F121" s="129" t="s">
        <v>17</v>
      </c>
      <c r="G121" s="128" t="s">
        <v>1366</v>
      </c>
      <c r="H121" s="128">
        <v>43</v>
      </c>
      <c r="I121" s="128">
        <v>59</v>
      </c>
      <c r="J121" s="132">
        <v>51</v>
      </c>
    </row>
    <row r="122" spans="2:10">
      <c r="B122" s="130">
        <v>266</v>
      </c>
      <c r="C122" s="129" t="s">
        <v>1066</v>
      </c>
      <c r="D122" s="129" t="s">
        <v>1749</v>
      </c>
      <c r="E122" s="129" t="str">
        <f t="shared" si="1"/>
        <v>Graham Gano</v>
      </c>
      <c r="F122" s="129" t="s">
        <v>49</v>
      </c>
      <c r="G122" s="128" t="s">
        <v>1582</v>
      </c>
      <c r="H122" s="128"/>
      <c r="I122" s="128">
        <v>242</v>
      </c>
      <c r="J122" s="132">
        <v>242</v>
      </c>
    </row>
    <row r="123" spans="2:10">
      <c r="B123" s="130">
        <v>296</v>
      </c>
      <c r="C123" s="129" t="s">
        <v>960</v>
      </c>
      <c r="D123" s="129" t="s">
        <v>1715</v>
      </c>
      <c r="E123" s="129" t="str">
        <f t="shared" si="1"/>
        <v>Green Bay</v>
      </c>
      <c r="F123" s="129" t="s">
        <v>1787</v>
      </c>
      <c r="G123" s="128" t="s">
        <v>1612</v>
      </c>
      <c r="H123" s="128">
        <v>270</v>
      </c>
      <c r="I123" s="128"/>
      <c r="J123" s="132">
        <v>270</v>
      </c>
    </row>
    <row r="124" spans="2:10">
      <c r="B124" s="130">
        <v>54</v>
      </c>
      <c r="C124" s="129" t="s">
        <v>1061</v>
      </c>
      <c r="D124" s="129" t="s">
        <v>1062</v>
      </c>
      <c r="E124" s="129" t="str">
        <f t="shared" si="1"/>
        <v>Greg Olsen</v>
      </c>
      <c r="F124" s="129" t="s">
        <v>49</v>
      </c>
      <c r="G124" s="128" t="s">
        <v>1370</v>
      </c>
      <c r="H124" s="128">
        <v>61</v>
      </c>
      <c r="I124" s="128">
        <v>50</v>
      </c>
      <c r="J124" s="132">
        <v>55.5</v>
      </c>
    </row>
    <row r="125" spans="2:10">
      <c r="B125" s="130">
        <v>145</v>
      </c>
      <c r="C125" s="129" t="s">
        <v>1641</v>
      </c>
      <c r="D125" s="129" t="s">
        <v>1642</v>
      </c>
      <c r="E125" s="129" t="str">
        <f t="shared" si="1"/>
        <v>Houston Texans</v>
      </c>
      <c r="F125" s="129" t="s">
        <v>1636</v>
      </c>
      <c r="G125" s="128" t="s">
        <v>1461</v>
      </c>
      <c r="H125" s="128">
        <v>174</v>
      </c>
      <c r="I125" s="128">
        <v>118</v>
      </c>
      <c r="J125" s="132">
        <v>146</v>
      </c>
    </row>
    <row r="126" spans="2:10">
      <c r="B126" s="130">
        <v>94</v>
      </c>
      <c r="C126" s="129" t="s">
        <v>1074</v>
      </c>
      <c r="D126" s="129" t="s">
        <v>917</v>
      </c>
      <c r="E126" s="129" t="str">
        <f t="shared" si="1"/>
        <v>Hunter Henry</v>
      </c>
      <c r="F126" s="129" t="s">
        <v>1624</v>
      </c>
      <c r="G126" s="128" t="s">
        <v>1410</v>
      </c>
      <c r="H126" s="128">
        <v>89</v>
      </c>
      <c r="I126" s="128">
        <v>101</v>
      </c>
      <c r="J126" s="132">
        <v>95</v>
      </c>
    </row>
    <row r="127" spans="2:10">
      <c r="B127" s="130">
        <v>305</v>
      </c>
      <c r="C127" s="129" t="s">
        <v>1801</v>
      </c>
      <c r="D127" s="129" t="s">
        <v>1802</v>
      </c>
      <c r="E127" s="129" t="str">
        <f t="shared" si="1"/>
        <v>Indianapolis Colts</v>
      </c>
      <c r="F127" s="129" t="s">
        <v>1636</v>
      </c>
      <c r="G127" s="128" t="s">
        <v>1621</v>
      </c>
      <c r="H127" s="128">
        <v>281</v>
      </c>
      <c r="I127" s="128"/>
      <c r="J127" s="132">
        <v>281</v>
      </c>
    </row>
    <row r="128" spans="2:10">
      <c r="B128" s="130">
        <v>40</v>
      </c>
      <c r="C128" s="129" t="s">
        <v>846</v>
      </c>
      <c r="D128" s="129" t="s">
        <v>847</v>
      </c>
      <c r="E128" s="129" t="str">
        <f t="shared" si="1"/>
        <v>Isaiah Crowell</v>
      </c>
      <c r="F128" s="129" t="s">
        <v>61</v>
      </c>
      <c r="G128" s="128" t="s">
        <v>1356</v>
      </c>
      <c r="H128" s="128">
        <v>40</v>
      </c>
      <c r="I128" s="128">
        <v>42</v>
      </c>
      <c r="J128" s="132">
        <v>41</v>
      </c>
    </row>
    <row r="129" spans="2:10">
      <c r="B129" s="130">
        <v>189</v>
      </c>
      <c r="C129" s="129" t="s">
        <v>1049</v>
      </c>
      <c r="D129" s="129" t="s">
        <v>962</v>
      </c>
      <c r="E129" s="129" t="str">
        <f t="shared" si="1"/>
        <v>J.J. Nelson</v>
      </c>
      <c r="F129" s="129" t="s">
        <v>19</v>
      </c>
      <c r="G129" s="128" t="s">
        <v>1505</v>
      </c>
      <c r="H129" s="128">
        <v>166</v>
      </c>
      <c r="I129" s="128">
        <v>225</v>
      </c>
      <c r="J129" s="132">
        <v>195.5</v>
      </c>
    </row>
    <row r="130" spans="2:10">
      <c r="B130" s="130">
        <v>138</v>
      </c>
      <c r="C130" s="129" t="s">
        <v>1071</v>
      </c>
      <c r="D130" s="129" t="s">
        <v>1072</v>
      </c>
      <c r="E130" s="129" t="str">
        <f t="shared" si="1"/>
        <v>Jack Doyle</v>
      </c>
      <c r="F130" s="129" t="s">
        <v>21</v>
      </c>
      <c r="G130" s="128" t="s">
        <v>1454</v>
      </c>
      <c r="H130" s="128">
        <v>129</v>
      </c>
      <c r="I130" s="128">
        <v>152</v>
      </c>
      <c r="J130" s="132">
        <v>140.5</v>
      </c>
    </row>
    <row r="131" spans="2:10">
      <c r="B131" s="130">
        <v>228</v>
      </c>
      <c r="C131" s="129" t="s">
        <v>1698</v>
      </c>
      <c r="D131" s="129" t="s">
        <v>1699</v>
      </c>
      <c r="E131" s="129" t="str">
        <f t="shared" ref="E131:E194" si="2">TRIM(CONCATENATE(C131," ",D131))</f>
        <v>Jacksonville Jaguars</v>
      </c>
      <c r="F131" s="129" t="s">
        <v>1636</v>
      </c>
      <c r="G131" s="128" t="s">
        <v>1544</v>
      </c>
      <c r="H131" s="128">
        <v>208</v>
      </c>
      <c r="I131" s="128">
        <v>227</v>
      </c>
      <c r="J131" s="132">
        <v>217.5</v>
      </c>
    </row>
    <row r="132" spans="2:10">
      <c r="B132" s="130">
        <v>190</v>
      </c>
      <c r="C132" s="129" t="s">
        <v>905</v>
      </c>
      <c r="D132" s="129" t="s">
        <v>763</v>
      </c>
      <c r="E132" s="129" t="str">
        <f t="shared" si="2"/>
        <v>Jacquizz Rodgers</v>
      </c>
      <c r="F132" s="129" t="s">
        <v>1623</v>
      </c>
      <c r="G132" s="128" t="s">
        <v>1506</v>
      </c>
      <c r="H132" s="128">
        <v>215</v>
      </c>
      <c r="I132" s="128">
        <v>167</v>
      </c>
      <c r="J132" s="132">
        <v>191</v>
      </c>
    </row>
    <row r="133" spans="2:10">
      <c r="B133" s="130">
        <v>284</v>
      </c>
      <c r="C133" s="129" t="s">
        <v>1773</v>
      </c>
      <c r="D133" s="129" t="s">
        <v>1774</v>
      </c>
      <c r="E133" s="129" t="str">
        <f t="shared" si="2"/>
        <v>Jake Butt</v>
      </c>
      <c r="F133" s="129" t="s">
        <v>47</v>
      </c>
      <c r="G133" s="128" t="s">
        <v>1600</v>
      </c>
      <c r="H133" s="128">
        <v>254</v>
      </c>
      <c r="I133" s="128"/>
      <c r="J133" s="132">
        <v>254</v>
      </c>
    </row>
    <row r="134" spans="2:10">
      <c r="B134" s="130">
        <v>242</v>
      </c>
      <c r="C134" s="129" t="s">
        <v>895</v>
      </c>
      <c r="D134" s="129" t="s">
        <v>896</v>
      </c>
      <c r="E134" s="129" t="str">
        <f t="shared" si="2"/>
        <v>Jalen Richard</v>
      </c>
      <c r="F134" s="129" t="s">
        <v>15</v>
      </c>
      <c r="G134" s="128" t="s">
        <v>1558</v>
      </c>
      <c r="H134" s="128">
        <v>221</v>
      </c>
      <c r="I134" s="128"/>
      <c r="J134" s="132">
        <v>221</v>
      </c>
    </row>
    <row r="135" spans="2:10">
      <c r="B135" s="130">
        <v>111</v>
      </c>
      <c r="C135" s="129" t="s">
        <v>925</v>
      </c>
      <c r="D135" s="129" t="s">
        <v>926</v>
      </c>
      <c r="E135" s="129" t="str">
        <f t="shared" si="2"/>
        <v>Jamaal Charles</v>
      </c>
      <c r="F135" s="129" t="s">
        <v>47</v>
      </c>
      <c r="G135" s="128" t="s">
        <v>1427</v>
      </c>
      <c r="H135" s="128">
        <v>135</v>
      </c>
      <c r="I135" s="128">
        <v>89</v>
      </c>
      <c r="J135" s="132">
        <v>112</v>
      </c>
    </row>
    <row r="136" spans="2:10">
      <c r="B136" s="130">
        <v>151</v>
      </c>
      <c r="C136" s="129" t="s">
        <v>925</v>
      </c>
      <c r="D136" s="129" t="s">
        <v>1026</v>
      </c>
      <c r="E136" s="129" t="str">
        <f t="shared" si="2"/>
        <v>Jamaal Williams</v>
      </c>
      <c r="F136" s="129" t="s">
        <v>1625</v>
      </c>
      <c r="G136" s="128" t="s">
        <v>1467</v>
      </c>
      <c r="H136" s="128">
        <v>150</v>
      </c>
      <c r="I136" s="128">
        <v>166</v>
      </c>
      <c r="J136" s="132">
        <v>158</v>
      </c>
    </row>
    <row r="137" spans="2:10">
      <c r="B137" s="130">
        <v>98</v>
      </c>
      <c r="C137" s="129" t="s">
        <v>784</v>
      </c>
      <c r="D137" s="129" t="s">
        <v>785</v>
      </c>
      <c r="E137" s="129" t="str">
        <f t="shared" si="2"/>
        <v>Jameis Winston</v>
      </c>
      <c r="F137" s="129" t="s">
        <v>1623</v>
      </c>
      <c r="G137" s="128" t="s">
        <v>1414</v>
      </c>
      <c r="H137" s="128">
        <v>91</v>
      </c>
      <c r="I137" s="128">
        <v>104</v>
      </c>
      <c r="J137" s="132">
        <v>97.5</v>
      </c>
    </row>
    <row r="138" spans="2:10">
      <c r="B138" s="130">
        <v>227</v>
      </c>
      <c r="C138" s="129" t="s">
        <v>875</v>
      </c>
      <c r="D138" s="129" t="s">
        <v>1697</v>
      </c>
      <c r="E138" s="129" t="str">
        <f t="shared" si="2"/>
        <v>James Conner</v>
      </c>
      <c r="F138" s="129" t="s">
        <v>13</v>
      </c>
      <c r="G138" s="128" t="s">
        <v>1543</v>
      </c>
      <c r="H138" s="128">
        <v>206</v>
      </c>
      <c r="I138" s="128">
        <v>208</v>
      </c>
      <c r="J138" s="132">
        <v>207</v>
      </c>
    </row>
    <row r="139" spans="2:10">
      <c r="B139" s="130">
        <v>134</v>
      </c>
      <c r="C139" s="129" t="s">
        <v>875</v>
      </c>
      <c r="D139" s="129" t="s">
        <v>876</v>
      </c>
      <c r="E139" s="129" t="str">
        <f t="shared" si="2"/>
        <v>James White</v>
      </c>
      <c r="F139" s="129" t="s">
        <v>1627</v>
      </c>
      <c r="G139" s="128" t="s">
        <v>1450</v>
      </c>
      <c r="H139" s="128">
        <v>144</v>
      </c>
      <c r="I139" s="128">
        <v>131</v>
      </c>
      <c r="J139" s="132">
        <v>137.5</v>
      </c>
    </row>
    <row r="140" spans="2:10">
      <c r="B140" s="130">
        <v>65</v>
      </c>
      <c r="C140" s="129" t="s">
        <v>1002</v>
      </c>
      <c r="D140" s="129" t="s">
        <v>1003</v>
      </c>
      <c r="E140" s="129" t="str">
        <f t="shared" si="2"/>
        <v>Jamison Crowder</v>
      </c>
      <c r="F140" s="129" t="s">
        <v>23</v>
      </c>
      <c r="G140" s="128" t="s">
        <v>1381</v>
      </c>
      <c r="H140" s="128">
        <v>59</v>
      </c>
      <c r="I140" s="128">
        <v>74</v>
      </c>
      <c r="J140" s="132">
        <v>66.5</v>
      </c>
    </row>
    <row r="141" spans="2:10">
      <c r="B141" s="130">
        <v>209</v>
      </c>
      <c r="C141" s="129" t="s">
        <v>818</v>
      </c>
      <c r="D141" s="129" t="s">
        <v>865</v>
      </c>
      <c r="E141" s="129" t="str">
        <f t="shared" si="2"/>
        <v>Jared Cook</v>
      </c>
      <c r="F141" s="129" t="s">
        <v>15</v>
      </c>
      <c r="G141" s="128" t="s">
        <v>1525</v>
      </c>
      <c r="H141" s="128">
        <v>185</v>
      </c>
      <c r="I141" s="128">
        <v>205</v>
      </c>
      <c r="J141" s="132">
        <v>195</v>
      </c>
    </row>
    <row r="142" spans="2:10">
      <c r="B142" s="130">
        <v>224</v>
      </c>
      <c r="C142" s="129" t="s">
        <v>818</v>
      </c>
      <c r="D142" s="129" t="s">
        <v>819</v>
      </c>
      <c r="E142" s="129" t="str">
        <f t="shared" si="2"/>
        <v>Jared Goff</v>
      </c>
      <c r="F142" s="129" t="s">
        <v>66</v>
      </c>
      <c r="G142" s="128" t="s">
        <v>1540</v>
      </c>
      <c r="H142" s="128">
        <v>203</v>
      </c>
      <c r="I142" s="128"/>
      <c r="J142" s="132">
        <v>203</v>
      </c>
    </row>
    <row r="143" spans="2:10">
      <c r="B143" s="130">
        <v>34</v>
      </c>
      <c r="C143" s="129" t="s">
        <v>988</v>
      </c>
      <c r="D143" s="129" t="s">
        <v>989</v>
      </c>
      <c r="E143" s="129" t="str">
        <f t="shared" si="2"/>
        <v>Jarvis Landry</v>
      </c>
      <c r="F143" s="129" t="s">
        <v>41</v>
      </c>
      <c r="G143" s="128" t="s">
        <v>1350</v>
      </c>
      <c r="H143" s="128">
        <v>34</v>
      </c>
      <c r="I143" s="128">
        <v>36</v>
      </c>
      <c r="J143" s="132">
        <v>35</v>
      </c>
    </row>
    <row r="144" spans="2:10">
      <c r="B144" s="130">
        <v>166</v>
      </c>
      <c r="C144" s="129" t="s">
        <v>1081</v>
      </c>
      <c r="D144" s="129" t="s">
        <v>1082</v>
      </c>
      <c r="E144" s="129" t="str">
        <f t="shared" si="2"/>
        <v>Jason Witten</v>
      </c>
      <c r="F144" s="129" t="s">
        <v>45</v>
      </c>
      <c r="G144" s="128" t="s">
        <v>1482</v>
      </c>
      <c r="H144" s="128">
        <v>162</v>
      </c>
      <c r="I144" s="128">
        <v>172</v>
      </c>
      <c r="J144" s="132">
        <v>167</v>
      </c>
    </row>
    <row r="145" spans="2:10">
      <c r="B145" s="130">
        <v>17</v>
      </c>
      <c r="C145" s="129" t="s">
        <v>836</v>
      </c>
      <c r="D145" s="129" t="s">
        <v>837</v>
      </c>
      <c r="E145" s="129" t="str">
        <f t="shared" si="2"/>
        <v>Jay Ajayi</v>
      </c>
      <c r="F145" s="129" t="s">
        <v>41</v>
      </c>
      <c r="G145" s="128" t="s">
        <v>1333</v>
      </c>
      <c r="H145" s="128">
        <v>18</v>
      </c>
      <c r="I145" s="128">
        <v>16</v>
      </c>
      <c r="J145" s="132">
        <v>17</v>
      </c>
    </row>
    <row r="146" spans="2:10">
      <c r="B146" s="130">
        <v>122</v>
      </c>
      <c r="C146" s="129" t="s">
        <v>914</v>
      </c>
      <c r="D146" s="129" t="s">
        <v>915</v>
      </c>
      <c r="E146" s="129" t="str">
        <f t="shared" si="2"/>
        <v>Jeremy Hill</v>
      </c>
      <c r="F146" s="129" t="s">
        <v>33</v>
      </c>
      <c r="G146" s="128" t="s">
        <v>1438</v>
      </c>
      <c r="H146" s="128">
        <v>161</v>
      </c>
      <c r="I146" s="128">
        <v>94</v>
      </c>
      <c r="J146" s="132">
        <v>127.5</v>
      </c>
    </row>
    <row r="147" spans="2:10">
      <c r="B147" s="130">
        <v>299</v>
      </c>
      <c r="C147" s="129" t="s">
        <v>914</v>
      </c>
      <c r="D147" s="129" t="s">
        <v>1791</v>
      </c>
      <c r="E147" s="129" t="str">
        <f t="shared" si="2"/>
        <v>Jeremy Kerley</v>
      </c>
      <c r="F147" s="129" t="s">
        <v>1629</v>
      </c>
      <c r="G147" s="128" t="s">
        <v>1615</v>
      </c>
      <c r="H147" s="128">
        <v>274</v>
      </c>
      <c r="I147" s="128"/>
      <c r="J147" s="132">
        <v>274</v>
      </c>
    </row>
    <row r="148" spans="2:10">
      <c r="B148" s="130">
        <v>115</v>
      </c>
      <c r="C148" s="129" t="s">
        <v>914</v>
      </c>
      <c r="D148" s="129" t="s">
        <v>1055</v>
      </c>
      <c r="E148" s="129" t="str">
        <f t="shared" si="2"/>
        <v>Jeremy Maclin</v>
      </c>
      <c r="F148" s="129" t="s">
        <v>1630</v>
      </c>
      <c r="G148" s="128" t="s">
        <v>1431</v>
      </c>
      <c r="H148" s="128">
        <v>115</v>
      </c>
      <c r="I148" s="128">
        <v>117</v>
      </c>
      <c r="J148" s="132">
        <v>116</v>
      </c>
    </row>
    <row r="149" spans="2:10">
      <c r="B149" s="130">
        <v>226</v>
      </c>
      <c r="C149" s="129" t="s">
        <v>914</v>
      </c>
      <c r="D149" s="129" t="s">
        <v>1696</v>
      </c>
      <c r="E149" s="129" t="str">
        <f t="shared" si="2"/>
        <v>Jeremy McNichols</v>
      </c>
      <c r="F149" s="129" t="s">
        <v>1623</v>
      </c>
      <c r="G149" s="128" t="s">
        <v>1542</v>
      </c>
      <c r="H149" s="128">
        <v>205</v>
      </c>
      <c r="I149" s="128"/>
      <c r="J149" s="132">
        <v>205</v>
      </c>
    </row>
    <row r="150" spans="2:10">
      <c r="B150" s="130">
        <v>236</v>
      </c>
      <c r="C150" s="129" t="s">
        <v>1711</v>
      </c>
      <c r="D150" s="129" t="s">
        <v>1712</v>
      </c>
      <c r="E150" s="129" t="str">
        <f t="shared" si="2"/>
        <v>Jerick McKinnon</v>
      </c>
      <c r="F150" s="129" t="s">
        <v>25</v>
      </c>
      <c r="G150" s="128" t="s">
        <v>1552</v>
      </c>
      <c r="H150" s="128">
        <v>216</v>
      </c>
      <c r="I150" s="128"/>
      <c r="J150" s="132">
        <v>216</v>
      </c>
    </row>
    <row r="151" spans="2:10">
      <c r="B151" s="130">
        <v>286</v>
      </c>
      <c r="C151" s="129" t="s">
        <v>1776</v>
      </c>
      <c r="D151" s="129" t="s">
        <v>1777</v>
      </c>
      <c r="E151" s="129" t="str">
        <f t="shared" si="2"/>
        <v>Jermaine Gresham</v>
      </c>
      <c r="F151" s="129" t="s">
        <v>19</v>
      </c>
      <c r="G151" s="128" t="s">
        <v>1602</v>
      </c>
      <c r="H151" s="128">
        <v>257</v>
      </c>
      <c r="I151" s="128"/>
      <c r="J151" s="132">
        <v>257</v>
      </c>
    </row>
    <row r="152" spans="2:10">
      <c r="B152" s="130">
        <v>230</v>
      </c>
      <c r="C152" s="129" t="s">
        <v>1086</v>
      </c>
      <c r="D152" s="129" t="s">
        <v>875</v>
      </c>
      <c r="E152" s="129" t="str">
        <f t="shared" si="2"/>
        <v>Jesse James</v>
      </c>
      <c r="F152" s="129" t="s">
        <v>13</v>
      </c>
      <c r="G152" s="128" t="s">
        <v>1546</v>
      </c>
      <c r="H152" s="128">
        <v>210</v>
      </c>
      <c r="I152" s="128"/>
      <c r="J152" s="132">
        <v>210</v>
      </c>
    </row>
    <row r="153" spans="2:10">
      <c r="B153" s="130">
        <v>257</v>
      </c>
      <c r="C153" s="129" t="s">
        <v>1065</v>
      </c>
      <c r="D153" s="129" t="s">
        <v>1737</v>
      </c>
      <c r="E153" s="129" t="str">
        <f t="shared" si="2"/>
        <v>Jimmy Garoppolo</v>
      </c>
      <c r="F153" s="129" t="s">
        <v>1627</v>
      </c>
      <c r="G153" s="128" t="s">
        <v>1573</v>
      </c>
      <c r="H153" s="128">
        <v>237</v>
      </c>
      <c r="I153" s="128"/>
      <c r="J153" s="132">
        <v>237</v>
      </c>
    </row>
    <row r="154" spans="2:10">
      <c r="B154" s="130">
        <v>72</v>
      </c>
      <c r="C154" s="129" t="s">
        <v>1065</v>
      </c>
      <c r="D154" s="129" t="s">
        <v>1066</v>
      </c>
      <c r="E154" s="129" t="str">
        <f t="shared" si="2"/>
        <v>Jimmy Graham</v>
      </c>
      <c r="F154" s="129" t="s">
        <v>29</v>
      </c>
      <c r="G154" s="128" t="s">
        <v>1388</v>
      </c>
      <c r="H154" s="128">
        <v>78</v>
      </c>
      <c r="I154" s="128">
        <v>66</v>
      </c>
      <c r="J154" s="132">
        <v>72</v>
      </c>
    </row>
    <row r="155" spans="2:10">
      <c r="B155" s="130">
        <v>178</v>
      </c>
      <c r="C155" s="129" t="s">
        <v>807</v>
      </c>
      <c r="D155" s="129" t="s">
        <v>808</v>
      </c>
      <c r="E155" s="129" t="str">
        <f t="shared" si="2"/>
        <v>Joe Flacco</v>
      </c>
      <c r="F155" s="129" t="s">
        <v>31</v>
      </c>
      <c r="G155" s="128" t="s">
        <v>1494</v>
      </c>
      <c r="H155" s="128">
        <v>153</v>
      </c>
      <c r="I155" s="128">
        <v>201</v>
      </c>
      <c r="J155" s="132">
        <v>177</v>
      </c>
    </row>
    <row r="156" spans="2:10">
      <c r="B156" s="130">
        <v>55</v>
      </c>
      <c r="C156" s="129" t="s">
        <v>807</v>
      </c>
      <c r="D156" s="129" t="s">
        <v>868</v>
      </c>
      <c r="E156" s="129" t="str">
        <f t="shared" si="2"/>
        <v>Joe Mixon</v>
      </c>
      <c r="F156" s="129" t="s">
        <v>33</v>
      </c>
      <c r="G156" s="128" t="s">
        <v>1371</v>
      </c>
      <c r="H156" s="128">
        <v>37</v>
      </c>
      <c r="I156" s="128">
        <v>77</v>
      </c>
      <c r="J156" s="132">
        <v>57</v>
      </c>
    </row>
    <row r="157" spans="2:10">
      <c r="B157" s="130">
        <v>170</v>
      </c>
      <c r="C157" s="129" t="s">
        <v>807</v>
      </c>
      <c r="D157" s="129" t="s">
        <v>1026</v>
      </c>
      <c r="E157" s="129" t="str">
        <f t="shared" si="2"/>
        <v>Joe Williams</v>
      </c>
      <c r="F157" s="129" t="s">
        <v>1629</v>
      </c>
      <c r="G157" s="128" t="s">
        <v>1486</v>
      </c>
      <c r="H157" s="128">
        <v>167</v>
      </c>
      <c r="I157" s="128">
        <v>174</v>
      </c>
      <c r="J157" s="132">
        <v>170.5</v>
      </c>
    </row>
    <row r="158" spans="2:10">
      <c r="B158" s="130">
        <v>112</v>
      </c>
      <c r="C158" s="129" t="s">
        <v>1030</v>
      </c>
      <c r="D158" s="129" t="s">
        <v>953</v>
      </c>
      <c r="E158" s="129" t="str">
        <f t="shared" si="2"/>
        <v>John Brown</v>
      </c>
      <c r="F158" s="129" t="s">
        <v>19</v>
      </c>
      <c r="G158" s="128" t="s">
        <v>1428</v>
      </c>
      <c r="H158" s="128">
        <v>102</v>
      </c>
      <c r="I158" s="128">
        <v>123</v>
      </c>
      <c r="J158" s="132">
        <v>112.5</v>
      </c>
    </row>
    <row r="159" spans="2:10">
      <c r="B159" s="130">
        <v>141</v>
      </c>
      <c r="C159" s="129" t="s">
        <v>1030</v>
      </c>
      <c r="D159" s="129" t="s">
        <v>1031</v>
      </c>
      <c r="E159" s="129" t="str">
        <f t="shared" si="2"/>
        <v>John Ross</v>
      </c>
      <c r="F159" s="129" t="s">
        <v>33</v>
      </c>
      <c r="G159" s="128" t="s">
        <v>1457</v>
      </c>
      <c r="H159" s="128">
        <v>136</v>
      </c>
      <c r="I159" s="128">
        <v>150</v>
      </c>
      <c r="J159" s="132">
        <v>143</v>
      </c>
    </row>
    <row r="160" spans="2:10">
      <c r="B160" s="130">
        <v>123</v>
      </c>
      <c r="C160" s="129" t="s">
        <v>903</v>
      </c>
      <c r="D160" s="129" t="s">
        <v>904</v>
      </c>
      <c r="E160" s="129" t="str">
        <f t="shared" si="2"/>
        <v>Jonathan Stewart</v>
      </c>
      <c r="F160" s="129" t="s">
        <v>49</v>
      </c>
      <c r="G160" s="128" t="s">
        <v>1439</v>
      </c>
      <c r="H160" s="128">
        <v>142</v>
      </c>
      <c r="I160" s="128">
        <v>113</v>
      </c>
      <c r="J160" s="132">
        <v>127.5</v>
      </c>
    </row>
    <row r="161" spans="2:10">
      <c r="B161" s="130">
        <v>201</v>
      </c>
      <c r="C161" s="129" t="s">
        <v>903</v>
      </c>
      <c r="D161" s="129" t="s">
        <v>1026</v>
      </c>
      <c r="E161" s="129" t="str">
        <f t="shared" si="2"/>
        <v>Jonathan Williams</v>
      </c>
      <c r="F161" s="129" t="s">
        <v>64</v>
      </c>
      <c r="G161" s="128" t="s">
        <v>1517</v>
      </c>
      <c r="H161" s="128">
        <v>181</v>
      </c>
      <c r="I161" s="128">
        <v>230</v>
      </c>
      <c r="J161" s="132">
        <v>205.5</v>
      </c>
    </row>
    <row r="162" spans="2:10">
      <c r="B162" s="130">
        <v>14</v>
      </c>
      <c r="C162" s="129" t="s">
        <v>830</v>
      </c>
      <c r="D162" s="129" t="s">
        <v>831</v>
      </c>
      <c r="E162" s="129" t="str">
        <f t="shared" si="2"/>
        <v>Jordan Howard</v>
      </c>
      <c r="F162" s="129" t="s">
        <v>57</v>
      </c>
      <c r="G162" s="128" t="s">
        <v>1330</v>
      </c>
      <c r="H162" s="128">
        <v>15</v>
      </c>
      <c r="I162" s="128">
        <v>13</v>
      </c>
      <c r="J162" s="132">
        <v>14</v>
      </c>
    </row>
    <row r="163" spans="2:10">
      <c r="B163" s="130">
        <v>100</v>
      </c>
      <c r="C163" s="129" t="s">
        <v>830</v>
      </c>
      <c r="D163" s="129" t="s">
        <v>1006</v>
      </c>
      <c r="E163" s="129" t="str">
        <f t="shared" si="2"/>
        <v>Jordan Matthews</v>
      </c>
      <c r="F163" s="129" t="s">
        <v>53</v>
      </c>
      <c r="G163" s="128" t="s">
        <v>1416</v>
      </c>
      <c r="H163" s="128">
        <v>87</v>
      </c>
      <c r="I163" s="128">
        <v>114</v>
      </c>
      <c r="J163" s="132">
        <v>100.5</v>
      </c>
    </row>
    <row r="164" spans="2:10">
      <c r="B164" s="130">
        <v>39</v>
      </c>
      <c r="C164" s="129" t="s">
        <v>830</v>
      </c>
      <c r="D164" s="129" t="s">
        <v>1058</v>
      </c>
      <c r="E164" s="129" t="str">
        <f t="shared" si="2"/>
        <v>Jordan Reed</v>
      </c>
      <c r="F164" s="129" t="s">
        <v>23</v>
      </c>
      <c r="G164" s="128" t="s">
        <v>1355</v>
      </c>
      <c r="H164" s="128">
        <v>42</v>
      </c>
      <c r="I164" s="128">
        <v>38</v>
      </c>
      <c r="J164" s="132">
        <v>40</v>
      </c>
    </row>
    <row r="165" spans="2:10">
      <c r="B165" s="130">
        <v>12</v>
      </c>
      <c r="C165" s="129" t="s">
        <v>961</v>
      </c>
      <c r="D165" s="129" t="s">
        <v>962</v>
      </c>
      <c r="E165" s="129" t="str">
        <f t="shared" si="2"/>
        <v>Jordy Nelson</v>
      </c>
      <c r="F165" s="129" t="s">
        <v>1625</v>
      </c>
      <c r="G165" s="128" t="s">
        <v>1328</v>
      </c>
      <c r="H165" s="128">
        <v>13</v>
      </c>
      <c r="I165" s="128">
        <v>12</v>
      </c>
      <c r="J165" s="132">
        <v>12.5</v>
      </c>
    </row>
    <row r="166" spans="2:10">
      <c r="B166" s="130">
        <v>136</v>
      </c>
      <c r="C166" s="129" t="s">
        <v>1028</v>
      </c>
      <c r="D166" s="129" t="s">
        <v>1029</v>
      </c>
      <c r="E166" s="129" t="str">
        <f t="shared" si="2"/>
        <v>Josh Doctson</v>
      </c>
      <c r="F166" s="129" t="s">
        <v>23</v>
      </c>
      <c r="G166" s="128" t="s">
        <v>1452</v>
      </c>
      <c r="H166" s="128">
        <v>122</v>
      </c>
      <c r="I166" s="128">
        <v>156</v>
      </c>
      <c r="J166" s="132">
        <v>139</v>
      </c>
    </row>
    <row r="167" spans="2:10">
      <c r="B167" s="130">
        <v>177</v>
      </c>
      <c r="C167" s="129" t="s">
        <v>1028</v>
      </c>
      <c r="D167" s="129" t="s">
        <v>829</v>
      </c>
      <c r="E167" s="129" t="str">
        <f t="shared" si="2"/>
        <v>Josh Gordon</v>
      </c>
      <c r="F167" s="129" t="s">
        <v>61</v>
      </c>
      <c r="G167" s="128" t="s">
        <v>1493</v>
      </c>
      <c r="H167" s="128">
        <v>195</v>
      </c>
      <c r="I167" s="128">
        <v>154</v>
      </c>
      <c r="J167" s="132">
        <v>174.5</v>
      </c>
    </row>
    <row r="168" spans="2:10">
      <c r="B168" s="130">
        <v>205</v>
      </c>
      <c r="C168" s="129" t="s">
        <v>1683</v>
      </c>
      <c r="D168" s="129" t="s">
        <v>1684</v>
      </c>
      <c r="E168" s="129" t="str">
        <f t="shared" si="2"/>
        <v>JuJu Smith-Schuster</v>
      </c>
      <c r="F168" s="129" t="s">
        <v>13</v>
      </c>
      <c r="G168" s="128" t="s">
        <v>1521</v>
      </c>
      <c r="H168" s="128">
        <v>192</v>
      </c>
      <c r="I168" s="128">
        <v>192</v>
      </c>
      <c r="J168" s="132">
        <v>192</v>
      </c>
    </row>
    <row r="169" spans="2:10">
      <c r="B169" s="130">
        <v>48</v>
      </c>
      <c r="C169" s="129" t="s">
        <v>978</v>
      </c>
      <c r="D169" s="129" t="s">
        <v>979</v>
      </c>
      <c r="E169" s="129" t="str">
        <f t="shared" si="2"/>
        <v>Julian Edelman</v>
      </c>
      <c r="F169" s="129" t="s">
        <v>1627</v>
      </c>
      <c r="G169" s="128" t="s">
        <v>1364</v>
      </c>
      <c r="H169" s="128">
        <v>53</v>
      </c>
      <c r="I169" s="128">
        <v>46</v>
      </c>
      <c r="J169" s="132">
        <v>49.5</v>
      </c>
    </row>
    <row r="170" spans="2:10">
      <c r="B170" s="130">
        <v>5</v>
      </c>
      <c r="C170" s="129" t="s">
        <v>957</v>
      </c>
      <c r="D170" s="129" t="s">
        <v>958</v>
      </c>
      <c r="E170" s="129" t="str">
        <f t="shared" si="2"/>
        <v>Julio Jones</v>
      </c>
      <c r="F170" s="129" t="s">
        <v>5</v>
      </c>
      <c r="G170" s="128" t="s">
        <v>1321</v>
      </c>
      <c r="H170" s="128">
        <v>6</v>
      </c>
      <c r="I170" s="128">
        <v>5</v>
      </c>
      <c r="J170" s="132">
        <v>5.5</v>
      </c>
    </row>
    <row r="171" spans="2:10">
      <c r="B171" s="130">
        <v>158</v>
      </c>
      <c r="C171" s="129" t="s">
        <v>1078</v>
      </c>
      <c r="D171" s="129" t="s">
        <v>901</v>
      </c>
      <c r="E171" s="129" t="str">
        <f t="shared" si="2"/>
        <v>Julius Thomas</v>
      </c>
      <c r="F171" s="129" t="s">
        <v>41</v>
      </c>
      <c r="G171" s="128" t="s">
        <v>1474</v>
      </c>
      <c r="H171" s="128">
        <v>156</v>
      </c>
      <c r="I171" s="128">
        <v>170</v>
      </c>
      <c r="J171" s="132">
        <v>163</v>
      </c>
    </row>
    <row r="172" spans="2:10">
      <c r="B172" s="130">
        <v>179</v>
      </c>
      <c r="C172" s="129" t="s">
        <v>1665</v>
      </c>
      <c r="D172" s="129" t="s">
        <v>1666</v>
      </c>
      <c r="E172" s="129" t="str">
        <f t="shared" si="2"/>
        <v>Justin Tucker</v>
      </c>
      <c r="F172" s="129" t="s">
        <v>31</v>
      </c>
      <c r="G172" s="128" t="s">
        <v>1495</v>
      </c>
      <c r="H172" s="128"/>
      <c r="I172" s="128">
        <v>155</v>
      </c>
      <c r="J172" s="132">
        <v>155</v>
      </c>
    </row>
    <row r="173" spans="2:10">
      <c r="B173" s="130">
        <v>208</v>
      </c>
      <c r="C173" s="129" t="s">
        <v>1037</v>
      </c>
      <c r="D173" s="129" t="s">
        <v>1038</v>
      </c>
      <c r="E173" s="129" t="str">
        <f t="shared" si="2"/>
        <v>Kamar Aiken</v>
      </c>
      <c r="F173" s="129" t="s">
        <v>21</v>
      </c>
      <c r="G173" s="128" t="s">
        <v>1524</v>
      </c>
      <c r="H173" s="128">
        <v>207</v>
      </c>
      <c r="I173" s="128">
        <v>185</v>
      </c>
      <c r="J173" s="132">
        <v>196</v>
      </c>
    </row>
    <row r="174" spans="2:10">
      <c r="B174" s="130">
        <v>139</v>
      </c>
      <c r="C174" s="129" t="s">
        <v>1637</v>
      </c>
      <c r="D174" s="129" t="s">
        <v>1638</v>
      </c>
      <c r="E174" s="129" t="str">
        <f t="shared" si="2"/>
        <v>Kansas City</v>
      </c>
      <c r="F174" s="129" t="s">
        <v>1639</v>
      </c>
      <c r="G174" s="128" t="s">
        <v>1455</v>
      </c>
      <c r="H174" s="128">
        <v>172</v>
      </c>
      <c r="I174" s="128">
        <v>112</v>
      </c>
      <c r="J174" s="132">
        <v>142</v>
      </c>
    </row>
    <row r="175" spans="2:10">
      <c r="B175" s="130">
        <v>127</v>
      </c>
      <c r="C175" s="129" t="s">
        <v>912</v>
      </c>
      <c r="D175" s="129" t="s">
        <v>913</v>
      </c>
      <c r="E175" s="129" t="str">
        <f t="shared" si="2"/>
        <v>Kareem Hunt</v>
      </c>
      <c r="F175" s="129" t="s">
        <v>1630</v>
      </c>
      <c r="G175" s="128" t="s">
        <v>1443</v>
      </c>
      <c r="H175" s="128">
        <v>117</v>
      </c>
      <c r="I175" s="128">
        <v>146</v>
      </c>
      <c r="J175" s="132">
        <v>131.5</v>
      </c>
    </row>
    <row r="176" spans="2:10">
      <c r="B176" s="130">
        <v>29</v>
      </c>
      <c r="C176" s="129" t="s">
        <v>972</v>
      </c>
      <c r="D176" s="129" t="s">
        <v>973</v>
      </c>
      <c r="E176" s="129" t="str">
        <f t="shared" si="2"/>
        <v>Keenan Allen</v>
      </c>
      <c r="F176" s="129" t="s">
        <v>1624</v>
      </c>
      <c r="G176" s="128" t="s">
        <v>1345</v>
      </c>
      <c r="H176" s="128">
        <v>31</v>
      </c>
      <c r="I176" s="128">
        <v>27</v>
      </c>
      <c r="J176" s="132">
        <v>29</v>
      </c>
    </row>
    <row r="177" spans="2:10">
      <c r="B177" s="130">
        <v>63</v>
      </c>
      <c r="C177" s="129" t="s">
        <v>1016</v>
      </c>
      <c r="D177" s="129" t="s">
        <v>1017</v>
      </c>
      <c r="E177" s="129" t="str">
        <f t="shared" si="2"/>
        <v>Kelvin Benjamin</v>
      </c>
      <c r="F177" s="129" t="s">
        <v>49</v>
      </c>
      <c r="G177" s="128" t="s">
        <v>1379</v>
      </c>
      <c r="H177" s="128">
        <v>68</v>
      </c>
      <c r="I177" s="128">
        <v>62</v>
      </c>
      <c r="J177" s="132">
        <v>65</v>
      </c>
    </row>
    <row r="178" spans="2:10">
      <c r="B178" s="130">
        <v>294</v>
      </c>
      <c r="C178" s="129" t="s">
        <v>1783</v>
      </c>
      <c r="D178" s="129" t="s">
        <v>1784</v>
      </c>
      <c r="E178" s="129" t="str">
        <f t="shared" si="2"/>
        <v>Kendall Wright</v>
      </c>
      <c r="F178" s="129" t="s">
        <v>57</v>
      </c>
      <c r="G178" s="128" t="s">
        <v>1610</v>
      </c>
      <c r="H178" s="128">
        <v>268</v>
      </c>
      <c r="I178" s="128"/>
      <c r="J178" s="132">
        <v>268</v>
      </c>
    </row>
    <row r="179" spans="2:10">
      <c r="B179" s="130">
        <v>102</v>
      </c>
      <c r="C179" s="129" t="s">
        <v>906</v>
      </c>
      <c r="D179" s="129" t="s">
        <v>907</v>
      </c>
      <c r="E179" s="129" t="str">
        <f t="shared" si="2"/>
        <v>Kenneth Dixon</v>
      </c>
      <c r="F179" s="129" t="s">
        <v>31</v>
      </c>
      <c r="G179" s="128" t="s">
        <v>1418</v>
      </c>
      <c r="H179" s="128">
        <v>101</v>
      </c>
      <c r="I179" s="128">
        <v>102</v>
      </c>
      <c r="J179" s="132">
        <v>101.5</v>
      </c>
    </row>
    <row r="180" spans="2:10">
      <c r="B180" s="130">
        <v>128</v>
      </c>
      <c r="C180" s="129" t="s">
        <v>1043</v>
      </c>
      <c r="D180" s="129" t="s">
        <v>1633</v>
      </c>
      <c r="E180" s="129" t="str">
        <f t="shared" si="2"/>
        <v>Kenny Britt</v>
      </c>
      <c r="F180" s="129" t="s">
        <v>61</v>
      </c>
      <c r="G180" s="128" t="s">
        <v>1444</v>
      </c>
      <c r="H180" s="128">
        <v>123</v>
      </c>
      <c r="I180" s="128">
        <v>141</v>
      </c>
      <c r="J180" s="132">
        <v>132</v>
      </c>
    </row>
    <row r="181" spans="2:10">
      <c r="B181" s="130">
        <v>270</v>
      </c>
      <c r="C181" s="129" t="s">
        <v>1043</v>
      </c>
      <c r="D181" s="129" t="s">
        <v>1755</v>
      </c>
      <c r="E181" s="129" t="str">
        <f t="shared" si="2"/>
        <v>Kenny Golladay</v>
      </c>
      <c r="F181" s="129" t="s">
        <v>17</v>
      </c>
      <c r="G181" s="128" t="s">
        <v>1586</v>
      </c>
      <c r="H181" s="128">
        <v>244</v>
      </c>
      <c r="I181" s="128"/>
      <c r="J181" s="132">
        <v>244</v>
      </c>
    </row>
    <row r="182" spans="2:10">
      <c r="B182" s="130">
        <v>176</v>
      </c>
      <c r="C182" s="129" t="s">
        <v>1043</v>
      </c>
      <c r="D182" s="129" t="s">
        <v>1044</v>
      </c>
      <c r="E182" s="129" t="str">
        <f t="shared" si="2"/>
        <v>Kenny Stills</v>
      </c>
      <c r="F182" s="129" t="s">
        <v>41</v>
      </c>
      <c r="G182" s="128" t="s">
        <v>1492</v>
      </c>
      <c r="H182" s="128">
        <v>148</v>
      </c>
      <c r="I182" s="128">
        <v>206</v>
      </c>
      <c r="J182" s="132">
        <v>177</v>
      </c>
    </row>
    <row r="183" spans="2:10">
      <c r="B183" s="130">
        <v>272</v>
      </c>
      <c r="C183" s="129" t="s">
        <v>945</v>
      </c>
      <c r="D183" s="129" t="s">
        <v>946</v>
      </c>
      <c r="E183" s="129" t="str">
        <f t="shared" si="2"/>
        <v>Kenyan Drake</v>
      </c>
      <c r="F183" s="129" t="s">
        <v>41</v>
      </c>
      <c r="G183" s="128" t="s">
        <v>1588</v>
      </c>
      <c r="H183" s="128">
        <v>245</v>
      </c>
      <c r="I183" s="128"/>
      <c r="J183" s="132">
        <v>245</v>
      </c>
    </row>
    <row r="184" spans="2:10">
      <c r="B184" s="130">
        <v>124</v>
      </c>
      <c r="C184" s="129" t="s">
        <v>1034</v>
      </c>
      <c r="D184" s="129" t="s">
        <v>876</v>
      </c>
      <c r="E184" s="129" t="str">
        <f t="shared" si="2"/>
        <v>Kevin White</v>
      </c>
      <c r="F184" s="129" t="s">
        <v>57</v>
      </c>
      <c r="G184" s="128" t="s">
        <v>1440</v>
      </c>
      <c r="H184" s="128">
        <v>113</v>
      </c>
      <c r="I184" s="128">
        <v>144</v>
      </c>
      <c r="J184" s="132">
        <v>128.5</v>
      </c>
    </row>
    <row r="185" spans="2:10">
      <c r="B185" s="130">
        <v>104</v>
      </c>
      <c r="C185" s="129" t="s">
        <v>774</v>
      </c>
      <c r="D185" s="129" t="s">
        <v>775</v>
      </c>
      <c r="E185" s="129" t="str">
        <f t="shared" si="2"/>
        <v>Kirk Cousins</v>
      </c>
      <c r="F185" s="129" t="s">
        <v>23</v>
      </c>
      <c r="G185" s="128" t="s">
        <v>1420</v>
      </c>
      <c r="H185" s="128">
        <v>105</v>
      </c>
      <c r="I185" s="128">
        <v>100</v>
      </c>
      <c r="J185" s="132">
        <v>102.5</v>
      </c>
    </row>
    <row r="186" spans="2:10">
      <c r="B186" s="130">
        <v>95</v>
      </c>
      <c r="C186" s="129" t="s">
        <v>1067</v>
      </c>
      <c r="D186" s="129" t="s">
        <v>1068</v>
      </c>
      <c r="E186" s="129" t="str">
        <f t="shared" si="2"/>
        <v>Kyle Rudolph</v>
      </c>
      <c r="F186" s="129" t="s">
        <v>25</v>
      </c>
      <c r="G186" s="128" t="s">
        <v>1411</v>
      </c>
      <c r="H186" s="128">
        <v>100</v>
      </c>
      <c r="I186" s="128">
        <v>91</v>
      </c>
      <c r="J186" s="132">
        <v>95.5</v>
      </c>
    </row>
    <row r="187" spans="2:10">
      <c r="B187" s="130">
        <v>175</v>
      </c>
      <c r="C187" s="129" t="s">
        <v>1664</v>
      </c>
      <c r="D187" s="129" t="s">
        <v>960</v>
      </c>
      <c r="E187" s="129" t="str">
        <f t="shared" si="2"/>
        <v>Ladarius Green</v>
      </c>
      <c r="F187" s="129"/>
      <c r="G187" s="128" t="s">
        <v>1491</v>
      </c>
      <c r="H187" s="128">
        <v>183</v>
      </c>
      <c r="I187" s="128">
        <v>162</v>
      </c>
      <c r="J187" s="132">
        <v>172.5</v>
      </c>
    </row>
    <row r="188" spans="2:10">
      <c r="B188" s="130">
        <v>23</v>
      </c>
      <c r="C188" s="129" t="s">
        <v>838</v>
      </c>
      <c r="D188" s="129" t="s">
        <v>839</v>
      </c>
      <c r="E188" s="129" t="str">
        <f t="shared" si="2"/>
        <v>Lamar Miller</v>
      </c>
      <c r="F188" s="129" t="s">
        <v>59</v>
      </c>
      <c r="G188" s="128" t="s">
        <v>1339</v>
      </c>
      <c r="H188" s="128">
        <v>27</v>
      </c>
      <c r="I188" s="128">
        <v>21</v>
      </c>
      <c r="J188" s="132">
        <v>24</v>
      </c>
    </row>
    <row r="189" spans="2:10">
      <c r="B189" s="130">
        <v>234</v>
      </c>
      <c r="C189" s="129" t="s">
        <v>1708</v>
      </c>
      <c r="D189" s="129" t="s">
        <v>1709</v>
      </c>
      <c r="E189" s="129" t="str">
        <f t="shared" si="2"/>
        <v>Laquon Treadwell</v>
      </c>
      <c r="F189" s="129" t="s">
        <v>25</v>
      </c>
      <c r="G189" s="128" t="s">
        <v>1550</v>
      </c>
      <c r="H189" s="128">
        <v>214</v>
      </c>
      <c r="I189" s="128"/>
      <c r="J189" s="132">
        <v>214</v>
      </c>
    </row>
    <row r="190" spans="2:10">
      <c r="B190" s="130">
        <v>52</v>
      </c>
      <c r="C190" s="129" t="s">
        <v>1004</v>
      </c>
      <c r="D190" s="129" t="s">
        <v>939</v>
      </c>
      <c r="E190" s="129" t="str">
        <f t="shared" si="2"/>
        <v>Larry Fitzgerald</v>
      </c>
      <c r="F190" s="129" t="s">
        <v>19</v>
      </c>
      <c r="G190" s="128" t="s">
        <v>1368</v>
      </c>
      <c r="H190" s="128">
        <v>50</v>
      </c>
      <c r="I190" s="128">
        <v>60</v>
      </c>
      <c r="J190" s="132">
        <v>55</v>
      </c>
    </row>
    <row r="191" spans="2:10">
      <c r="B191" s="130">
        <v>88</v>
      </c>
      <c r="C191" s="129" t="s">
        <v>899</v>
      </c>
      <c r="D191" s="129" t="s">
        <v>835</v>
      </c>
      <c r="E191" s="129" t="str">
        <f t="shared" si="2"/>
        <v>Latavius Murray</v>
      </c>
      <c r="F191" s="129" t="s">
        <v>25</v>
      </c>
      <c r="G191" s="128" t="s">
        <v>1404</v>
      </c>
      <c r="H191" s="128">
        <v>109</v>
      </c>
      <c r="I191" s="128">
        <v>68</v>
      </c>
      <c r="J191" s="132">
        <v>88.5</v>
      </c>
    </row>
    <row r="192" spans="2:10">
      <c r="B192" s="130">
        <v>105</v>
      </c>
      <c r="C192" s="129" t="s">
        <v>860</v>
      </c>
      <c r="D192" s="129" t="s">
        <v>861</v>
      </c>
      <c r="E192" s="129" t="str">
        <f t="shared" si="2"/>
        <v>LeGarrette Blount</v>
      </c>
      <c r="F192" s="129" t="s">
        <v>53</v>
      </c>
      <c r="G192" s="128" t="s">
        <v>1421</v>
      </c>
      <c r="H192" s="128">
        <v>127</v>
      </c>
      <c r="I192" s="128">
        <v>79</v>
      </c>
      <c r="J192" s="132">
        <v>103</v>
      </c>
    </row>
    <row r="193" spans="2:10">
      <c r="B193" s="130">
        <v>27</v>
      </c>
      <c r="C193" s="129" t="s">
        <v>840</v>
      </c>
      <c r="D193" s="129" t="s">
        <v>841</v>
      </c>
      <c r="E193" s="129" t="str">
        <f t="shared" si="2"/>
        <v>Leonard Fournette</v>
      </c>
      <c r="F193" s="129" t="s">
        <v>1628</v>
      </c>
      <c r="G193" s="128" t="s">
        <v>1343</v>
      </c>
      <c r="H193" s="128">
        <v>23</v>
      </c>
      <c r="I193" s="128">
        <v>34</v>
      </c>
      <c r="J193" s="132">
        <v>28.5</v>
      </c>
    </row>
    <row r="194" spans="2:10">
      <c r="B194" s="130">
        <v>8</v>
      </c>
      <c r="C194" s="129" t="s">
        <v>826</v>
      </c>
      <c r="D194" s="129" t="s">
        <v>827</v>
      </c>
      <c r="E194" s="129" t="str">
        <f t="shared" si="2"/>
        <v>LeSean McCoy</v>
      </c>
      <c r="F194" s="129" t="s">
        <v>64</v>
      </c>
      <c r="G194" s="128" t="s">
        <v>1324</v>
      </c>
      <c r="H194" s="128">
        <v>10</v>
      </c>
      <c r="I194" s="128">
        <v>8</v>
      </c>
      <c r="J194" s="132">
        <v>9</v>
      </c>
    </row>
    <row r="195" spans="2:10">
      <c r="B195" s="130">
        <v>2</v>
      </c>
      <c r="C195" s="129" t="s">
        <v>820</v>
      </c>
      <c r="D195" s="129" t="s">
        <v>821</v>
      </c>
      <c r="E195" s="129" t="str">
        <f t="shared" ref="E195:E258" si="3">TRIM(CONCATENATE(C195," ",D195))</f>
        <v>Le'Veon Bell</v>
      </c>
      <c r="F195" s="129" t="s">
        <v>13</v>
      </c>
      <c r="G195" s="128" t="s">
        <v>1318</v>
      </c>
      <c r="H195" s="128">
        <v>2</v>
      </c>
      <c r="I195" s="128">
        <v>2</v>
      </c>
      <c r="J195" s="132">
        <v>2</v>
      </c>
    </row>
    <row r="196" spans="2:10">
      <c r="B196" s="130">
        <v>229</v>
      </c>
      <c r="C196" s="129" t="s">
        <v>1700</v>
      </c>
      <c r="D196" s="129" t="s">
        <v>1701</v>
      </c>
      <c r="E196" s="129" t="str">
        <f t="shared" si="3"/>
        <v>Los Angeles</v>
      </c>
      <c r="F196" s="129" t="s">
        <v>1702</v>
      </c>
      <c r="G196" s="128" t="s">
        <v>1545</v>
      </c>
      <c r="H196" s="128">
        <v>235</v>
      </c>
      <c r="I196" s="128">
        <v>210</v>
      </c>
      <c r="J196" s="132">
        <v>222.5</v>
      </c>
    </row>
    <row r="197" spans="2:10">
      <c r="B197" s="130">
        <v>261</v>
      </c>
      <c r="C197" s="129" t="s">
        <v>1700</v>
      </c>
      <c r="D197" s="129" t="s">
        <v>1701</v>
      </c>
      <c r="E197" s="129" t="str">
        <f t="shared" si="3"/>
        <v>Los Angeles</v>
      </c>
      <c r="F197" s="129" t="s">
        <v>1742</v>
      </c>
      <c r="G197" s="128" t="s">
        <v>1577</v>
      </c>
      <c r="H197" s="128">
        <v>243</v>
      </c>
      <c r="I197" s="128">
        <v>239</v>
      </c>
      <c r="J197" s="132">
        <v>241</v>
      </c>
    </row>
    <row r="198" spans="2:10">
      <c r="B198" s="130">
        <v>211</v>
      </c>
      <c r="C198" s="129" t="s">
        <v>1052</v>
      </c>
      <c r="D198" s="129" t="s">
        <v>1053</v>
      </c>
      <c r="E198" s="129" t="str">
        <f t="shared" si="3"/>
        <v>Malcolm Mitchell</v>
      </c>
      <c r="F198" s="129" t="s">
        <v>1627</v>
      </c>
      <c r="G198" s="128" t="s">
        <v>1527</v>
      </c>
      <c r="H198" s="128">
        <v>186</v>
      </c>
      <c r="I198" s="128"/>
      <c r="J198" s="132">
        <v>186</v>
      </c>
    </row>
    <row r="199" spans="2:10">
      <c r="B199" s="130">
        <v>106</v>
      </c>
      <c r="C199" s="129" t="s">
        <v>790</v>
      </c>
      <c r="D199" s="129" t="s">
        <v>791</v>
      </c>
      <c r="E199" s="129" t="str">
        <f t="shared" si="3"/>
        <v>Marcus Mariota</v>
      </c>
      <c r="F199" s="129" t="s">
        <v>35</v>
      </c>
      <c r="G199" s="128" t="s">
        <v>1422</v>
      </c>
      <c r="H199" s="128">
        <v>104</v>
      </c>
      <c r="I199" s="128">
        <v>107</v>
      </c>
      <c r="J199" s="132">
        <v>105.5</v>
      </c>
    </row>
    <row r="200" spans="2:10">
      <c r="B200" s="130">
        <v>49</v>
      </c>
      <c r="C200" s="129" t="s">
        <v>848</v>
      </c>
      <c r="D200" s="129" t="s">
        <v>849</v>
      </c>
      <c r="E200" s="129" t="str">
        <f t="shared" si="3"/>
        <v>Mark Ingram</v>
      </c>
      <c r="F200" s="129" t="s">
        <v>1626</v>
      </c>
      <c r="G200" s="128" t="s">
        <v>1365</v>
      </c>
      <c r="H200" s="128">
        <v>47</v>
      </c>
      <c r="I200" s="128">
        <v>53</v>
      </c>
      <c r="J200" s="132">
        <v>50</v>
      </c>
    </row>
    <row r="201" spans="2:10">
      <c r="B201" s="130">
        <v>155</v>
      </c>
      <c r="C201" s="129" t="s">
        <v>1652</v>
      </c>
      <c r="D201" s="129" t="s">
        <v>1653</v>
      </c>
      <c r="E201" s="129" t="str">
        <f t="shared" si="3"/>
        <v>Marlon Mack</v>
      </c>
      <c r="F201" s="129" t="s">
        <v>21</v>
      </c>
      <c r="G201" s="128" t="s">
        <v>1471</v>
      </c>
      <c r="H201" s="128">
        <v>158</v>
      </c>
      <c r="I201" s="128">
        <v>163</v>
      </c>
      <c r="J201" s="132">
        <v>160.5</v>
      </c>
    </row>
    <row r="202" spans="2:10">
      <c r="B202" s="130">
        <v>188</v>
      </c>
      <c r="C202" s="129" t="s">
        <v>1041</v>
      </c>
      <c r="D202" s="129" t="s">
        <v>1042</v>
      </c>
      <c r="E202" s="129" t="str">
        <f t="shared" si="3"/>
        <v>Marqise Lee</v>
      </c>
      <c r="F202" s="129" t="s">
        <v>1628</v>
      </c>
      <c r="G202" s="128" t="s">
        <v>1504</v>
      </c>
      <c r="H202" s="128">
        <v>165</v>
      </c>
      <c r="I202" s="128">
        <v>226</v>
      </c>
      <c r="J202" s="132">
        <v>195.5</v>
      </c>
    </row>
    <row r="203" spans="2:10">
      <c r="B203" s="130">
        <v>41</v>
      </c>
      <c r="C203" s="129" t="s">
        <v>842</v>
      </c>
      <c r="D203" s="129" t="s">
        <v>843</v>
      </c>
      <c r="E203" s="129" t="str">
        <f t="shared" si="3"/>
        <v>Marshawn Lynch</v>
      </c>
      <c r="F203" s="129" t="s">
        <v>15</v>
      </c>
      <c r="G203" s="128" t="s">
        <v>1357</v>
      </c>
      <c r="H203" s="128">
        <v>44</v>
      </c>
      <c r="I203" s="128">
        <v>39</v>
      </c>
      <c r="J203" s="132">
        <v>41.5</v>
      </c>
    </row>
    <row r="204" spans="2:10">
      <c r="B204" s="130">
        <v>57</v>
      </c>
      <c r="C204" s="129" t="s">
        <v>1008</v>
      </c>
      <c r="D204" s="129" t="s">
        <v>965</v>
      </c>
      <c r="E204" s="129" t="str">
        <f t="shared" si="3"/>
        <v>Martavis Bryant</v>
      </c>
      <c r="F204" s="129" t="s">
        <v>13</v>
      </c>
      <c r="G204" s="128" t="s">
        <v>1373</v>
      </c>
      <c r="H204" s="128">
        <v>62</v>
      </c>
      <c r="I204" s="128">
        <v>57</v>
      </c>
      <c r="J204" s="132">
        <v>59.5</v>
      </c>
    </row>
    <row r="205" spans="2:10">
      <c r="B205" s="130">
        <v>91</v>
      </c>
      <c r="C205" s="129" t="s">
        <v>1083</v>
      </c>
      <c r="D205" s="129" t="s">
        <v>1084</v>
      </c>
      <c r="E205" s="129" t="str">
        <f t="shared" si="3"/>
        <v>Martellus Bennett</v>
      </c>
      <c r="F205" s="129" t="s">
        <v>1625</v>
      </c>
      <c r="G205" s="128" t="s">
        <v>1407</v>
      </c>
      <c r="H205" s="128">
        <v>103</v>
      </c>
      <c r="I205" s="128">
        <v>78</v>
      </c>
      <c r="J205" s="132">
        <v>90.5</v>
      </c>
    </row>
    <row r="206" spans="2:10">
      <c r="B206" s="130">
        <v>116</v>
      </c>
      <c r="C206" s="129" t="s">
        <v>1632</v>
      </c>
      <c r="D206" s="129" t="s">
        <v>958</v>
      </c>
      <c r="E206" s="129" t="str">
        <f t="shared" si="3"/>
        <v>Marvin Jones</v>
      </c>
      <c r="F206" s="129" t="s">
        <v>17</v>
      </c>
      <c r="G206" s="128" t="s">
        <v>1432</v>
      </c>
      <c r="H206" s="128">
        <v>114</v>
      </c>
      <c r="I206" s="128">
        <v>121</v>
      </c>
      <c r="J206" s="132">
        <v>117.5</v>
      </c>
    </row>
    <row r="207" spans="2:10">
      <c r="B207" s="130">
        <v>233</v>
      </c>
      <c r="C207" s="129" t="s">
        <v>1706</v>
      </c>
      <c r="D207" s="129" t="s">
        <v>1707</v>
      </c>
      <c r="E207" s="129" t="str">
        <f t="shared" si="3"/>
        <v>Mason Crosby</v>
      </c>
      <c r="F207" s="129" t="s">
        <v>1625</v>
      </c>
      <c r="G207" s="128" t="s">
        <v>1549</v>
      </c>
      <c r="H207" s="128"/>
      <c r="I207" s="128">
        <v>214</v>
      </c>
      <c r="J207" s="132">
        <v>214</v>
      </c>
    </row>
    <row r="208" spans="2:10">
      <c r="B208" s="130">
        <v>192</v>
      </c>
      <c r="C208" s="129" t="s">
        <v>770</v>
      </c>
      <c r="D208" s="129" t="s">
        <v>965</v>
      </c>
      <c r="E208" s="129" t="str">
        <f t="shared" si="3"/>
        <v>Matt Bryant</v>
      </c>
      <c r="F208" s="129" t="s">
        <v>5</v>
      </c>
      <c r="G208" s="128" t="s">
        <v>1508</v>
      </c>
      <c r="H208" s="128"/>
      <c r="I208" s="128">
        <v>169</v>
      </c>
      <c r="J208" s="132">
        <v>169</v>
      </c>
    </row>
    <row r="209" spans="2:10">
      <c r="B209" s="130">
        <v>110</v>
      </c>
      <c r="C209" s="129" t="s">
        <v>770</v>
      </c>
      <c r="D209" s="129" t="s">
        <v>900</v>
      </c>
      <c r="E209" s="129" t="str">
        <f t="shared" si="3"/>
        <v>Matt Forte</v>
      </c>
      <c r="F209" s="129" t="s">
        <v>51</v>
      </c>
      <c r="G209" s="128" t="s">
        <v>1426</v>
      </c>
      <c r="H209" s="128">
        <v>126</v>
      </c>
      <c r="I209" s="128">
        <v>97</v>
      </c>
      <c r="J209" s="132">
        <v>111.5</v>
      </c>
    </row>
    <row r="210" spans="2:10">
      <c r="B210" s="130">
        <v>235</v>
      </c>
      <c r="C210" s="129" t="s">
        <v>770</v>
      </c>
      <c r="D210" s="129" t="s">
        <v>1710</v>
      </c>
      <c r="E210" s="129" t="str">
        <f t="shared" si="3"/>
        <v>Matt Prater</v>
      </c>
      <c r="F210" s="129" t="s">
        <v>17</v>
      </c>
      <c r="G210" s="128" t="s">
        <v>1551</v>
      </c>
      <c r="H210" s="128"/>
      <c r="I210" s="128">
        <v>216</v>
      </c>
      <c r="J210" s="132">
        <v>216</v>
      </c>
    </row>
    <row r="211" spans="2:10">
      <c r="B211" s="130">
        <v>64</v>
      </c>
      <c r="C211" s="129" t="s">
        <v>770</v>
      </c>
      <c r="D211" s="129" t="s">
        <v>771</v>
      </c>
      <c r="E211" s="129" t="str">
        <f t="shared" si="3"/>
        <v>Matt Ryan</v>
      </c>
      <c r="F211" s="129" t="s">
        <v>5</v>
      </c>
      <c r="G211" s="128" t="s">
        <v>1380</v>
      </c>
      <c r="H211" s="128">
        <v>84</v>
      </c>
      <c r="I211" s="128">
        <v>49</v>
      </c>
      <c r="J211" s="132">
        <v>66.5</v>
      </c>
    </row>
    <row r="212" spans="2:10">
      <c r="B212" s="130">
        <v>117</v>
      </c>
      <c r="C212" s="129" t="s">
        <v>792</v>
      </c>
      <c r="D212" s="129" t="s">
        <v>793</v>
      </c>
      <c r="E212" s="129" t="str">
        <f t="shared" si="3"/>
        <v>Matthew Stafford</v>
      </c>
      <c r="F212" s="129" t="s">
        <v>17</v>
      </c>
      <c r="G212" s="128" t="s">
        <v>1433</v>
      </c>
      <c r="H212" s="128">
        <v>120</v>
      </c>
      <c r="I212" s="128">
        <v>119</v>
      </c>
      <c r="J212" s="132">
        <v>119.5</v>
      </c>
    </row>
    <row r="213" spans="2:10">
      <c r="B213" s="130">
        <v>10</v>
      </c>
      <c r="C213" s="129" t="s">
        <v>828</v>
      </c>
      <c r="D213" s="129" t="s">
        <v>829</v>
      </c>
      <c r="E213" s="129" t="str">
        <f t="shared" si="3"/>
        <v>Melvin Gordon</v>
      </c>
      <c r="F213" s="129" t="s">
        <v>1624</v>
      </c>
      <c r="G213" s="128" t="s">
        <v>1326</v>
      </c>
      <c r="H213" s="128">
        <v>9</v>
      </c>
      <c r="I213" s="128">
        <v>9</v>
      </c>
      <c r="J213" s="132">
        <v>9</v>
      </c>
    </row>
    <row r="214" spans="2:10">
      <c r="B214" s="130">
        <v>295</v>
      </c>
      <c r="C214" s="129" t="s">
        <v>1785</v>
      </c>
      <c r="D214" s="129" t="s">
        <v>1786</v>
      </c>
      <c r="E214" s="129" t="str">
        <f t="shared" si="3"/>
        <v>Miami Dolphins</v>
      </c>
      <c r="F214" s="129" t="s">
        <v>1636</v>
      </c>
      <c r="G214" s="128" t="s">
        <v>1611</v>
      </c>
      <c r="H214" s="128">
        <v>269</v>
      </c>
      <c r="I214" s="128"/>
      <c r="J214" s="132">
        <v>269</v>
      </c>
    </row>
    <row r="215" spans="2:10">
      <c r="B215" s="130">
        <v>44</v>
      </c>
      <c r="C215" s="129" t="s">
        <v>963</v>
      </c>
      <c r="D215" s="129" t="s">
        <v>994</v>
      </c>
      <c r="E215" s="129" t="str">
        <f t="shared" si="3"/>
        <v>Michael Crabtree</v>
      </c>
      <c r="F215" s="129" t="s">
        <v>15</v>
      </c>
      <c r="G215" s="128" t="s">
        <v>1360</v>
      </c>
      <c r="H215" s="128">
        <v>41</v>
      </c>
      <c r="I215" s="128">
        <v>47</v>
      </c>
      <c r="J215" s="132">
        <v>44</v>
      </c>
    </row>
    <row r="216" spans="2:10">
      <c r="B216" s="130">
        <v>246</v>
      </c>
      <c r="C216" s="129" t="s">
        <v>963</v>
      </c>
      <c r="D216" s="129" t="s">
        <v>1724</v>
      </c>
      <c r="E216" s="129" t="str">
        <f t="shared" si="3"/>
        <v>Michael Floyd</v>
      </c>
      <c r="F216" s="129" t="s">
        <v>25</v>
      </c>
      <c r="G216" s="128" t="s">
        <v>1562</v>
      </c>
      <c r="H216" s="128">
        <v>224</v>
      </c>
      <c r="I216" s="128">
        <v>224</v>
      </c>
      <c r="J216" s="132">
        <v>224</v>
      </c>
    </row>
    <row r="217" spans="2:10">
      <c r="B217" s="130">
        <v>13</v>
      </c>
      <c r="C217" s="129" t="s">
        <v>963</v>
      </c>
      <c r="D217" s="129" t="s">
        <v>901</v>
      </c>
      <c r="E217" s="129" t="str">
        <f t="shared" si="3"/>
        <v>Michael Thomas</v>
      </c>
      <c r="F217" s="129" t="s">
        <v>1626</v>
      </c>
      <c r="G217" s="128" t="s">
        <v>1329</v>
      </c>
      <c r="H217" s="128">
        <v>12</v>
      </c>
      <c r="I217" s="128">
        <v>14</v>
      </c>
      <c r="J217" s="132">
        <v>13</v>
      </c>
    </row>
    <row r="218" spans="2:10">
      <c r="B218" s="130">
        <v>7</v>
      </c>
      <c r="C218" s="129" t="s">
        <v>803</v>
      </c>
      <c r="D218" s="129" t="s">
        <v>956</v>
      </c>
      <c r="E218" s="129" t="str">
        <f t="shared" si="3"/>
        <v>Mike Evans</v>
      </c>
      <c r="F218" s="129" t="s">
        <v>1623</v>
      </c>
      <c r="G218" s="128" t="s">
        <v>1323</v>
      </c>
      <c r="H218" s="128">
        <v>7</v>
      </c>
      <c r="I218" s="128">
        <v>7</v>
      </c>
      <c r="J218" s="132">
        <v>7</v>
      </c>
    </row>
    <row r="219" spans="2:10">
      <c r="B219" s="130">
        <v>86</v>
      </c>
      <c r="C219" s="129" t="s">
        <v>803</v>
      </c>
      <c r="D219" s="129" t="s">
        <v>881</v>
      </c>
      <c r="E219" s="129" t="str">
        <f t="shared" si="3"/>
        <v>Mike Gillislee</v>
      </c>
      <c r="F219" s="129" t="s">
        <v>1627</v>
      </c>
      <c r="G219" s="128" t="s">
        <v>1402</v>
      </c>
      <c r="H219" s="128">
        <v>86</v>
      </c>
      <c r="I219" s="128">
        <v>88</v>
      </c>
      <c r="J219" s="132">
        <v>87</v>
      </c>
    </row>
    <row r="220" spans="2:10">
      <c r="B220" s="130">
        <v>249</v>
      </c>
      <c r="C220" s="129" t="s">
        <v>803</v>
      </c>
      <c r="D220" s="129" t="s">
        <v>804</v>
      </c>
      <c r="E220" s="129" t="str">
        <f t="shared" si="3"/>
        <v>Mike Glennon</v>
      </c>
      <c r="F220" s="129" t="s">
        <v>57</v>
      </c>
      <c r="G220" s="128" t="s">
        <v>1565</v>
      </c>
      <c r="H220" s="128">
        <v>227</v>
      </c>
      <c r="I220" s="128"/>
      <c r="J220" s="132">
        <v>227</v>
      </c>
    </row>
    <row r="221" spans="2:10">
      <c r="B221" s="130">
        <v>114</v>
      </c>
      <c r="C221" s="129" t="s">
        <v>803</v>
      </c>
      <c r="D221" s="129" t="s">
        <v>999</v>
      </c>
      <c r="E221" s="129" t="str">
        <f t="shared" si="3"/>
        <v>Mike Wallace</v>
      </c>
      <c r="F221" s="129" t="s">
        <v>31</v>
      </c>
      <c r="G221" s="128" t="s">
        <v>1430</v>
      </c>
      <c r="H221" s="128">
        <v>106</v>
      </c>
      <c r="I221" s="128">
        <v>122</v>
      </c>
      <c r="J221" s="132">
        <v>114</v>
      </c>
    </row>
    <row r="222" spans="2:10">
      <c r="B222" s="130">
        <v>107</v>
      </c>
      <c r="C222" s="129" t="s">
        <v>803</v>
      </c>
      <c r="D222" s="129" t="s">
        <v>1026</v>
      </c>
      <c r="E222" s="129" t="str">
        <f t="shared" si="3"/>
        <v>Mike Williams</v>
      </c>
      <c r="F222" s="129" t="s">
        <v>1624</v>
      </c>
      <c r="G222" s="128" t="s">
        <v>1423</v>
      </c>
      <c r="H222" s="128">
        <v>98</v>
      </c>
      <c r="I222" s="128">
        <v>116</v>
      </c>
      <c r="J222" s="132">
        <v>107</v>
      </c>
    </row>
    <row r="223" spans="2:10">
      <c r="B223" s="130">
        <v>154</v>
      </c>
      <c r="C223" s="129" t="s">
        <v>1650</v>
      </c>
      <c r="D223" s="129" t="s">
        <v>1651</v>
      </c>
      <c r="E223" s="129" t="str">
        <f t="shared" si="3"/>
        <v>Minnesota Vikings</v>
      </c>
      <c r="F223" s="129" t="s">
        <v>1636</v>
      </c>
      <c r="G223" s="128" t="s">
        <v>1470</v>
      </c>
      <c r="H223" s="128">
        <v>188</v>
      </c>
      <c r="I223" s="128">
        <v>132</v>
      </c>
      <c r="J223" s="132">
        <v>160</v>
      </c>
    </row>
    <row r="224" spans="2:10">
      <c r="B224" s="130">
        <v>212</v>
      </c>
      <c r="C224" s="129" t="s">
        <v>1688</v>
      </c>
      <c r="D224" s="129" t="s">
        <v>1689</v>
      </c>
      <c r="E224" s="129" t="str">
        <f t="shared" si="3"/>
        <v>Mitch Trubisky</v>
      </c>
      <c r="F224" s="129" t="s">
        <v>57</v>
      </c>
      <c r="G224" s="128" t="s">
        <v>1528</v>
      </c>
      <c r="H224" s="128">
        <v>259</v>
      </c>
      <c r="I224" s="128">
        <v>187</v>
      </c>
      <c r="J224" s="132">
        <v>223</v>
      </c>
    </row>
    <row r="225" spans="2:10">
      <c r="B225" s="130">
        <v>204</v>
      </c>
      <c r="C225" s="129" t="s">
        <v>1681</v>
      </c>
      <c r="D225" s="129" t="s">
        <v>1682</v>
      </c>
      <c r="E225" s="129" t="str">
        <f t="shared" si="3"/>
        <v>Mohamed Sanu</v>
      </c>
      <c r="F225" s="129" t="s">
        <v>5</v>
      </c>
      <c r="G225" s="128" t="s">
        <v>1520</v>
      </c>
      <c r="H225" s="128">
        <v>189</v>
      </c>
      <c r="I225" s="128">
        <v>195</v>
      </c>
      <c r="J225" s="132">
        <v>192</v>
      </c>
    </row>
    <row r="226" spans="2:10">
      <c r="B226" s="130">
        <v>152</v>
      </c>
      <c r="C226" s="129" t="s">
        <v>1647</v>
      </c>
      <c r="D226" s="129" t="s">
        <v>1648</v>
      </c>
      <c r="E226" s="129" t="str">
        <f t="shared" si="3"/>
        <v>New England</v>
      </c>
      <c r="F226" s="129" t="s">
        <v>1649</v>
      </c>
      <c r="G226" s="128" t="s">
        <v>1468</v>
      </c>
      <c r="H226" s="128">
        <v>191</v>
      </c>
      <c r="I226" s="128">
        <v>126</v>
      </c>
      <c r="J226" s="132">
        <v>158.5</v>
      </c>
    </row>
    <row r="227" spans="2:10">
      <c r="B227" s="130">
        <v>172</v>
      </c>
      <c r="C227" s="129" t="s">
        <v>1647</v>
      </c>
      <c r="D227" s="129" t="s">
        <v>1662</v>
      </c>
      <c r="E227" s="129" t="str">
        <f t="shared" si="3"/>
        <v>New York</v>
      </c>
      <c r="F227" s="129" t="s">
        <v>1663</v>
      </c>
      <c r="G227" s="128" t="s">
        <v>1488</v>
      </c>
      <c r="H227" s="128">
        <v>201</v>
      </c>
      <c r="I227" s="128">
        <v>142</v>
      </c>
      <c r="J227" s="132">
        <v>171.5</v>
      </c>
    </row>
    <row r="228" spans="2:10">
      <c r="B228" s="130">
        <v>304</v>
      </c>
      <c r="C228" s="129" t="s">
        <v>1647</v>
      </c>
      <c r="D228" s="129" t="s">
        <v>1662</v>
      </c>
      <c r="E228" s="129" t="str">
        <f t="shared" si="3"/>
        <v>New York</v>
      </c>
      <c r="F228" s="129" t="s">
        <v>1800</v>
      </c>
      <c r="G228" s="128" t="s">
        <v>1620</v>
      </c>
      <c r="H228" s="128">
        <v>280</v>
      </c>
      <c r="I228" s="128"/>
      <c r="J228" s="132">
        <v>280</v>
      </c>
    </row>
    <row r="229" spans="2:10">
      <c r="B229" s="130">
        <v>277</v>
      </c>
      <c r="C229" s="129" t="s">
        <v>1762</v>
      </c>
      <c r="D229" s="129" t="s">
        <v>1763</v>
      </c>
      <c r="E229" s="129" t="str">
        <f t="shared" si="3"/>
        <v>Nick Novak</v>
      </c>
      <c r="F229" s="129" t="s">
        <v>59</v>
      </c>
      <c r="G229" s="128" t="s">
        <v>1593</v>
      </c>
      <c r="H229" s="128"/>
      <c r="I229" s="128">
        <v>248</v>
      </c>
      <c r="J229" s="132">
        <v>248</v>
      </c>
    </row>
    <row r="230" spans="2:10">
      <c r="B230" s="130">
        <v>121</v>
      </c>
      <c r="C230" s="129" t="s">
        <v>1075</v>
      </c>
      <c r="D230" s="129" t="s">
        <v>831</v>
      </c>
      <c r="E230" s="129" t="str">
        <f t="shared" si="3"/>
        <v>O.J. Howard</v>
      </c>
      <c r="F230" s="129" t="s">
        <v>1623</v>
      </c>
      <c r="G230" s="128" t="s">
        <v>1437</v>
      </c>
      <c r="H230" s="128">
        <v>125</v>
      </c>
      <c r="I230" s="128">
        <v>129</v>
      </c>
      <c r="J230" s="132">
        <v>127</v>
      </c>
    </row>
    <row r="231" spans="2:10">
      <c r="B231" s="130">
        <v>250</v>
      </c>
      <c r="C231" s="129" t="s">
        <v>1727</v>
      </c>
      <c r="D231" s="129" t="s">
        <v>1728</v>
      </c>
      <c r="E231" s="129" t="str">
        <f t="shared" si="3"/>
        <v>Oakland Raiders</v>
      </c>
      <c r="F231" s="129" t="s">
        <v>1636</v>
      </c>
      <c r="G231" s="128" t="s">
        <v>1566</v>
      </c>
      <c r="H231" s="128">
        <v>230</v>
      </c>
      <c r="I231" s="128">
        <v>229</v>
      </c>
      <c r="J231" s="132">
        <v>229.5</v>
      </c>
    </row>
    <row r="232" spans="2:10">
      <c r="B232" s="130">
        <v>6</v>
      </c>
      <c r="C232" s="129" t="s">
        <v>954</v>
      </c>
      <c r="D232" s="129" t="s">
        <v>955</v>
      </c>
      <c r="E232" s="129" t="str">
        <f t="shared" si="3"/>
        <v>Odell Beckham</v>
      </c>
      <c r="G232" s="128" t="s">
        <v>1322</v>
      </c>
      <c r="H232" s="128">
        <v>5</v>
      </c>
      <c r="I232" s="128">
        <v>6</v>
      </c>
      <c r="J232" s="132">
        <v>5.5</v>
      </c>
    </row>
    <row r="233" spans="2:10">
      <c r="B233" s="130">
        <v>281</v>
      </c>
      <c r="C233" s="129" t="s">
        <v>1769</v>
      </c>
      <c r="D233" s="129" t="s">
        <v>1770</v>
      </c>
      <c r="E233" s="129" t="str">
        <f t="shared" si="3"/>
        <v>Patrick Mahomes</v>
      </c>
      <c r="F233" s="129" t="s">
        <v>1630</v>
      </c>
      <c r="G233" s="128" t="s">
        <v>1597</v>
      </c>
      <c r="H233" s="128">
        <v>250</v>
      </c>
      <c r="I233" s="128"/>
      <c r="J233" s="132">
        <v>250</v>
      </c>
    </row>
    <row r="234" spans="2:10">
      <c r="B234" s="130">
        <v>82</v>
      </c>
      <c r="C234" s="129" t="s">
        <v>890</v>
      </c>
      <c r="D234" s="129" t="s">
        <v>891</v>
      </c>
      <c r="E234" s="129" t="str">
        <f t="shared" si="3"/>
        <v>Paul Perkins</v>
      </c>
      <c r="F234" s="129" t="s">
        <v>27</v>
      </c>
      <c r="G234" s="128" t="s">
        <v>1398</v>
      </c>
      <c r="H234" s="128">
        <v>80</v>
      </c>
      <c r="I234" s="128">
        <v>87</v>
      </c>
      <c r="J234" s="132">
        <v>83.5</v>
      </c>
    </row>
    <row r="235" spans="2:10">
      <c r="B235" s="130">
        <v>253</v>
      </c>
      <c r="C235" s="129" t="s">
        <v>890</v>
      </c>
      <c r="D235" s="129" t="s">
        <v>1732</v>
      </c>
      <c r="E235" s="129" t="str">
        <f t="shared" si="3"/>
        <v>Paul Richardson</v>
      </c>
      <c r="F235" s="129" t="s">
        <v>29</v>
      </c>
      <c r="G235" s="128" t="s">
        <v>1569</v>
      </c>
      <c r="H235" s="128">
        <v>233</v>
      </c>
      <c r="I235" s="128"/>
      <c r="J235" s="132">
        <v>233</v>
      </c>
    </row>
    <row r="236" spans="2:10">
      <c r="B236" s="130">
        <v>182</v>
      </c>
      <c r="C236" s="129" t="s">
        <v>1667</v>
      </c>
      <c r="D236" s="129" t="s">
        <v>1668</v>
      </c>
      <c r="E236" s="129" t="str">
        <f t="shared" si="3"/>
        <v>Phil Dawson</v>
      </c>
      <c r="F236" s="129" t="s">
        <v>19</v>
      </c>
      <c r="G236" s="128" t="s">
        <v>1498</v>
      </c>
      <c r="H236" s="128"/>
      <c r="I236" s="128">
        <v>159</v>
      </c>
      <c r="J236" s="132">
        <v>159</v>
      </c>
    </row>
    <row r="237" spans="2:10">
      <c r="B237" s="130">
        <v>245</v>
      </c>
      <c r="C237" s="129" t="s">
        <v>1722</v>
      </c>
      <c r="D237" s="129" t="s">
        <v>1723</v>
      </c>
      <c r="E237" s="129" t="str">
        <f t="shared" si="3"/>
        <v>Philadelphia Eagles</v>
      </c>
      <c r="F237" s="129" t="s">
        <v>1636</v>
      </c>
      <c r="G237" s="128" t="s">
        <v>1561</v>
      </c>
      <c r="H237" s="128">
        <v>223</v>
      </c>
      <c r="I237" s="128">
        <v>228</v>
      </c>
      <c r="J237" s="132">
        <v>225.5</v>
      </c>
    </row>
    <row r="238" spans="2:10">
      <c r="B238" s="130">
        <v>113</v>
      </c>
      <c r="C238" s="129" t="s">
        <v>786</v>
      </c>
      <c r="D238" s="129" t="s">
        <v>787</v>
      </c>
      <c r="E238" s="129" t="str">
        <f t="shared" si="3"/>
        <v>Philip Rivers</v>
      </c>
      <c r="F238" s="129" t="s">
        <v>1624</v>
      </c>
      <c r="G238" s="128" t="s">
        <v>1429</v>
      </c>
      <c r="H238" s="128">
        <v>118</v>
      </c>
      <c r="I238" s="128">
        <v>109</v>
      </c>
      <c r="J238" s="132">
        <v>113.5</v>
      </c>
    </row>
    <row r="239" spans="2:10">
      <c r="B239" s="130">
        <v>290</v>
      </c>
      <c r="C239" s="129" t="s">
        <v>1781</v>
      </c>
      <c r="D239" s="129" t="s">
        <v>1782</v>
      </c>
      <c r="E239" s="129" t="str">
        <f t="shared" si="3"/>
        <v>Phillip Dorsett</v>
      </c>
      <c r="F239" s="129" t="s">
        <v>21</v>
      </c>
      <c r="G239" s="128" t="s">
        <v>1606</v>
      </c>
      <c r="H239" s="128">
        <v>263</v>
      </c>
      <c r="I239" s="128"/>
      <c r="J239" s="132">
        <v>263</v>
      </c>
    </row>
    <row r="240" spans="2:10">
      <c r="B240" s="130">
        <v>92</v>
      </c>
      <c r="C240" s="129" t="s">
        <v>995</v>
      </c>
      <c r="D240" s="129" t="s">
        <v>996</v>
      </c>
      <c r="E240" s="129" t="str">
        <f t="shared" si="3"/>
        <v>Pierre Garcon</v>
      </c>
      <c r="F240" s="129" t="s">
        <v>1629</v>
      </c>
      <c r="G240" s="128" t="s">
        <v>1408</v>
      </c>
      <c r="H240" s="128">
        <v>79</v>
      </c>
      <c r="I240" s="128">
        <v>111</v>
      </c>
      <c r="J240" s="132">
        <v>95</v>
      </c>
    </row>
    <row r="241" spans="2:10">
      <c r="B241" s="130">
        <v>248</v>
      </c>
      <c r="C241" s="129" t="s">
        <v>1725</v>
      </c>
      <c r="D241" s="129" t="s">
        <v>1726</v>
      </c>
      <c r="E241" s="129" t="str">
        <f t="shared" si="3"/>
        <v>Pittsburgh Steelers</v>
      </c>
      <c r="F241" s="129" t="s">
        <v>1636</v>
      </c>
      <c r="G241" s="128" t="s">
        <v>1564</v>
      </c>
      <c r="H241" s="128">
        <v>226</v>
      </c>
      <c r="I241" s="128">
        <v>235</v>
      </c>
      <c r="J241" s="132">
        <v>230.5</v>
      </c>
    </row>
    <row r="242" spans="2:10">
      <c r="B242" s="130">
        <v>171</v>
      </c>
      <c r="C242" s="129" t="s">
        <v>1660</v>
      </c>
      <c r="D242" s="129" t="s">
        <v>1661</v>
      </c>
      <c r="E242" s="129" t="str">
        <f t="shared" si="3"/>
        <v>Quincy Enunwa</v>
      </c>
      <c r="F242" s="129" t="s">
        <v>51</v>
      </c>
      <c r="G242" s="128" t="s">
        <v>1487</v>
      </c>
      <c r="H242" s="128">
        <v>141</v>
      </c>
      <c r="I242" s="128">
        <v>207</v>
      </c>
      <c r="J242" s="132">
        <v>174</v>
      </c>
    </row>
    <row r="243" spans="2:10">
      <c r="B243" s="130">
        <v>81</v>
      </c>
      <c r="C243" s="129" t="s">
        <v>1039</v>
      </c>
      <c r="D243" s="129" t="s">
        <v>1040</v>
      </c>
      <c r="E243" s="129" t="str">
        <f t="shared" si="3"/>
        <v>Randall Cobb</v>
      </c>
      <c r="F243" s="129" t="s">
        <v>1625</v>
      </c>
      <c r="G243" s="128" t="s">
        <v>1397</v>
      </c>
      <c r="H243" s="128">
        <v>76</v>
      </c>
      <c r="I243" s="128">
        <v>90</v>
      </c>
      <c r="J243" s="132">
        <v>83</v>
      </c>
    </row>
    <row r="244" spans="2:10">
      <c r="B244" s="130">
        <v>161</v>
      </c>
      <c r="C244" s="129" t="s">
        <v>910</v>
      </c>
      <c r="D244" s="129" t="s">
        <v>911</v>
      </c>
      <c r="E244" s="129" t="str">
        <f t="shared" si="3"/>
        <v>Rex Burkhead</v>
      </c>
      <c r="F244" s="129" t="s">
        <v>1627</v>
      </c>
      <c r="G244" s="128" t="s">
        <v>1477</v>
      </c>
      <c r="H244" s="128">
        <v>173</v>
      </c>
      <c r="I244" s="128">
        <v>158</v>
      </c>
      <c r="J244" s="132">
        <v>165.5</v>
      </c>
    </row>
    <row r="245" spans="2:10">
      <c r="B245" s="130">
        <v>96</v>
      </c>
      <c r="C245" s="129" t="s">
        <v>1005</v>
      </c>
      <c r="D245" s="129" t="s">
        <v>1006</v>
      </c>
      <c r="E245" s="129" t="str">
        <f t="shared" si="3"/>
        <v>Rishard Matthews</v>
      </c>
      <c r="F245" s="129" t="s">
        <v>35</v>
      </c>
      <c r="G245" s="128" t="s">
        <v>1412</v>
      </c>
      <c r="H245" s="128">
        <v>93</v>
      </c>
      <c r="I245" s="128">
        <v>99</v>
      </c>
      <c r="J245" s="132">
        <v>96</v>
      </c>
    </row>
    <row r="246" spans="2:10">
      <c r="B246" s="130">
        <v>22</v>
      </c>
      <c r="C246" s="129" t="s">
        <v>1056</v>
      </c>
      <c r="D246" s="129" t="s">
        <v>1057</v>
      </c>
      <c r="E246" s="129" t="str">
        <f t="shared" si="3"/>
        <v>Rob Gronkowski</v>
      </c>
      <c r="F246" s="129" t="s">
        <v>1627</v>
      </c>
      <c r="G246" s="128" t="s">
        <v>1338</v>
      </c>
      <c r="H246" s="128">
        <v>22</v>
      </c>
      <c r="I246" s="128">
        <v>22</v>
      </c>
      <c r="J246" s="132">
        <v>22</v>
      </c>
    </row>
    <row r="247" spans="2:10">
      <c r="B247" s="130">
        <v>278</v>
      </c>
      <c r="C247" s="129" t="s">
        <v>1764</v>
      </c>
      <c r="D247" s="129" t="s">
        <v>857</v>
      </c>
      <c r="E247" s="129" t="str">
        <f t="shared" si="3"/>
        <v>Robby Anderson</v>
      </c>
      <c r="F247" s="129" t="s">
        <v>51</v>
      </c>
      <c r="G247" s="128" t="s">
        <v>1594</v>
      </c>
      <c r="H247" s="128">
        <v>248</v>
      </c>
      <c r="I247" s="128"/>
      <c r="J247" s="132">
        <v>248</v>
      </c>
    </row>
    <row r="248" spans="2:10">
      <c r="B248" s="130">
        <v>99</v>
      </c>
      <c r="C248" s="129" t="s">
        <v>884</v>
      </c>
      <c r="D248" s="129" t="s">
        <v>885</v>
      </c>
      <c r="E248" s="129" t="str">
        <f t="shared" si="3"/>
        <v>Robert Kelley</v>
      </c>
      <c r="F248" s="129" t="s">
        <v>23</v>
      </c>
      <c r="G248" s="128" t="s">
        <v>1415</v>
      </c>
      <c r="H248" s="128">
        <v>116</v>
      </c>
      <c r="I248" s="128">
        <v>84</v>
      </c>
      <c r="J248" s="132">
        <v>100</v>
      </c>
    </row>
    <row r="249" spans="2:10">
      <c r="B249" s="130">
        <v>187</v>
      </c>
      <c r="C249" s="129" t="s">
        <v>884</v>
      </c>
      <c r="D249" s="129" t="s">
        <v>1011</v>
      </c>
      <c r="E249" s="129" t="str">
        <f t="shared" si="3"/>
        <v>Robert Woods</v>
      </c>
      <c r="F249" s="129" t="s">
        <v>66</v>
      </c>
      <c r="G249" s="128" t="s">
        <v>1503</v>
      </c>
      <c r="H249" s="128">
        <v>164</v>
      </c>
      <c r="I249" s="128">
        <v>212</v>
      </c>
      <c r="J249" s="132">
        <v>188</v>
      </c>
    </row>
    <row r="250" spans="2:10">
      <c r="B250" s="130">
        <v>268</v>
      </c>
      <c r="C250" s="129" t="s">
        <v>1751</v>
      </c>
      <c r="D250" s="129" t="s">
        <v>1752</v>
      </c>
      <c r="E250" s="129" t="str">
        <f t="shared" si="3"/>
        <v>Roberto Aguayo</v>
      </c>
      <c r="F250" s="129" t="s">
        <v>1623</v>
      </c>
      <c r="G250" s="128" t="s">
        <v>1584</v>
      </c>
      <c r="H250" s="128"/>
      <c r="I250" s="128">
        <v>243</v>
      </c>
      <c r="J250" s="132">
        <v>243</v>
      </c>
    </row>
    <row r="251" spans="2:10">
      <c r="B251" s="130">
        <v>78</v>
      </c>
      <c r="C251" s="129" t="s">
        <v>772</v>
      </c>
      <c r="D251" s="129" t="s">
        <v>773</v>
      </c>
      <c r="E251" s="129" t="str">
        <f t="shared" si="3"/>
        <v>Russell Wilson</v>
      </c>
      <c r="F251" s="129" t="s">
        <v>29</v>
      </c>
      <c r="G251" s="128" t="s">
        <v>1394</v>
      </c>
      <c r="H251" s="128">
        <v>75</v>
      </c>
      <c r="I251" s="128">
        <v>80</v>
      </c>
      <c r="J251" s="132">
        <v>77.5</v>
      </c>
    </row>
    <row r="252" spans="2:10">
      <c r="B252" s="130">
        <v>164</v>
      </c>
      <c r="C252" s="129" t="s">
        <v>771</v>
      </c>
      <c r="D252" s="129" t="s">
        <v>1655</v>
      </c>
      <c r="E252" s="129" t="str">
        <f t="shared" si="3"/>
        <v>Ryan Mathews</v>
      </c>
      <c r="F252" s="129" t="s">
        <v>53</v>
      </c>
      <c r="G252" s="128" t="s">
        <v>1480</v>
      </c>
      <c r="H252" s="128">
        <v>228</v>
      </c>
      <c r="I252" s="128">
        <v>133</v>
      </c>
      <c r="J252" s="132">
        <v>180.5</v>
      </c>
    </row>
    <row r="253" spans="2:10">
      <c r="B253" s="130">
        <v>275</v>
      </c>
      <c r="C253" s="129" t="s">
        <v>771</v>
      </c>
      <c r="D253" s="129" t="s">
        <v>1761</v>
      </c>
      <c r="E253" s="129" t="str">
        <f t="shared" si="3"/>
        <v>Ryan Succop</v>
      </c>
      <c r="F253" s="129" t="s">
        <v>35</v>
      </c>
      <c r="G253" s="128" t="s">
        <v>1591</v>
      </c>
      <c r="H253" s="128"/>
      <c r="I253" s="128">
        <v>247</v>
      </c>
      <c r="J253" s="132">
        <v>247</v>
      </c>
    </row>
    <row r="254" spans="2:10">
      <c r="B254" s="130">
        <v>174</v>
      </c>
      <c r="C254" s="129" t="s">
        <v>771</v>
      </c>
      <c r="D254" s="129" t="s">
        <v>811</v>
      </c>
      <c r="E254" s="129" t="str">
        <f t="shared" si="3"/>
        <v>Ryan Tannehill</v>
      </c>
      <c r="F254" s="129" t="s">
        <v>41</v>
      </c>
      <c r="G254" s="128" t="s">
        <v>1490</v>
      </c>
      <c r="H254" s="128">
        <v>143</v>
      </c>
      <c r="I254" s="128">
        <v>203</v>
      </c>
      <c r="J254" s="132">
        <v>173</v>
      </c>
    </row>
    <row r="255" spans="2:10">
      <c r="B255" s="130">
        <v>197</v>
      </c>
      <c r="C255" s="129" t="s">
        <v>812</v>
      </c>
      <c r="D255" s="129" t="s">
        <v>813</v>
      </c>
      <c r="E255" s="129" t="str">
        <f t="shared" si="3"/>
        <v>Sam Bradford</v>
      </c>
      <c r="F255" s="129" t="s">
        <v>25</v>
      </c>
      <c r="G255" s="128" t="s">
        <v>1513</v>
      </c>
      <c r="H255" s="128">
        <v>175</v>
      </c>
      <c r="I255" s="128">
        <v>200</v>
      </c>
      <c r="J255" s="132">
        <v>187.5</v>
      </c>
    </row>
    <row r="256" spans="2:10">
      <c r="B256" s="130">
        <v>109</v>
      </c>
      <c r="C256" s="129" t="s">
        <v>908</v>
      </c>
      <c r="D256" s="129" t="s">
        <v>909</v>
      </c>
      <c r="E256" s="129" t="str">
        <f t="shared" si="3"/>
        <v>Samaje Perine</v>
      </c>
      <c r="F256" s="129" t="s">
        <v>23</v>
      </c>
      <c r="G256" s="128" t="s">
        <v>1425</v>
      </c>
      <c r="H256" s="128">
        <v>95</v>
      </c>
      <c r="I256" s="128">
        <v>127</v>
      </c>
      <c r="J256" s="132">
        <v>111</v>
      </c>
    </row>
    <row r="257" spans="2:10">
      <c r="B257" s="130">
        <v>33</v>
      </c>
      <c r="C257" s="129" t="s">
        <v>976</v>
      </c>
      <c r="D257" s="129" t="s">
        <v>977</v>
      </c>
      <c r="E257" s="129" t="str">
        <f t="shared" si="3"/>
        <v>Sammy Watkins</v>
      </c>
      <c r="F257" s="129" t="s">
        <v>64</v>
      </c>
      <c r="G257" s="128" t="s">
        <v>1349</v>
      </c>
      <c r="H257" s="128">
        <v>29</v>
      </c>
      <c r="I257" s="128">
        <v>41</v>
      </c>
      <c r="J257" s="132">
        <v>35</v>
      </c>
    </row>
    <row r="258" spans="2:10">
      <c r="B258" s="130">
        <v>302</v>
      </c>
      <c r="C258" s="129" t="s">
        <v>1796</v>
      </c>
      <c r="D258" s="129" t="s">
        <v>1797</v>
      </c>
      <c r="E258" s="129" t="str">
        <f t="shared" si="3"/>
        <v>San Francisco</v>
      </c>
      <c r="F258" s="129" t="s">
        <v>1798</v>
      </c>
      <c r="G258" s="128" t="s">
        <v>1618</v>
      </c>
      <c r="H258" s="128">
        <v>277</v>
      </c>
      <c r="I258" s="128"/>
      <c r="J258" s="132">
        <v>277</v>
      </c>
    </row>
    <row r="259" spans="2:10">
      <c r="B259" s="130">
        <v>148</v>
      </c>
      <c r="C259" s="129" t="s">
        <v>1643</v>
      </c>
      <c r="D259" s="129" t="s">
        <v>1644</v>
      </c>
      <c r="E259" s="129" t="str">
        <f t="shared" ref="E259:E308" si="4">TRIM(CONCATENATE(C259," ",D259))</f>
        <v>Seattle Seahawks</v>
      </c>
      <c r="F259" s="129" t="s">
        <v>1636</v>
      </c>
      <c r="G259" s="128" t="s">
        <v>1464</v>
      </c>
      <c r="H259" s="128">
        <v>179</v>
      </c>
      <c r="I259" s="128">
        <v>124</v>
      </c>
      <c r="J259" s="132">
        <v>151.5</v>
      </c>
    </row>
    <row r="260" spans="2:10">
      <c r="B260" s="130">
        <v>252</v>
      </c>
      <c r="C260" s="129" t="s">
        <v>1730</v>
      </c>
      <c r="D260" s="129" t="s">
        <v>1731</v>
      </c>
      <c r="E260" s="129" t="str">
        <f t="shared" si="4"/>
        <v>Sebastian Janikowski</v>
      </c>
      <c r="F260" s="129" t="s">
        <v>15</v>
      </c>
      <c r="G260" s="128" t="s">
        <v>1568</v>
      </c>
      <c r="H260" s="128"/>
      <c r="I260" s="128">
        <v>233</v>
      </c>
      <c r="J260" s="132">
        <v>233</v>
      </c>
    </row>
    <row r="261" spans="2:10">
      <c r="B261" s="130">
        <v>247</v>
      </c>
      <c r="C261" s="129" t="s">
        <v>927</v>
      </c>
      <c r="D261" s="129" t="s">
        <v>928</v>
      </c>
      <c r="E261" s="129" t="str">
        <f t="shared" si="4"/>
        <v>Shane Vereen</v>
      </c>
      <c r="F261" s="129" t="s">
        <v>27</v>
      </c>
      <c r="G261" s="128" t="s">
        <v>1563</v>
      </c>
      <c r="H261" s="128">
        <v>225</v>
      </c>
      <c r="I261" s="128">
        <v>231</v>
      </c>
      <c r="J261" s="132">
        <v>228</v>
      </c>
    </row>
    <row r="262" spans="2:10">
      <c r="B262" s="130">
        <v>37</v>
      </c>
      <c r="C262" s="129" t="s">
        <v>852</v>
      </c>
      <c r="D262" s="129" t="s">
        <v>853</v>
      </c>
      <c r="E262" s="129" t="str">
        <f t="shared" si="4"/>
        <v>Spencer Ware</v>
      </c>
      <c r="F262" s="129" t="s">
        <v>1630</v>
      </c>
      <c r="G262" s="128" t="s">
        <v>1353</v>
      </c>
      <c r="H262" s="128">
        <v>49</v>
      </c>
      <c r="I262" s="128">
        <v>28</v>
      </c>
      <c r="J262" s="132">
        <v>38.5</v>
      </c>
    </row>
    <row r="263" spans="2:10">
      <c r="B263" s="130">
        <v>58</v>
      </c>
      <c r="C263" s="129" t="s">
        <v>1009</v>
      </c>
      <c r="D263" s="129" t="s">
        <v>1010</v>
      </c>
      <c r="E263" s="129" t="str">
        <f t="shared" si="4"/>
        <v>Stefon Diggs</v>
      </c>
      <c r="F263" s="129" t="s">
        <v>25</v>
      </c>
      <c r="G263" s="128" t="s">
        <v>1374</v>
      </c>
      <c r="H263" s="128">
        <v>45</v>
      </c>
      <c r="I263" s="128">
        <v>76</v>
      </c>
      <c r="J263" s="132">
        <v>60.5</v>
      </c>
    </row>
    <row r="264" spans="2:10">
      <c r="B264" s="130">
        <v>183</v>
      </c>
      <c r="C264" s="129" t="s">
        <v>1669</v>
      </c>
      <c r="D264" s="129" t="s">
        <v>1670</v>
      </c>
      <c r="E264" s="129" t="str">
        <f t="shared" si="4"/>
        <v>Stephen Gostkowski</v>
      </c>
      <c r="F264" s="129" t="s">
        <v>1627</v>
      </c>
      <c r="G264" s="128" t="s">
        <v>1499</v>
      </c>
      <c r="H264" s="128"/>
      <c r="I264" s="128">
        <v>160</v>
      </c>
      <c r="J264" s="132">
        <v>160</v>
      </c>
    </row>
    <row r="265" spans="2:10">
      <c r="B265" s="130">
        <v>125</v>
      </c>
      <c r="C265" s="129" t="s">
        <v>1047</v>
      </c>
      <c r="D265" s="129" t="s">
        <v>1048</v>
      </c>
      <c r="E265" s="129" t="str">
        <f t="shared" si="4"/>
        <v>Sterling Shepard</v>
      </c>
      <c r="F265" s="129" t="s">
        <v>27</v>
      </c>
      <c r="G265" s="128" t="s">
        <v>1441</v>
      </c>
      <c r="H265" s="128">
        <v>128</v>
      </c>
      <c r="I265" s="128">
        <v>130</v>
      </c>
      <c r="J265" s="132">
        <v>129</v>
      </c>
    </row>
    <row r="266" spans="2:10">
      <c r="B266" s="130">
        <v>273</v>
      </c>
      <c r="C266" s="129" t="s">
        <v>1758</v>
      </c>
      <c r="D266" s="129" t="s">
        <v>1759</v>
      </c>
      <c r="E266" s="129" t="str">
        <f t="shared" si="4"/>
        <v>Steven Hauschka</v>
      </c>
      <c r="F266" s="129" t="s">
        <v>64</v>
      </c>
      <c r="G266" s="128" t="s">
        <v>1589</v>
      </c>
      <c r="H266" s="128"/>
      <c r="I266" s="128">
        <v>246</v>
      </c>
      <c r="J266" s="132">
        <v>246</v>
      </c>
    </row>
    <row r="267" spans="2:10">
      <c r="B267" s="130">
        <v>222</v>
      </c>
      <c r="C267" s="129" t="s">
        <v>920</v>
      </c>
      <c r="D267" s="129" t="s">
        <v>921</v>
      </c>
      <c r="E267" s="129" t="str">
        <f t="shared" si="4"/>
        <v>T.J. Yeldon</v>
      </c>
      <c r="F267" s="129" t="s">
        <v>1628</v>
      </c>
      <c r="G267" s="128" t="s">
        <v>1538</v>
      </c>
      <c r="H267" s="128">
        <v>202</v>
      </c>
      <c r="I267" s="128">
        <v>241</v>
      </c>
      <c r="J267" s="132">
        <v>221.5</v>
      </c>
    </row>
    <row r="268" spans="2:10">
      <c r="B268" s="130">
        <v>15</v>
      </c>
      <c r="C268" s="129" t="s">
        <v>966</v>
      </c>
      <c r="D268" s="129" t="s">
        <v>967</v>
      </c>
      <c r="E268" s="129" t="str">
        <f t="shared" si="4"/>
        <v>T.Y. Hilton</v>
      </c>
      <c r="F268" s="129" t="s">
        <v>21</v>
      </c>
      <c r="G268" s="128" t="s">
        <v>1331</v>
      </c>
      <c r="H268" s="128">
        <v>14</v>
      </c>
      <c r="I268" s="128">
        <v>17</v>
      </c>
      <c r="J268" s="132">
        <v>15.5</v>
      </c>
    </row>
    <row r="269" spans="2:10">
      <c r="B269" s="130">
        <v>264</v>
      </c>
      <c r="C269" s="129" t="s">
        <v>1745</v>
      </c>
      <c r="D269" s="129" t="s">
        <v>1746</v>
      </c>
      <c r="E269" s="129" t="str">
        <f t="shared" si="4"/>
        <v>Tajae Sharpe</v>
      </c>
      <c r="F269" s="129" t="s">
        <v>35</v>
      </c>
      <c r="G269" s="128" t="s">
        <v>1580</v>
      </c>
      <c r="H269" s="128">
        <v>240</v>
      </c>
      <c r="I269" s="128"/>
      <c r="J269" s="132">
        <v>240</v>
      </c>
    </row>
    <row r="270" spans="2:10">
      <c r="B270" s="130">
        <v>238</v>
      </c>
      <c r="C270" s="129" t="s">
        <v>1714</v>
      </c>
      <c r="D270" s="129" t="s">
        <v>1715</v>
      </c>
      <c r="E270" s="129" t="str">
        <f t="shared" si="4"/>
        <v>Tampa Bay</v>
      </c>
      <c r="F270" s="129" t="s">
        <v>1716</v>
      </c>
      <c r="G270" s="128" t="s">
        <v>1554</v>
      </c>
      <c r="H270" s="128">
        <v>258</v>
      </c>
      <c r="I270" s="128">
        <v>219</v>
      </c>
      <c r="J270" s="132">
        <v>238.5</v>
      </c>
    </row>
    <row r="271" spans="2:10">
      <c r="B271" s="130">
        <v>202</v>
      </c>
      <c r="C271" s="129" t="s">
        <v>1680</v>
      </c>
      <c r="D271" s="129" t="s">
        <v>1079</v>
      </c>
      <c r="E271" s="129" t="str">
        <f t="shared" si="4"/>
        <v>Tavon Austin</v>
      </c>
      <c r="F271" s="129" t="s">
        <v>66</v>
      </c>
      <c r="G271" s="128" t="s">
        <v>1518</v>
      </c>
      <c r="H271" s="128">
        <v>182</v>
      </c>
      <c r="I271" s="128">
        <v>236</v>
      </c>
      <c r="J271" s="132">
        <v>209</v>
      </c>
    </row>
    <row r="272" spans="2:10">
      <c r="B272" s="130">
        <v>191</v>
      </c>
      <c r="C272" s="129" t="s">
        <v>789</v>
      </c>
      <c r="D272" s="129" t="s">
        <v>1674</v>
      </c>
      <c r="E272" s="129" t="str">
        <f t="shared" si="4"/>
        <v>Taylor Gabriel</v>
      </c>
      <c r="F272" s="129" t="s">
        <v>5</v>
      </c>
      <c r="G272" s="128" t="s">
        <v>1507</v>
      </c>
      <c r="H272" s="128">
        <v>169</v>
      </c>
      <c r="I272" s="128">
        <v>215</v>
      </c>
      <c r="J272" s="132">
        <v>192</v>
      </c>
    </row>
    <row r="273" spans="2:10">
      <c r="B273" s="130">
        <v>262</v>
      </c>
      <c r="C273" s="129" t="s">
        <v>1743</v>
      </c>
      <c r="D273" s="129" t="s">
        <v>789</v>
      </c>
      <c r="E273" s="129" t="str">
        <f t="shared" si="4"/>
        <v>Taywan Taylor</v>
      </c>
      <c r="F273" s="129" t="s">
        <v>35</v>
      </c>
      <c r="G273" s="128" t="s">
        <v>1578</v>
      </c>
      <c r="H273" s="128">
        <v>239</v>
      </c>
      <c r="I273" s="128"/>
      <c r="J273" s="132">
        <v>239</v>
      </c>
    </row>
    <row r="274" spans="2:10">
      <c r="B274" s="130">
        <v>159</v>
      </c>
      <c r="C274" s="129" t="s">
        <v>1032</v>
      </c>
      <c r="D274" s="129" t="s">
        <v>1033</v>
      </c>
      <c r="E274" s="129" t="str">
        <f t="shared" si="4"/>
        <v>Ted Ginn</v>
      </c>
      <c r="F274" s="129" t="s">
        <v>1626</v>
      </c>
      <c r="G274" s="128" t="s">
        <v>1475</v>
      </c>
      <c r="H274" s="128">
        <v>139</v>
      </c>
      <c r="I274" s="128">
        <v>189</v>
      </c>
      <c r="J274" s="132">
        <v>164</v>
      </c>
    </row>
    <row r="275" spans="2:10">
      <c r="B275" s="130">
        <v>301</v>
      </c>
      <c r="C275" s="129" t="s">
        <v>1794</v>
      </c>
      <c r="D275" s="129" t="s">
        <v>1795</v>
      </c>
      <c r="E275" s="129" t="str">
        <f t="shared" si="4"/>
        <v>Tennessee Titans</v>
      </c>
      <c r="F275" s="129" t="s">
        <v>1636</v>
      </c>
      <c r="G275" s="128" t="s">
        <v>1617</v>
      </c>
      <c r="H275" s="128">
        <v>276</v>
      </c>
      <c r="I275" s="128"/>
      <c r="J275" s="132">
        <v>276</v>
      </c>
    </row>
    <row r="276" spans="2:10">
      <c r="B276" s="130">
        <v>142</v>
      </c>
      <c r="C276" s="129" t="s">
        <v>937</v>
      </c>
      <c r="D276" s="129" t="s">
        <v>938</v>
      </c>
      <c r="E276" s="129" t="str">
        <f t="shared" si="4"/>
        <v>Terrance West</v>
      </c>
      <c r="F276" s="129" t="s">
        <v>31</v>
      </c>
      <c r="G276" s="128" t="s">
        <v>1458</v>
      </c>
      <c r="H276" s="128">
        <v>145</v>
      </c>
      <c r="I276" s="128">
        <v>143</v>
      </c>
      <c r="J276" s="132">
        <v>144</v>
      </c>
    </row>
    <row r="277" spans="2:10">
      <c r="B277" s="130">
        <v>291</v>
      </c>
      <c r="C277" s="129" t="s">
        <v>937</v>
      </c>
      <c r="D277" s="129" t="s">
        <v>1026</v>
      </c>
      <c r="E277" s="129" t="str">
        <f t="shared" si="4"/>
        <v>Terrance Williams</v>
      </c>
      <c r="F277" s="129" t="s">
        <v>45</v>
      </c>
      <c r="G277" s="128" t="s">
        <v>1607</v>
      </c>
      <c r="H277" s="128">
        <v>264</v>
      </c>
      <c r="I277" s="128"/>
      <c r="J277" s="132">
        <v>264</v>
      </c>
    </row>
    <row r="278" spans="2:10">
      <c r="B278" s="130">
        <v>38</v>
      </c>
      <c r="C278" s="129" t="s">
        <v>984</v>
      </c>
      <c r="D278" s="129" t="s">
        <v>985</v>
      </c>
      <c r="E278" s="129" t="str">
        <f t="shared" si="4"/>
        <v>Terrelle Pryor</v>
      </c>
      <c r="F278" s="129" t="s">
        <v>23</v>
      </c>
      <c r="G278" s="128" t="s">
        <v>1354</v>
      </c>
      <c r="H278" s="128">
        <v>39</v>
      </c>
      <c r="I278" s="128">
        <v>40</v>
      </c>
      <c r="J278" s="132">
        <v>39.5</v>
      </c>
    </row>
    <row r="279" spans="2:10">
      <c r="B279" s="130">
        <v>45</v>
      </c>
      <c r="C279" s="129" t="s">
        <v>871</v>
      </c>
      <c r="D279" s="129" t="s">
        <v>872</v>
      </c>
      <c r="E279" s="129" t="str">
        <f t="shared" si="4"/>
        <v>Tevin Coleman</v>
      </c>
      <c r="F279" s="129" t="s">
        <v>5</v>
      </c>
      <c r="G279" s="128" t="s">
        <v>1361</v>
      </c>
      <c r="H279" s="128">
        <v>48</v>
      </c>
      <c r="I279" s="128">
        <v>48</v>
      </c>
      <c r="J279" s="132">
        <v>48</v>
      </c>
    </row>
    <row r="280" spans="2:10">
      <c r="B280" s="130">
        <v>76</v>
      </c>
      <c r="C280" s="129" t="s">
        <v>882</v>
      </c>
      <c r="D280" s="129" t="s">
        <v>883</v>
      </c>
      <c r="E280" s="129" t="str">
        <f t="shared" si="4"/>
        <v>Theo Riddick</v>
      </c>
      <c r="F280" s="129" t="s">
        <v>17</v>
      </c>
      <c r="G280" s="128" t="s">
        <v>1392</v>
      </c>
      <c r="H280" s="128">
        <v>77</v>
      </c>
      <c r="I280" s="128">
        <v>75</v>
      </c>
      <c r="J280" s="132">
        <v>76</v>
      </c>
    </row>
    <row r="281" spans="2:10">
      <c r="B281" s="130">
        <v>119</v>
      </c>
      <c r="C281" s="129" t="s">
        <v>901</v>
      </c>
      <c r="D281" s="129" t="s">
        <v>902</v>
      </c>
      <c r="E281" s="129" t="str">
        <f t="shared" si="4"/>
        <v>Thomas Rawls</v>
      </c>
      <c r="F281" s="129" t="s">
        <v>29</v>
      </c>
      <c r="G281" s="128" t="s">
        <v>1435</v>
      </c>
      <c r="H281" s="128">
        <v>147</v>
      </c>
      <c r="I281" s="128">
        <v>103</v>
      </c>
      <c r="J281" s="132">
        <v>125</v>
      </c>
    </row>
    <row r="282" spans="2:10">
      <c r="B282" s="130">
        <v>181</v>
      </c>
      <c r="C282" s="129" t="s">
        <v>943</v>
      </c>
      <c r="D282" s="129" t="s">
        <v>944</v>
      </c>
      <c r="E282" s="129" t="str">
        <f t="shared" si="4"/>
        <v>Tim Hightower</v>
      </c>
      <c r="F282" s="129" t="s">
        <v>1629</v>
      </c>
      <c r="G282" s="128" t="s">
        <v>1497</v>
      </c>
      <c r="H282" s="128">
        <v>251</v>
      </c>
      <c r="I282" s="128">
        <v>157</v>
      </c>
      <c r="J282" s="132">
        <v>204</v>
      </c>
    </row>
    <row r="283" spans="2:10">
      <c r="B283" s="130">
        <v>20</v>
      </c>
      <c r="C283" s="129" t="s">
        <v>844</v>
      </c>
      <c r="D283" s="129" t="s">
        <v>845</v>
      </c>
      <c r="E283" s="129" t="str">
        <f t="shared" si="4"/>
        <v>Todd Gurley</v>
      </c>
      <c r="F283" s="129" t="s">
        <v>66</v>
      </c>
      <c r="G283" s="128" t="s">
        <v>1336</v>
      </c>
      <c r="H283" s="128">
        <v>21</v>
      </c>
      <c r="I283" s="128">
        <v>19</v>
      </c>
      <c r="J283" s="132">
        <v>20</v>
      </c>
    </row>
    <row r="284" spans="2:10">
      <c r="B284" s="130">
        <v>43</v>
      </c>
      <c r="C284" s="129" t="s">
        <v>764</v>
      </c>
      <c r="D284" s="129" t="s">
        <v>765</v>
      </c>
      <c r="E284" s="129" t="str">
        <f t="shared" si="4"/>
        <v>Tom Brady</v>
      </c>
      <c r="F284" s="129" t="s">
        <v>1627</v>
      </c>
      <c r="G284" s="128" t="s">
        <v>1359</v>
      </c>
      <c r="H284" s="128">
        <v>57</v>
      </c>
      <c r="I284" s="128">
        <v>30</v>
      </c>
      <c r="J284" s="132">
        <v>43.5</v>
      </c>
    </row>
    <row r="285" spans="2:10">
      <c r="B285" s="130">
        <v>239</v>
      </c>
      <c r="C285" s="129" t="s">
        <v>1717</v>
      </c>
      <c r="D285" s="129" t="s">
        <v>810</v>
      </c>
      <c r="E285" s="129" t="str">
        <f t="shared" si="4"/>
        <v>Torrey Smith</v>
      </c>
      <c r="F285" s="129" t="s">
        <v>53</v>
      </c>
      <c r="G285" s="128" t="s">
        <v>1555</v>
      </c>
      <c r="H285" s="128">
        <v>219</v>
      </c>
      <c r="I285" s="128"/>
      <c r="J285" s="132">
        <v>219</v>
      </c>
    </row>
    <row r="286" spans="2:10">
      <c r="B286" s="130">
        <v>289</v>
      </c>
      <c r="C286" s="129" t="s">
        <v>1059</v>
      </c>
      <c r="D286" s="129" t="s">
        <v>1017</v>
      </c>
      <c r="E286" s="129" t="str">
        <f t="shared" si="4"/>
        <v>Travis Benjamin</v>
      </c>
      <c r="F286" s="129" t="s">
        <v>1624</v>
      </c>
      <c r="G286" s="128" t="s">
        <v>1605</v>
      </c>
      <c r="H286" s="128">
        <v>262</v>
      </c>
      <c r="I286" s="128"/>
      <c r="J286" s="132">
        <v>262</v>
      </c>
    </row>
    <row r="287" spans="2:10">
      <c r="B287" s="130">
        <v>36</v>
      </c>
      <c r="C287" s="129" t="s">
        <v>1059</v>
      </c>
      <c r="D287" s="129" t="s">
        <v>1060</v>
      </c>
      <c r="E287" s="129" t="str">
        <f t="shared" si="4"/>
        <v>Travis Kelce</v>
      </c>
      <c r="F287" s="129" t="s">
        <v>1630</v>
      </c>
      <c r="G287" s="128" t="s">
        <v>1352</v>
      </c>
      <c r="H287" s="128">
        <v>38</v>
      </c>
      <c r="I287" s="128">
        <v>35</v>
      </c>
      <c r="J287" s="132">
        <v>36.5</v>
      </c>
    </row>
    <row r="288" spans="2:10">
      <c r="B288" s="130">
        <v>282</v>
      </c>
      <c r="C288" s="129" t="s">
        <v>1771</v>
      </c>
      <c r="D288" s="129" t="s">
        <v>1772</v>
      </c>
      <c r="E288" s="129" t="str">
        <f t="shared" si="4"/>
        <v>Trevor Siemian</v>
      </c>
      <c r="F288" s="129" t="s">
        <v>47</v>
      </c>
      <c r="G288" s="128" t="s">
        <v>1598</v>
      </c>
      <c r="H288" s="128">
        <v>252</v>
      </c>
      <c r="I288" s="128"/>
      <c r="J288" s="132">
        <v>252</v>
      </c>
    </row>
    <row r="289" spans="2:10">
      <c r="B289" s="130">
        <v>61</v>
      </c>
      <c r="C289" s="129" t="s">
        <v>866</v>
      </c>
      <c r="D289" s="129" t="s">
        <v>867</v>
      </c>
      <c r="E289" s="129" t="str">
        <f t="shared" si="4"/>
        <v>Ty Montgomery</v>
      </c>
      <c r="F289" s="129" t="s">
        <v>1625</v>
      </c>
      <c r="G289" s="128" t="s">
        <v>1377</v>
      </c>
      <c r="H289" s="128">
        <v>58</v>
      </c>
      <c r="I289" s="128">
        <v>65</v>
      </c>
      <c r="J289" s="132">
        <v>61.5</v>
      </c>
    </row>
    <row r="290" spans="2:10">
      <c r="B290" s="130">
        <v>237</v>
      </c>
      <c r="C290" s="129" t="s">
        <v>1069</v>
      </c>
      <c r="D290" s="129" t="s">
        <v>1713</v>
      </c>
      <c r="E290" s="129" t="str">
        <f t="shared" si="4"/>
        <v>Tyler Boyd</v>
      </c>
      <c r="F290" s="129" t="s">
        <v>33</v>
      </c>
      <c r="G290" s="128" t="s">
        <v>1553</v>
      </c>
      <c r="H290" s="128">
        <v>217</v>
      </c>
      <c r="I290" s="128"/>
      <c r="J290" s="132">
        <v>217</v>
      </c>
    </row>
    <row r="291" spans="2:10">
      <c r="B291" s="130">
        <v>66</v>
      </c>
      <c r="C291" s="129" t="s">
        <v>1069</v>
      </c>
      <c r="D291" s="129" t="s">
        <v>1070</v>
      </c>
      <c r="E291" s="129" t="str">
        <f t="shared" si="4"/>
        <v>Tyler Eifert</v>
      </c>
      <c r="F291" s="129" t="s">
        <v>33</v>
      </c>
      <c r="G291" s="128" t="s">
        <v>1382</v>
      </c>
      <c r="H291" s="128">
        <v>72</v>
      </c>
      <c r="I291" s="128">
        <v>61</v>
      </c>
      <c r="J291" s="132">
        <v>66.5</v>
      </c>
    </row>
    <row r="292" spans="2:10">
      <c r="B292" s="130">
        <v>251</v>
      </c>
      <c r="C292" s="129" t="s">
        <v>1069</v>
      </c>
      <c r="D292" s="129" t="s">
        <v>1729</v>
      </c>
      <c r="E292" s="129" t="str">
        <f t="shared" si="4"/>
        <v>Tyler Higbee</v>
      </c>
      <c r="F292" s="129" t="s">
        <v>66</v>
      </c>
      <c r="G292" s="128" t="s">
        <v>1567</v>
      </c>
      <c r="H292" s="128">
        <v>232</v>
      </c>
      <c r="I292" s="128"/>
      <c r="J292" s="132">
        <v>232</v>
      </c>
    </row>
    <row r="293" spans="2:10">
      <c r="B293" s="130">
        <v>143</v>
      </c>
      <c r="C293" s="129" t="s">
        <v>1069</v>
      </c>
      <c r="D293" s="129" t="s">
        <v>1640</v>
      </c>
      <c r="E293" s="129" t="str">
        <f t="shared" si="4"/>
        <v>Tyler Lockett</v>
      </c>
      <c r="F293" s="129" t="s">
        <v>29</v>
      </c>
      <c r="G293" s="128" t="s">
        <v>1459</v>
      </c>
      <c r="H293" s="128">
        <v>138</v>
      </c>
      <c r="I293" s="128">
        <v>151</v>
      </c>
      <c r="J293" s="132">
        <v>144.5</v>
      </c>
    </row>
    <row r="294" spans="2:10">
      <c r="B294" s="130">
        <v>47</v>
      </c>
      <c r="C294" s="129" t="s">
        <v>1007</v>
      </c>
      <c r="D294" s="129" t="s">
        <v>915</v>
      </c>
      <c r="E294" s="129" t="str">
        <f t="shared" si="4"/>
        <v>Tyreek Hill</v>
      </c>
      <c r="F294" s="129" t="s">
        <v>1630</v>
      </c>
      <c r="G294" s="128" t="s">
        <v>1363</v>
      </c>
      <c r="H294" s="128">
        <v>55</v>
      </c>
      <c r="I294" s="128">
        <v>43</v>
      </c>
      <c r="J294" s="132">
        <v>49</v>
      </c>
    </row>
    <row r="295" spans="2:10">
      <c r="B295" s="130">
        <v>144</v>
      </c>
      <c r="C295" s="129" t="s">
        <v>1025</v>
      </c>
      <c r="D295" s="129" t="s">
        <v>1026</v>
      </c>
      <c r="E295" s="129" t="str">
        <f t="shared" si="4"/>
        <v>Tyrell Williams</v>
      </c>
      <c r="F295" s="129" t="s">
        <v>1624</v>
      </c>
      <c r="G295" s="128" t="s">
        <v>1460</v>
      </c>
      <c r="H295" s="128">
        <v>111</v>
      </c>
      <c r="I295" s="128">
        <v>181</v>
      </c>
      <c r="J295" s="132">
        <v>146</v>
      </c>
    </row>
    <row r="296" spans="2:10">
      <c r="B296" s="130">
        <v>137</v>
      </c>
      <c r="C296" s="129" t="s">
        <v>788</v>
      </c>
      <c r="D296" s="129" t="s">
        <v>789</v>
      </c>
      <c r="E296" s="129" t="str">
        <f t="shared" si="4"/>
        <v>Tyrod Taylor</v>
      </c>
      <c r="F296" s="129" t="s">
        <v>64</v>
      </c>
      <c r="G296" s="128" t="s">
        <v>1453</v>
      </c>
      <c r="H296" s="128">
        <v>133</v>
      </c>
      <c r="I296" s="128">
        <v>147</v>
      </c>
      <c r="J296" s="132">
        <v>140</v>
      </c>
    </row>
    <row r="297" spans="2:10">
      <c r="B297" s="130">
        <v>276</v>
      </c>
      <c r="C297" s="129" t="s">
        <v>1096</v>
      </c>
      <c r="D297" s="129" t="s">
        <v>1097</v>
      </c>
      <c r="E297" s="129" t="str">
        <f t="shared" si="4"/>
        <v>Vance McDonald</v>
      </c>
      <c r="F297" s="129" t="s">
        <v>1629</v>
      </c>
      <c r="G297" s="128" t="s">
        <v>1592</v>
      </c>
      <c r="H297" s="128">
        <v>247</v>
      </c>
      <c r="I297" s="128"/>
      <c r="J297" s="132">
        <v>247</v>
      </c>
    </row>
    <row r="298" spans="2:10">
      <c r="B298" s="130">
        <v>288</v>
      </c>
      <c r="C298" s="129" t="s">
        <v>1780</v>
      </c>
      <c r="D298" s="129" t="s">
        <v>1027</v>
      </c>
      <c r="E298" s="129" t="str">
        <f t="shared" si="4"/>
        <v>Vernon Davis</v>
      </c>
      <c r="F298" s="129" t="s">
        <v>23</v>
      </c>
      <c r="G298" s="128" t="s">
        <v>1604</v>
      </c>
      <c r="H298" s="128">
        <v>261</v>
      </c>
      <c r="I298" s="128"/>
      <c r="J298" s="132">
        <v>261</v>
      </c>
    </row>
    <row r="299" spans="2:10">
      <c r="B299" s="130">
        <v>303</v>
      </c>
      <c r="C299" s="129" t="s">
        <v>898</v>
      </c>
      <c r="D299" s="129" t="s">
        <v>1799</v>
      </c>
      <c r="E299" s="129" t="str">
        <f t="shared" si="4"/>
        <v>Washington Redskins</v>
      </c>
      <c r="F299" s="129" t="s">
        <v>1636</v>
      </c>
      <c r="G299" s="128" t="s">
        <v>1619</v>
      </c>
      <c r="H299" s="128">
        <v>278</v>
      </c>
      <c r="I299" s="128"/>
      <c r="J299" s="132">
        <v>278</v>
      </c>
    </row>
    <row r="300" spans="2:10">
      <c r="B300" s="130">
        <v>244</v>
      </c>
      <c r="C300" s="129" t="s">
        <v>1720</v>
      </c>
      <c r="D300" s="129" t="s">
        <v>1721</v>
      </c>
      <c r="E300" s="129" t="str">
        <f t="shared" si="4"/>
        <v>Wayne Gallman</v>
      </c>
      <c r="F300" s="129" t="s">
        <v>27</v>
      </c>
      <c r="G300" s="128" t="s">
        <v>1560</v>
      </c>
      <c r="H300" s="128">
        <v>222</v>
      </c>
      <c r="I300" s="128"/>
      <c r="J300" s="132">
        <v>222</v>
      </c>
    </row>
    <row r="301" spans="2:10">
      <c r="B301" s="130">
        <v>215</v>
      </c>
      <c r="C301" s="129" t="s">
        <v>929</v>
      </c>
      <c r="D301" s="129" t="s">
        <v>930</v>
      </c>
      <c r="E301" s="129" t="str">
        <f t="shared" si="4"/>
        <v>Wendell Smallwood</v>
      </c>
      <c r="F301" s="129" t="s">
        <v>53</v>
      </c>
      <c r="G301" s="128" t="s">
        <v>1531</v>
      </c>
      <c r="H301" s="128">
        <v>193</v>
      </c>
      <c r="I301" s="128">
        <v>196</v>
      </c>
      <c r="J301" s="132">
        <v>194.5</v>
      </c>
    </row>
    <row r="302" spans="2:10">
      <c r="B302" s="130">
        <v>167</v>
      </c>
      <c r="C302" s="129" t="s">
        <v>1045</v>
      </c>
      <c r="D302" s="129" t="s">
        <v>1046</v>
      </c>
      <c r="E302" s="129" t="str">
        <f t="shared" si="4"/>
        <v>Will Fuller</v>
      </c>
      <c r="F302" s="129" t="s">
        <v>59</v>
      </c>
      <c r="G302" s="128" t="s">
        <v>1483</v>
      </c>
      <c r="H302" s="128">
        <v>140</v>
      </c>
      <c r="I302" s="128">
        <v>209</v>
      </c>
      <c r="J302" s="132">
        <v>174.5</v>
      </c>
    </row>
    <row r="303" spans="2:10">
      <c r="B303" s="130">
        <v>73</v>
      </c>
      <c r="C303" s="129" t="s">
        <v>1014</v>
      </c>
      <c r="D303" s="129" t="s">
        <v>1015</v>
      </c>
      <c r="E303" s="129" t="str">
        <f t="shared" si="4"/>
        <v>Willie Snead</v>
      </c>
      <c r="F303" s="129" t="s">
        <v>1626</v>
      </c>
      <c r="G303" s="128" t="s">
        <v>1389</v>
      </c>
      <c r="H303" s="128">
        <v>63</v>
      </c>
      <c r="I303" s="128">
        <v>82</v>
      </c>
      <c r="J303" s="132">
        <v>72.5</v>
      </c>
    </row>
    <row r="304" spans="2:10">
      <c r="B304" s="130">
        <v>108</v>
      </c>
      <c r="C304" s="129" t="s">
        <v>941</v>
      </c>
      <c r="D304" s="129" t="s">
        <v>1073</v>
      </c>
      <c r="E304" s="129" t="str">
        <f t="shared" si="4"/>
        <v>Zach Ertz</v>
      </c>
      <c r="F304" s="129" t="s">
        <v>53</v>
      </c>
      <c r="G304" s="128" t="s">
        <v>1424</v>
      </c>
      <c r="H304" s="128">
        <v>99</v>
      </c>
      <c r="I304" s="128">
        <v>115</v>
      </c>
      <c r="J304" s="132">
        <v>107</v>
      </c>
    </row>
    <row r="305" spans="2:10">
      <c r="B305" s="130">
        <v>216</v>
      </c>
      <c r="C305" s="129" t="s">
        <v>941</v>
      </c>
      <c r="D305" s="129" t="s">
        <v>839</v>
      </c>
      <c r="E305" s="129" t="str">
        <f t="shared" si="4"/>
        <v>Zach Miller</v>
      </c>
      <c r="F305" s="129" t="s">
        <v>57</v>
      </c>
      <c r="G305" s="128" t="s">
        <v>1532</v>
      </c>
      <c r="H305" s="128">
        <v>218</v>
      </c>
      <c r="I305" s="128">
        <v>197</v>
      </c>
      <c r="J305" s="132">
        <v>207.5</v>
      </c>
    </row>
    <row r="306" spans="2:10">
      <c r="B306" s="130">
        <v>292</v>
      </c>
      <c r="C306" s="129" t="s">
        <v>941</v>
      </c>
      <c r="D306" s="129" t="s">
        <v>942</v>
      </c>
      <c r="E306" s="129" t="str">
        <f t="shared" si="4"/>
        <v>Zach Zenner</v>
      </c>
      <c r="F306" s="129" t="s">
        <v>17</v>
      </c>
      <c r="G306" s="128" t="s">
        <v>1608</v>
      </c>
      <c r="H306" s="128">
        <v>265</v>
      </c>
      <c r="I306" s="128"/>
      <c r="J306" s="132">
        <v>265</v>
      </c>
    </row>
    <row r="307" spans="2:10">
      <c r="B307" s="130">
        <v>168</v>
      </c>
      <c r="C307" s="129" t="s">
        <v>1658</v>
      </c>
      <c r="D307" s="129" t="s">
        <v>1659</v>
      </c>
      <c r="E307" s="129" t="str">
        <f t="shared" si="4"/>
        <v>Zane Gonzalez</v>
      </c>
      <c r="F307" s="129" t="s">
        <v>61</v>
      </c>
      <c r="G307" s="128" t="s">
        <v>1484</v>
      </c>
      <c r="H307" s="128"/>
      <c r="I307" s="128">
        <v>140</v>
      </c>
      <c r="J307" s="132">
        <v>140</v>
      </c>
    </row>
    <row r="308" spans="2:10">
      <c r="B308" s="130">
        <v>163</v>
      </c>
      <c r="C308" s="129" t="s">
        <v>1024</v>
      </c>
      <c r="D308" s="129" t="s">
        <v>958</v>
      </c>
      <c r="E308" s="129" t="str">
        <f t="shared" si="4"/>
        <v>Zay Jones</v>
      </c>
      <c r="F308" s="129" t="s">
        <v>64</v>
      </c>
      <c r="G308" s="128" t="s">
        <v>1479</v>
      </c>
      <c r="H308" s="128">
        <v>154</v>
      </c>
      <c r="I308" s="128">
        <v>179</v>
      </c>
      <c r="J308" s="132">
        <v>166.5</v>
      </c>
    </row>
  </sheetData>
  <autoFilter ref="B2:J2">
    <sortState ref="B3:J308">
      <sortCondition ref="E2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C2:AM616"/>
  <sheetViews>
    <sheetView zoomScale="85" zoomScaleNormal="85" zoomScalePageLayoutView="85" workbookViewId="0">
      <selection activeCell="A20" sqref="A20"/>
    </sheetView>
  </sheetViews>
  <sheetFormatPr baseColWidth="10" defaultColWidth="8.83203125" defaultRowHeight="11" x14ac:dyDescent="0"/>
  <cols>
    <col min="1" max="2" width="8.83203125" style="7"/>
    <col min="3" max="3" width="20.6640625" style="7" customWidth="1"/>
    <col min="4" max="19" width="8.83203125" style="7"/>
    <col min="20" max="24" width="11.33203125" style="7" bestFit="1" customWidth="1"/>
    <col min="25" max="25" width="10.6640625" style="7" customWidth="1"/>
    <col min="26" max="26" width="11.33203125" style="7" bestFit="1" customWidth="1"/>
    <col min="27" max="28" width="8.83203125" style="7"/>
    <col min="29" max="29" width="8.83203125" style="8"/>
    <col min="30" max="30" width="8.83203125" style="7"/>
    <col min="31" max="31" width="8.83203125" style="8"/>
    <col min="32" max="16384" width="8.83203125" style="7"/>
  </cols>
  <sheetData>
    <row r="2" spans="18:26" ht="12" thickBot="1">
      <c r="S2" s="7" t="s">
        <v>404</v>
      </c>
    </row>
    <row r="3" spans="18:26" ht="14.5" customHeight="1">
      <c r="U3" s="28" t="s">
        <v>746</v>
      </c>
      <c r="V3" s="28" t="s">
        <v>746</v>
      </c>
      <c r="W3" s="28" t="s">
        <v>746</v>
      </c>
      <c r="X3" s="28" t="s">
        <v>746</v>
      </c>
      <c r="Y3" s="28" t="s">
        <v>746</v>
      </c>
      <c r="Z3" s="168" t="s">
        <v>410</v>
      </c>
    </row>
    <row r="4" spans="18:26" ht="12" thickBot="1">
      <c r="R4" s="27" t="s">
        <v>411</v>
      </c>
      <c r="U4" s="29">
        <v>10</v>
      </c>
      <c r="V4" s="29">
        <v>15</v>
      </c>
      <c r="W4" s="29">
        <v>20</v>
      </c>
      <c r="X4" s="29">
        <v>25</v>
      </c>
      <c r="Y4" s="29">
        <v>30</v>
      </c>
      <c r="Z4" s="169"/>
    </row>
    <row r="5" spans="18:26">
      <c r="S5" s="53" t="s">
        <v>401</v>
      </c>
      <c r="T5" s="46" t="s">
        <v>748</v>
      </c>
      <c r="U5" s="47">
        <f>U6/U4</f>
        <v>304.39999999999998</v>
      </c>
      <c r="V5" s="47">
        <f>V6/V4</f>
        <v>290.00666666666672</v>
      </c>
      <c r="W5" s="47">
        <f>W6/W4</f>
        <v>279.91500000000008</v>
      </c>
      <c r="X5" s="47">
        <f>X6/X4</f>
        <v>267.22399999999999</v>
      </c>
      <c r="Y5" s="47">
        <f>Y6/Y4</f>
        <v>249.16666666666666</v>
      </c>
      <c r="Z5" s="69"/>
    </row>
    <row r="6" spans="18:26">
      <c r="S6" s="54"/>
      <c r="T6" s="24" t="s">
        <v>747</v>
      </c>
      <c r="U6" s="31">
        <f>SUM(QB_P!U5:U14)</f>
        <v>3044</v>
      </c>
      <c r="V6" s="31">
        <f>SUM(QB_P!U5:U19)</f>
        <v>4350.1000000000004</v>
      </c>
      <c r="W6" s="31">
        <f>SUM(QB_P!U5:U24)</f>
        <v>5598.3000000000011</v>
      </c>
      <c r="X6" s="31">
        <f>SUM(QB_P!U5:U29)</f>
        <v>6680.6</v>
      </c>
      <c r="Y6" s="31">
        <f>SUM(QB_P!U5:U34)</f>
        <v>7475</v>
      </c>
      <c r="Z6" s="73"/>
    </row>
    <row r="7" spans="18:26">
      <c r="S7" s="55" t="s">
        <v>402</v>
      </c>
      <c r="T7" s="38" t="s">
        <v>748</v>
      </c>
      <c r="U7" s="32">
        <f>U8/U4</f>
        <v>241.56</v>
      </c>
      <c r="V7" s="32">
        <f>V8/V4</f>
        <v>219.0333333333333</v>
      </c>
      <c r="W7" s="32">
        <f>W8/W4</f>
        <v>203.84999999999997</v>
      </c>
      <c r="X7" s="32">
        <f>X8/X4</f>
        <v>191.31999999999996</v>
      </c>
      <c r="Y7" s="32">
        <f>Y8/Y4</f>
        <v>179.28666666666666</v>
      </c>
      <c r="Z7" s="68"/>
    </row>
    <row r="8" spans="18:26">
      <c r="S8" s="56"/>
      <c r="T8" s="26" t="s">
        <v>747</v>
      </c>
      <c r="U8" s="37">
        <f>SUM(RB_P!U5:U14)</f>
        <v>2415.6</v>
      </c>
      <c r="V8" s="37">
        <f>SUM(RB_P!$U$5:$U19)</f>
        <v>3285.4999999999995</v>
      </c>
      <c r="W8" s="37">
        <f>SUM(RB_P!$U$5:$U24)</f>
        <v>4076.9999999999995</v>
      </c>
      <c r="X8" s="37">
        <f>SUM(RB_P!$U$5:$U29)</f>
        <v>4782.9999999999991</v>
      </c>
      <c r="Y8" s="33">
        <f>SUM(RB_P!$U$5:$U34)</f>
        <v>5378.5999999999995</v>
      </c>
      <c r="Z8" s="72"/>
    </row>
    <row r="9" spans="18:26">
      <c r="S9" s="57" t="s">
        <v>403</v>
      </c>
      <c r="T9" s="39" t="s">
        <v>748</v>
      </c>
      <c r="U9" s="34">
        <f>U10/U4</f>
        <v>71.97999999999999</v>
      </c>
      <c r="V9" s="34">
        <f>V10/V4</f>
        <v>64.873333333333321</v>
      </c>
      <c r="W9" s="34">
        <f>W10/W4</f>
        <v>68.764999999999986</v>
      </c>
      <c r="X9" s="34">
        <f>X10/X4</f>
        <v>72.495999999999981</v>
      </c>
      <c r="Y9" s="34">
        <f>Y10/Y4</f>
        <v>66.3</v>
      </c>
      <c r="Z9" s="67"/>
    </row>
    <row r="10" spans="18:26">
      <c r="S10" s="58"/>
      <c r="T10" s="25" t="s">
        <v>747</v>
      </c>
      <c r="U10" s="35">
        <f>SUM(WR_P!$U$4:$U13)</f>
        <v>719.8</v>
      </c>
      <c r="V10" s="35">
        <f>SUM(WR_P!$U$4:$U18)</f>
        <v>973.09999999999991</v>
      </c>
      <c r="W10" s="35">
        <f>SUM(WR_P!$U$4:$U23)</f>
        <v>1375.2999999999997</v>
      </c>
      <c r="X10" s="35">
        <f>SUM(WR_P!$U$4:$U28)</f>
        <v>1812.3999999999996</v>
      </c>
      <c r="Y10" s="35">
        <f>SUM(WR_P!$U$4:$U33)</f>
        <v>1988.9999999999998</v>
      </c>
      <c r="Z10" s="71"/>
    </row>
    <row r="11" spans="18:26">
      <c r="S11" s="59" t="s">
        <v>412</v>
      </c>
      <c r="T11" s="40" t="s">
        <v>748</v>
      </c>
      <c r="U11" s="36">
        <f>U12/U4</f>
        <v>112.46000000000001</v>
      </c>
      <c r="V11" s="36">
        <f>V12/V4</f>
        <v>103.18000000000002</v>
      </c>
      <c r="W11" s="36">
        <f>W12/W4</f>
        <v>96.660000000000011</v>
      </c>
      <c r="X11" s="36">
        <f>X12/X4</f>
        <v>90.716000000000022</v>
      </c>
      <c r="Y11" s="36">
        <f>Y12/Y4</f>
        <v>84.366666666666688</v>
      </c>
      <c r="Z11" s="70"/>
    </row>
    <row r="12" spans="18:26" ht="12" thickBot="1">
      <c r="S12" s="60"/>
      <c r="T12" s="48" t="s">
        <v>747</v>
      </c>
      <c r="U12" s="49">
        <f>SUM(TE_P!$U$4:$U13)</f>
        <v>1124.6000000000001</v>
      </c>
      <c r="V12" s="49">
        <f>SUM(TE_P!$U$4:$U18)</f>
        <v>1547.7000000000003</v>
      </c>
      <c r="W12" s="49">
        <f>SUM(TE_P!$U$4:$U23)</f>
        <v>1933.2000000000003</v>
      </c>
      <c r="X12" s="49">
        <f>SUM(TE_P!$U$4:$U28)</f>
        <v>2267.9000000000005</v>
      </c>
      <c r="Y12" s="49">
        <f>SUM(TE_P!$U$4:$U33)</f>
        <v>2531.0000000000005</v>
      </c>
      <c r="Z12" s="66"/>
    </row>
    <row r="13" spans="18:26">
      <c r="S13" s="61"/>
      <c r="U13" s="30"/>
      <c r="V13" s="30"/>
      <c r="W13" s="30"/>
      <c r="X13" s="30"/>
      <c r="Y13" s="30"/>
      <c r="Z13" s="30"/>
    </row>
    <row r="14" spans="18:26" ht="12" thickBot="1">
      <c r="R14" s="27" t="s">
        <v>413</v>
      </c>
      <c r="S14" s="61"/>
      <c r="U14" s="30"/>
      <c r="V14" s="30"/>
      <c r="W14" s="30"/>
      <c r="X14" s="30"/>
      <c r="Y14" s="30"/>
      <c r="Z14" s="30"/>
    </row>
    <row r="15" spans="18:26">
      <c r="S15" s="62" t="s">
        <v>401</v>
      </c>
      <c r="T15" s="50"/>
      <c r="U15" s="51">
        <v>33.091758230863284</v>
      </c>
      <c r="V15" s="51">
        <v>34.712119078752842</v>
      </c>
      <c r="W15" s="51">
        <v>37.235873913773617</v>
      </c>
      <c r="X15" s="51">
        <v>36.142181628941351</v>
      </c>
      <c r="Y15" s="51">
        <v>38.765391089293992</v>
      </c>
      <c r="Z15" s="51">
        <f>AVERAGE(U15:Y15)</f>
        <v>35.989464788325016</v>
      </c>
    </row>
    <row r="16" spans="18:26">
      <c r="S16" s="63" t="s">
        <v>402</v>
      </c>
      <c r="T16" s="41"/>
      <c r="U16" s="42">
        <v>35.447911800542663</v>
      </c>
      <c r="V16" s="42">
        <v>42.425087106568995</v>
      </c>
      <c r="W16" s="42">
        <v>46.346902089927184</v>
      </c>
      <c r="X16" s="42">
        <v>52.244694382385106</v>
      </c>
      <c r="Y16" s="42">
        <v>53.522133797414995</v>
      </c>
      <c r="Z16" s="42">
        <f>AVERAGE(U16:Y16)</f>
        <v>45.997345835367788</v>
      </c>
    </row>
    <row r="17" spans="3:39">
      <c r="S17" s="64" t="s">
        <v>403</v>
      </c>
      <c r="T17" s="43"/>
      <c r="U17" s="44">
        <v>16.334010467707667</v>
      </c>
      <c r="V17" s="44">
        <v>21.215209317444206</v>
      </c>
      <c r="W17" s="44">
        <v>22.043948449978384</v>
      </c>
      <c r="X17" s="44">
        <v>22.833921361033166</v>
      </c>
      <c r="Y17" s="44">
        <v>23.404264328207052</v>
      </c>
      <c r="Z17" s="44">
        <f>AVERAGE(U17:Y17)</f>
        <v>21.166270784874094</v>
      </c>
    </row>
    <row r="18" spans="3:39" ht="12" thickBot="1">
      <c r="S18" s="65" t="s">
        <v>412</v>
      </c>
      <c r="T18" s="52"/>
      <c r="U18" s="45">
        <v>11.939324729648975</v>
      </c>
      <c r="V18" s="45">
        <v>14.747501458290724</v>
      </c>
      <c r="W18" s="45">
        <v>16.940210152179397</v>
      </c>
      <c r="X18" s="45">
        <v>20.85685864149697</v>
      </c>
      <c r="Y18" s="45">
        <v>22.114527966293306</v>
      </c>
      <c r="Z18" s="45">
        <f>AVERAGE(U18:Y18)</f>
        <v>17.319684589581875</v>
      </c>
    </row>
    <row r="23" spans="3:39">
      <c r="C23" s="9" t="s">
        <v>414</v>
      </c>
      <c r="D23" s="9" t="s">
        <v>415</v>
      </c>
      <c r="E23" s="9"/>
      <c r="F23" s="9"/>
      <c r="G23" s="9"/>
      <c r="H23" s="10"/>
      <c r="I23" s="167" t="s">
        <v>416</v>
      </c>
      <c r="J23" s="167"/>
      <c r="K23" s="167"/>
      <c r="L23" s="10"/>
      <c r="M23" s="167" t="s">
        <v>417</v>
      </c>
      <c r="N23" s="167"/>
      <c r="O23" s="167"/>
      <c r="P23" s="167"/>
      <c r="Q23" s="10"/>
      <c r="R23" s="167" t="s">
        <v>418</v>
      </c>
      <c r="S23" s="167"/>
      <c r="T23" s="167"/>
      <c r="U23" s="10"/>
      <c r="V23" s="9" t="s">
        <v>0</v>
      </c>
      <c r="W23" s="9"/>
    </row>
    <row r="24" spans="3:39">
      <c r="C24" s="11"/>
      <c r="D24" s="12" t="s">
        <v>419</v>
      </c>
      <c r="E24" s="11" t="s">
        <v>420</v>
      </c>
      <c r="F24" s="11" t="s">
        <v>421</v>
      </c>
      <c r="G24" s="11" t="s">
        <v>422</v>
      </c>
      <c r="H24" s="10"/>
      <c r="I24" s="11" t="s">
        <v>423</v>
      </c>
      <c r="J24" s="11" t="s">
        <v>420</v>
      </c>
      <c r="K24" s="11" t="s">
        <v>421</v>
      </c>
      <c r="L24" s="10"/>
      <c r="M24" s="11" t="s">
        <v>424</v>
      </c>
      <c r="N24" s="11" t="s">
        <v>420</v>
      </c>
      <c r="O24" s="11" t="s">
        <v>421</v>
      </c>
      <c r="P24" s="11" t="s">
        <v>425</v>
      </c>
      <c r="Q24" s="10"/>
      <c r="R24" s="11" t="s">
        <v>426</v>
      </c>
      <c r="S24" s="11" t="s">
        <v>427</v>
      </c>
      <c r="T24" s="11" t="s">
        <v>421</v>
      </c>
      <c r="U24" s="10" t="s">
        <v>400</v>
      </c>
      <c r="V24" s="11" t="s">
        <v>428</v>
      </c>
      <c r="W24" s="11"/>
    </row>
    <row r="25" spans="3:39" hidden="1">
      <c r="C25" s="11" t="s">
        <v>8</v>
      </c>
      <c r="D25" s="10" t="s">
        <v>429</v>
      </c>
      <c r="E25" s="10">
        <v>4428</v>
      </c>
      <c r="F25" s="10">
        <v>40</v>
      </c>
      <c r="G25" s="10">
        <v>7</v>
      </c>
      <c r="H25" s="10"/>
      <c r="I25" s="10">
        <v>67</v>
      </c>
      <c r="J25" s="10">
        <v>369</v>
      </c>
      <c r="K25" s="10">
        <v>4</v>
      </c>
      <c r="L25" s="10"/>
      <c r="M25" s="10">
        <v>0</v>
      </c>
      <c r="N25" s="10">
        <v>0</v>
      </c>
      <c r="O25" s="10">
        <v>0</v>
      </c>
      <c r="P25" s="10">
        <v>0</v>
      </c>
      <c r="Q25" s="10"/>
      <c r="R25" s="10">
        <v>2</v>
      </c>
      <c r="S25" s="10">
        <v>4</v>
      </c>
      <c r="T25" s="10">
        <v>0</v>
      </c>
      <c r="U25" s="10" t="s">
        <v>401</v>
      </c>
      <c r="V25" s="10">
        <v>380</v>
      </c>
      <c r="W25" s="10"/>
    </row>
    <row r="26" spans="3:39" hidden="1">
      <c r="C26" s="11" t="s">
        <v>6</v>
      </c>
      <c r="D26" s="10" t="s">
        <v>430</v>
      </c>
      <c r="E26" s="10">
        <v>4944</v>
      </c>
      <c r="F26" s="10">
        <v>38</v>
      </c>
      <c r="G26" s="10">
        <v>7</v>
      </c>
      <c r="H26" s="10"/>
      <c r="I26" s="10">
        <v>35</v>
      </c>
      <c r="J26" s="10">
        <v>117</v>
      </c>
      <c r="K26" s="10">
        <v>0</v>
      </c>
      <c r="L26" s="10"/>
      <c r="M26" s="10">
        <v>0</v>
      </c>
      <c r="N26" s="10">
        <v>0</v>
      </c>
      <c r="O26" s="10">
        <v>0</v>
      </c>
      <c r="P26" s="10">
        <v>0</v>
      </c>
      <c r="Q26" s="10"/>
      <c r="R26" s="10">
        <v>2</v>
      </c>
      <c r="S26" s="10">
        <v>2</v>
      </c>
      <c r="T26" s="10">
        <v>0</v>
      </c>
      <c r="U26" s="10" t="s">
        <v>401</v>
      </c>
      <c r="V26" s="10">
        <v>347.5</v>
      </c>
      <c r="W26" s="10"/>
    </row>
    <row r="27" spans="3:39" hidden="1">
      <c r="C27" s="11" t="s">
        <v>4</v>
      </c>
      <c r="D27" s="10" t="s">
        <v>431</v>
      </c>
      <c r="E27" s="10">
        <v>5208</v>
      </c>
      <c r="F27" s="10">
        <v>37</v>
      </c>
      <c r="G27" s="10">
        <v>15</v>
      </c>
      <c r="H27" s="10"/>
      <c r="I27" s="10">
        <v>23</v>
      </c>
      <c r="J27" s="10">
        <v>20</v>
      </c>
      <c r="K27" s="10">
        <v>2</v>
      </c>
      <c r="L27" s="10"/>
      <c r="M27" s="10">
        <v>0</v>
      </c>
      <c r="N27" s="10">
        <v>0</v>
      </c>
      <c r="O27" s="10">
        <v>0</v>
      </c>
      <c r="P27" s="10">
        <v>0</v>
      </c>
      <c r="Q27" s="10"/>
      <c r="R27" s="10">
        <v>0</v>
      </c>
      <c r="S27" s="10">
        <v>4</v>
      </c>
      <c r="T27" s="10">
        <v>0</v>
      </c>
      <c r="U27" s="10" t="s">
        <v>401</v>
      </c>
      <c r="V27" s="10">
        <v>332.3</v>
      </c>
      <c r="W27" s="10"/>
    </row>
    <row r="28" spans="3:39" ht="11.5" hidden="1" customHeight="1">
      <c r="C28" s="11" t="s">
        <v>69</v>
      </c>
      <c r="D28" s="10" t="s">
        <v>432</v>
      </c>
      <c r="E28" s="10">
        <v>0</v>
      </c>
      <c r="F28" s="10">
        <v>0</v>
      </c>
      <c r="G28" s="10">
        <v>0</v>
      </c>
      <c r="H28" s="10"/>
      <c r="I28" s="10">
        <v>293</v>
      </c>
      <c r="J28" s="10">
        <v>1239</v>
      </c>
      <c r="K28" s="10">
        <v>16</v>
      </c>
      <c r="L28" s="10"/>
      <c r="M28" s="10">
        <v>80</v>
      </c>
      <c r="N28" s="10">
        <v>879</v>
      </c>
      <c r="O28" s="10">
        <v>4</v>
      </c>
      <c r="P28" s="10">
        <v>120</v>
      </c>
      <c r="Q28" s="10"/>
      <c r="R28" s="10">
        <v>1</v>
      </c>
      <c r="S28" s="10">
        <v>3</v>
      </c>
      <c r="T28" s="10">
        <v>0</v>
      </c>
      <c r="U28" s="10" t="s">
        <v>402</v>
      </c>
      <c r="V28" s="10">
        <v>327.8</v>
      </c>
      <c r="W28" s="10"/>
    </row>
    <row r="29" spans="3:39" hidden="1">
      <c r="C29" s="11" t="s">
        <v>22</v>
      </c>
      <c r="D29" s="10" t="s">
        <v>433</v>
      </c>
      <c r="E29" s="10">
        <v>4240</v>
      </c>
      <c r="F29" s="10">
        <v>31</v>
      </c>
      <c r="G29" s="10">
        <v>13</v>
      </c>
      <c r="H29" s="10"/>
      <c r="I29" s="10">
        <v>64</v>
      </c>
      <c r="J29" s="10">
        <v>341</v>
      </c>
      <c r="K29" s="10">
        <v>2</v>
      </c>
      <c r="L29" s="10"/>
      <c r="M29" s="10">
        <v>0</v>
      </c>
      <c r="N29" s="10">
        <v>0</v>
      </c>
      <c r="O29" s="10">
        <v>0</v>
      </c>
      <c r="P29" s="10">
        <v>0</v>
      </c>
      <c r="Q29" s="10"/>
      <c r="R29" s="10">
        <v>2</v>
      </c>
      <c r="S29" s="10">
        <v>5</v>
      </c>
      <c r="T29" s="10">
        <v>0</v>
      </c>
      <c r="U29" s="10" t="s">
        <v>401</v>
      </c>
      <c r="V29" s="10">
        <v>307.7</v>
      </c>
      <c r="W29" s="10"/>
    </row>
    <row r="30" spans="3:39" hidden="1">
      <c r="C30" s="11" t="s">
        <v>24</v>
      </c>
      <c r="D30" s="10" t="s">
        <v>434</v>
      </c>
      <c r="E30" s="10">
        <v>4917</v>
      </c>
      <c r="F30" s="10">
        <v>25</v>
      </c>
      <c r="G30" s="10">
        <v>12</v>
      </c>
      <c r="H30" s="10"/>
      <c r="I30" s="10">
        <v>34</v>
      </c>
      <c r="J30" s="10">
        <v>96</v>
      </c>
      <c r="K30" s="10">
        <v>4</v>
      </c>
      <c r="L30" s="10"/>
      <c r="M30" s="10">
        <v>0</v>
      </c>
      <c r="N30" s="10">
        <v>0</v>
      </c>
      <c r="O30" s="10">
        <v>0</v>
      </c>
      <c r="P30" s="10">
        <v>0</v>
      </c>
      <c r="Q30" s="10"/>
      <c r="R30" s="10">
        <v>0</v>
      </c>
      <c r="S30" s="10">
        <v>3</v>
      </c>
      <c r="T30" s="10">
        <v>0</v>
      </c>
      <c r="U30" s="10" t="s">
        <v>401</v>
      </c>
      <c r="V30" s="10">
        <v>300.3</v>
      </c>
      <c r="W30" s="10"/>
    </row>
    <row r="31" spans="3:39" ht="11.5" hidden="1" customHeight="1">
      <c r="C31" s="13" t="s">
        <v>70</v>
      </c>
      <c r="D31" s="10" t="s">
        <v>432</v>
      </c>
      <c r="E31" s="10">
        <v>0</v>
      </c>
      <c r="F31" s="10">
        <v>0</v>
      </c>
      <c r="G31" s="10">
        <v>0</v>
      </c>
      <c r="H31" s="10"/>
      <c r="I31" s="10">
        <v>322</v>
      </c>
      <c r="J31" s="10">
        <v>1631</v>
      </c>
      <c r="K31" s="10">
        <v>15</v>
      </c>
      <c r="L31" s="10"/>
      <c r="M31" s="10">
        <v>32</v>
      </c>
      <c r="N31" s="10">
        <v>363</v>
      </c>
      <c r="O31" s="10">
        <v>1</v>
      </c>
      <c r="P31" s="10">
        <v>40</v>
      </c>
      <c r="Q31" s="10"/>
      <c r="R31" s="10">
        <v>0</v>
      </c>
      <c r="S31" s="10">
        <v>1</v>
      </c>
      <c r="T31" s="10">
        <v>0</v>
      </c>
      <c r="U31" s="10" t="s">
        <v>402</v>
      </c>
      <c r="V31" s="10">
        <v>293.39999999999998</v>
      </c>
      <c r="W31" s="10"/>
      <c r="AM31" s="7" t="s">
        <v>410</v>
      </c>
    </row>
    <row r="32" spans="3:39" hidden="1">
      <c r="C32" s="11" t="s">
        <v>46</v>
      </c>
      <c r="D32" s="10" t="s">
        <v>435</v>
      </c>
      <c r="E32" s="10">
        <v>3667</v>
      </c>
      <c r="F32" s="10">
        <v>23</v>
      </c>
      <c r="G32" s="10">
        <v>4</v>
      </c>
      <c r="H32" s="10"/>
      <c r="I32" s="10">
        <v>57</v>
      </c>
      <c r="J32" s="10">
        <v>282</v>
      </c>
      <c r="K32" s="10">
        <v>6</v>
      </c>
      <c r="L32" s="10"/>
      <c r="M32" s="10">
        <v>0</v>
      </c>
      <c r="N32" s="10">
        <v>0</v>
      </c>
      <c r="O32" s="10">
        <v>0</v>
      </c>
      <c r="P32" s="10">
        <v>0</v>
      </c>
      <c r="Q32" s="10"/>
      <c r="R32" s="10">
        <v>0</v>
      </c>
      <c r="S32" s="10">
        <v>4</v>
      </c>
      <c r="T32" s="10">
        <v>0</v>
      </c>
      <c r="U32" s="10" t="s">
        <v>401</v>
      </c>
      <c r="V32" s="10">
        <v>286.89999999999998</v>
      </c>
      <c r="W32" s="10"/>
      <c r="Z32" s="7" t="s">
        <v>411</v>
      </c>
      <c r="AC32" s="14">
        <v>1</v>
      </c>
      <c r="AE32" s="14">
        <v>1</v>
      </c>
      <c r="AG32" s="14">
        <v>1</v>
      </c>
      <c r="AI32" s="14">
        <v>1</v>
      </c>
      <c r="AK32" s="14">
        <v>1</v>
      </c>
    </row>
    <row r="33" spans="3:39" hidden="1">
      <c r="C33" s="11" t="s">
        <v>18</v>
      </c>
      <c r="D33" s="10" t="s">
        <v>436</v>
      </c>
      <c r="E33" s="10">
        <v>4327</v>
      </c>
      <c r="F33" s="10">
        <v>24</v>
      </c>
      <c r="G33" s="10">
        <v>10</v>
      </c>
      <c r="H33" s="10"/>
      <c r="I33" s="10">
        <v>37</v>
      </c>
      <c r="J33" s="10">
        <v>207</v>
      </c>
      <c r="K33" s="10">
        <v>2</v>
      </c>
      <c r="L33" s="10"/>
      <c r="M33" s="10">
        <v>0</v>
      </c>
      <c r="N33" s="10">
        <v>0</v>
      </c>
      <c r="O33" s="10">
        <v>0</v>
      </c>
      <c r="P33" s="10">
        <v>0</v>
      </c>
      <c r="Q33" s="10"/>
      <c r="R33" s="10">
        <v>1</v>
      </c>
      <c r="S33" s="10">
        <v>2</v>
      </c>
      <c r="T33" s="10">
        <v>0</v>
      </c>
      <c r="U33" s="10" t="s">
        <v>401</v>
      </c>
      <c r="V33" s="10">
        <v>279.8</v>
      </c>
      <c r="W33" s="10"/>
      <c r="AA33" s="7" t="s">
        <v>401</v>
      </c>
      <c r="AB33" s="7">
        <v>3126.6000000000004</v>
      </c>
      <c r="AC33" s="8">
        <f>(AB33/AB$37)*AC$32</f>
        <v>0.36131045241809678</v>
      </c>
      <c r="AD33" s="7">
        <v>4453.8</v>
      </c>
      <c r="AE33" s="8">
        <f>(AD33/AD$37)*AE$32</f>
        <v>0.39349389500468251</v>
      </c>
      <c r="AF33" s="7">
        <v>5733.9000000000005</v>
      </c>
      <c r="AG33" s="8">
        <f>(AF33/AF$37)*AG$32</f>
        <v>0.44984466202221796</v>
      </c>
      <c r="AH33" s="7">
        <v>6951.0000000000009</v>
      </c>
      <c r="AI33" s="8">
        <f>(AH33/AH$37)*AI$32</f>
        <v>0.45346311167939879</v>
      </c>
      <c r="AJ33" s="7">
        <v>8075.9000000000005</v>
      </c>
      <c r="AK33" s="8">
        <f>(AJ33/AJ$37)*AK$32</f>
        <v>0.36362040009545393</v>
      </c>
      <c r="AL33" s="8"/>
    </row>
    <row r="34" spans="3:39" hidden="1">
      <c r="C34" s="11" t="s">
        <v>65</v>
      </c>
      <c r="D34" s="10" t="s">
        <v>437</v>
      </c>
      <c r="E34" s="10">
        <v>3023</v>
      </c>
      <c r="F34" s="10">
        <v>17</v>
      </c>
      <c r="G34" s="10">
        <v>6</v>
      </c>
      <c r="H34" s="10"/>
      <c r="I34" s="10">
        <v>95</v>
      </c>
      <c r="J34" s="10">
        <v>580</v>
      </c>
      <c r="K34" s="10">
        <v>6</v>
      </c>
      <c r="L34" s="10"/>
      <c r="M34" s="10">
        <v>0</v>
      </c>
      <c r="N34" s="10">
        <v>0</v>
      </c>
      <c r="O34" s="10">
        <v>0</v>
      </c>
      <c r="P34" s="10">
        <v>0</v>
      </c>
      <c r="Q34" s="10"/>
      <c r="R34" s="10">
        <v>2</v>
      </c>
      <c r="S34" s="10">
        <v>2</v>
      </c>
      <c r="T34" s="10">
        <v>0</v>
      </c>
      <c r="U34" s="10" t="s">
        <v>401</v>
      </c>
      <c r="V34" s="10">
        <v>270.89999999999998</v>
      </c>
      <c r="W34" s="10"/>
      <c r="AA34" s="7" t="s">
        <v>402</v>
      </c>
      <c r="AB34" s="7">
        <v>8653.5</v>
      </c>
      <c r="AC34" s="8">
        <f>(AB34/AB$37)*AC$32</f>
        <v>1</v>
      </c>
      <c r="AD34" s="7">
        <v>11318.600000000002</v>
      </c>
      <c r="AE34" s="8">
        <f>(AD34/AD$37)*AE$32</f>
        <v>1</v>
      </c>
      <c r="AF34" s="7">
        <v>12746.400000000003</v>
      </c>
      <c r="AG34" s="8">
        <f>(AF34/AF$37)*AG$32</f>
        <v>1</v>
      </c>
      <c r="AH34" s="7">
        <v>15328.7</v>
      </c>
      <c r="AI34" s="8">
        <f>(AH34/AH$37)*AI$32</f>
        <v>1</v>
      </c>
      <c r="AJ34" s="7">
        <v>22209.699999999993</v>
      </c>
      <c r="AK34" s="8">
        <f>(AJ34/AJ$37)*AK$32</f>
        <v>1</v>
      </c>
      <c r="AL34" s="8"/>
    </row>
    <row r="35" spans="3:39" hidden="1">
      <c r="C35" s="11" t="s">
        <v>40</v>
      </c>
      <c r="D35" s="10" t="s">
        <v>438</v>
      </c>
      <c r="E35" s="10">
        <v>3905</v>
      </c>
      <c r="F35" s="10">
        <v>23</v>
      </c>
      <c r="G35" s="10">
        <v>16</v>
      </c>
      <c r="H35" s="10"/>
      <c r="I35" s="10">
        <v>58</v>
      </c>
      <c r="J35" s="10">
        <v>359</v>
      </c>
      <c r="K35" s="10">
        <v>3</v>
      </c>
      <c r="L35" s="10"/>
      <c r="M35" s="10">
        <v>1</v>
      </c>
      <c r="N35" s="10">
        <v>20</v>
      </c>
      <c r="O35" s="10">
        <v>1</v>
      </c>
      <c r="P35" s="10">
        <v>1</v>
      </c>
      <c r="Q35" s="10"/>
      <c r="R35" s="10">
        <v>2</v>
      </c>
      <c r="S35" s="10">
        <v>6</v>
      </c>
      <c r="T35" s="10">
        <v>0</v>
      </c>
      <c r="U35" s="10" t="s">
        <v>401</v>
      </c>
      <c r="V35" s="10">
        <v>270.10000000000002</v>
      </c>
      <c r="W35" s="10"/>
      <c r="AA35" s="7" t="s">
        <v>403</v>
      </c>
      <c r="AB35" s="7">
        <v>4684.2000000000007</v>
      </c>
      <c r="AC35" s="8">
        <f>(AB35/AB$37)*AC$32</f>
        <v>0.54130698561275792</v>
      </c>
      <c r="AD35" s="7">
        <v>7753.0000000000009</v>
      </c>
      <c r="AE35" s="8">
        <f>(AD35/AD$37)*AE$32</f>
        <v>0.6849787076140158</v>
      </c>
      <c r="AF35" s="7">
        <v>8973.6</v>
      </c>
      <c r="AG35" s="8">
        <f>(AF35/AF$37)*AG$32</f>
        <v>0.70401054415364328</v>
      </c>
      <c r="AH35" s="7">
        <v>10298.9</v>
      </c>
      <c r="AI35" s="8">
        <f>(AH35/AH$37)*AI$32</f>
        <v>0.67187041301610695</v>
      </c>
      <c r="AJ35" s="7">
        <v>11575.1</v>
      </c>
      <c r="AK35" s="8">
        <f>(AJ35/AJ$37)*AK$32</f>
        <v>0.52117318108754296</v>
      </c>
      <c r="AL35" s="8"/>
    </row>
    <row r="36" spans="3:39" hidden="1">
      <c r="C36" s="11" t="s">
        <v>16</v>
      </c>
      <c r="D36" s="10" t="s">
        <v>439</v>
      </c>
      <c r="E36" s="10">
        <v>3937</v>
      </c>
      <c r="F36" s="10">
        <v>28</v>
      </c>
      <c r="G36" s="10">
        <v>6</v>
      </c>
      <c r="H36" s="10"/>
      <c r="I36" s="10">
        <v>39</v>
      </c>
      <c r="J36" s="10">
        <v>70</v>
      </c>
      <c r="K36" s="10">
        <v>0</v>
      </c>
      <c r="L36" s="10"/>
      <c r="M36" s="10">
        <v>0</v>
      </c>
      <c r="N36" s="10">
        <v>0</v>
      </c>
      <c r="O36" s="10">
        <v>0</v>
      </c>
      <c r="P36" s="10">
        <v>0</v>
      </c>
      <c r="Q36" s="10"/>
      <c r="R36" s="10">
        <v>5</v>
      </c>
      <c r="S36" s="10">
        <v>3</v>
      </c>
      <c r="T36" s="10">
        <v>0</v>
      </c>
      <c r="U36" s="10" t="s">
        <v>401</v>
      </c>
      <c r="V36" s="10">
        <v>268.5</v>
      </c>
      <c r="W36" s="10"/>
      <c r="AA36" s="7" t="s">
        <v>412</v>
      </c>
      <c r="AB36" s="7">
        <v>7370.7</v>
      </c>
      <c r="AC36" s="8">
        <f>(AB36/AB$37)*AC$32</f>
        <v>0.85175940370948167</v>
      </c>
      <c r="AD36" s="7">
        <v>9736.9999999999964</v>
      </c>
      <c r="AE36" s="8">
        <f>(AD36/AD$37)*AE$32</f>
        <v>0.86026540384853201</v>
      </c>
      <c r="AF36" s="7">
        <v>11990.499999999998</v>
      </c>
      <c r="AG36" s="8">
        <f>(AF36/AF$37)*AG$32</f>
        <v>0.94069698110839095</v>
      </c>
      <c r="AH36" s="7">
        <v>14382.199999999997</v>
      </c>
      <c r="AI36" s="8">
        <f>(AH36/AH$37)*AI$32</f>
        <v>0.93825308082224823</v>
      </c>
      <c r="AJ36" s="7">
        <v>15571.4</v>
      </c>
      <c r="AK36" s="8">
        <f>(AJ36/AJ$37)*AK$32</f>
        <v>0.70110807439992451</v>
      </c>
      <c r="AL36" s="8"/>
    </row>
    <row r="37" spans="3:39" hidden="1">
      <c r="C37" s="13" t="s">
        <v>30</v>
      </c>
      <c r="D37" s="10" t="s">
        <v>440</v>
      </c>
      <c r="E37" s="10">
        <v>4219</v>
      </c>
      <c r="F37" s="10">
        <v>21</v>
      </c>
      <c r="G37" s="10">
        <v>11</v>
      </c>
      <c r="H37" s="10"/>
      <c r="I37" s="10">
        <v>72</v>
      </c>
      <c r="J37" s="10">
        <v>259</v>
      </c>
      <c r="K37" s="10">
        <v>1</v>
      </c>
      <c r="L37" s="10"/>
      <c r="M37" s="10">
        <v>2</v>
      </c>
      <c r="N37" s="10">
        <v>14</v>
      </c>
      <c r="O37" s="10">
        <v>1</v>
      </c>
      <c r="P37" s="10">
        <v>2</v>
      </c>
      <c r="Q37" s="10"/>
      <c r="R37" s="10">
        <v>1</v>
      </c>
      <c r="S37" s="10">
        <v>2</v>
      </c>
      <c r="T37" s="10">
        <v>0</v>
      </c>
      <c r="U37" s="10" t="s">
        <v>401</v>
      </c>
      <c r="V37" s="10">
        <v>268.10000000000002</v>
      </c>
      <c r="W37" s="10"/>
      <c r="AB37" s="7">
        <f>MAX(AB33:AB36)</f>
        <v>8653.5</v>
      </c>
      <c r="AD37" s="7">
        <f>MAX(AD33:AD36)</f>
        <v>11318.600000000002</v>
      </c>
      <c r="AF37" s="7">
        <f>MAX(AF33:AF36)</f>
        <v>12746.400000000003</v>
      </c>
      <c r="AH37" s="7">
        <f>MAX(AH33:AH36)</f>
        <v>15328.7</v>
      </c>
      <c r="AJ37" s="7">
        <f>MAX(AJ33:AJ36)</f>
        <v>22209.699999999993</v>
      </c>
    </row>
    <row r="38" spans="3:39" hidden="1">
      <c r="C38" s="11" t="s">
        <v>34</v>
      </c>
      <c r="D38" s="10" t="s">
        <v>441</v>
      </c>
      <c r="E38" s="10">
        <v>4206</v>
      </c>
      <c r="F38" s="10">
        <v>18</v>
      </c>
      <c r="G38" s="10">
        <v>8</v>
      </c>
      <c r="H38" s="10"/>
      <c r="I38" s="10">
        <v>46</v>
      </c>
      <c r="J38" s="10">
        <v>184</v>
      </c>
      <c r="K38" s="10">
        <v>4</v>
      </c>
      <c r="L38" s="10"/>
      <c r="M38" s="10">
        <v>0</v>
      </c>
      <c r="N38" s="10">
        <v>0</v>
      </c>
      <c r="O38" s="10">
        <v>0</v>
      </c>
      <c r="P38" s="10">
        <v>0</v>
      </c>
      <c r="Q38" s="10"/>
      <c r="R38" s="10">
        <v>0</v>
      </c>
      <c r="S38" s="10">
        <v>3</v>
      </c>
      <c r="T38" s="10">
        <v>0</v>
      </c>
      <c r="U38" s="10" t="s">
        <v>401</v>
      </c>
      <c r="V38" s="10">
        <v>260.60000000000002</v>
      </c>
      <c r="W38" s="10"/>
    </row>
    <row r="39" spans="3:39" hidden="1">
      <c r="C39" s="11" t="s">
        <v>36</v>
      </c>
      <c r="D39" s="10" t="s">
        <v>442</v>
      </c>
      <c r="E39" s="10">
        <v>3426</v>
      </c>
      <c r="F39" s="10">
        <v>26</v>
      </c>
      <c r="G39" s="10">
        <v>9</v>
      </c>
      <c r="H39" s="10"/>
      <c r="I39" s="10">
        <v>60</v>
      </c>
      <c r="J39" s="10">
        <v>349</v>
      </c>
      <c r="K39" s="10">
        <v>2</v>
      </c>
      <c r="L39" s="10"/>
      <c r="M39" s="10">
        <v>0</v>
      </c>
      <c r="N39" s="10">
        <v>0</v>
      </c>
      <c r="O39" s="10">
        <v>0</v>
      </c>
      <c r="P39" s="10">
        <v>1</v>
      </c>
      <c r="Q39" s="10"/>
      <c r="R39" s="10">
        <v>0</v>
      </c>
      <c r="S39" s="10">
        <v>5</v>
      </c>
      <c r="T39" s="10">
        <v>0</v>
      </c>
      <c r="U39" s="10" t="s">
        <v>401</v>
      </c>
      <c r="V39" s="10">
        <v>259.89999999999998</v>
      </c>
      <c r="W39" s="10"/>
      <c r="Z39" s="7" t="s">
        <v>413</v>
      </c>
      <c r="AC39" s="14">
        <v>1</v>
      </c>
      <c r="AE39" s="14">
        <v>1</v>
      </c>
      <c r="AG39" s="14">
        <v>1</v>
      </c>
      <c r="AI39" s="14">
        <v>1</v>
      </c>
      <c r="AK39" s="14">
        <v>1</v>
      </c>
    </row>
    <row r="40" spans="3:39" hidden="1">
      <c r="C40" s="11" t="s">
        <v>12</v>
      </c>
      <c r="D40" s="10" t="s">
        <v>443</v>
      </c>
      <c r="E40" s="10">
        <v>4386</v>
      </c>
      <c r="F40" s="10">
        <v>33</v>
      </c>
      <c r="G40" s="10">
        <v>21</v>
      </c>
      <c r="H40" s="10"/>
      <c r="I40" s="10">
        <v>14</v>
      </c>
      <c r="J40" s="10">
        <v>35</v>
      </c>
      <c r="K40" s="10">
        <v>0</v>
      </c>
      <c r="L40" s="10"/>
      <c r="M40" s="10">
        <v>0</v>
      </c>
      <c r="N40" s="10">
        <v>0</v>
      </c>
      <c r="O40" s="10">
        <v>0</v>
      </c>
      <c r="P40" s="10">
        <v>0</v>
      </c>
      <c r="Q40" s="10"/>
      <c r="R40" s="10">
        <v>0</v>
      </c>
      <c r="S40" s="10">
        <v>5</v>
      </c>
      <c r="T40" s="10">
        <v>0</v>
      </c>
      <c r="U40" s="10" t="s">
        <v>401</v>
      </c>
      <c r="V40" s="10">
        <v>258.89999999999998</v>
      </c>
      <c r="W40" s="10"/>
      <c r="AA40" s="7" t="s">
        <v>401</v>
      </c>
      <c r="AB40" s="7">
        <v>33.091758230863284</v>
      </c>
      <c r="AC40" s="8">
        <f>(AB40/AB$44)*AC$39</f>
        <v>0.93353195012059054</v>
      </c>
      <c r="AD40" s="7">
        <v>34.712119078752842</v>
      </c>
      <c r="AE40" s="8">
        <f>(AD40/AD$44)*AE$39</f>
        <v>0.81819794480464614</v>
      </c>
      <c r="AF40" s="7">
        <v>37.235873913773617</v>
      </c>
      <c r="AG40" s="8">
        <f>(AF40/AF$44)*AG$39</f>
        <v>0.80341667370830128</v>
      </c>
      <c r="AH40" s="7">
        <v>36.142181628941351</v>
      </c>
      <c r="AI40" s="8">
        <f>(AH40/AH$44)*AI$39</f>
        <v>0.6917866408483978</v>
      </c>
      <c r="AJ40" s="7">
        <v>38.765391089293992</v>
      </c>
      <c r="AK40" s="8">
        <f>(AJ40/AJ$44)*AK$39</f>
        <v>0.72428710028684018</v>
      </c>
      <c r="AM40" s="7">
        <f>AVERAGE(AB40:AJ40)</f>
        <v>20.354917461234113</v>
      </c>
    </row>
    <row r="41" spans="3:39" hidden="1">
      <c r="C41" s="11" t="s">
        <v>10</v>
      </c>
      <c r="D41" s="10" t="s">
        <v>444</v>
      </c>
      <c r="E41" s="10">
        <v>3554</v>
      </c>
      <c r="F41" s="10">
        <v>28</v>
      </c>
      <c r="G41" s="10">
        <v>2</v>
      </c>
      <c r="H41" s="10"/>
      <c r="I41" s="10">
        <v>28</v>
      </c>
      <c r="J41" s="10">
        <v>64</v>
      </c>
      <c r="K41" s="10">
        <v>0</v>
      </c>
      <c r="L41" s="10"/>
      <c r="M41" s="10">
        <v>0</v>
      </c>
      <c r="N41" s="10">
        <v>0</v>
      </c>
      <c r="O41" s="10">
        <v>0</v>
      </c>
      <c r="P41" s="10">
        <v>0</v>
      </c>
      <c r="Q41" s="10"/>
      <c r="R41" s="10">
        <v>1</v>
      </c>
      <c r="S41" s="10">
        <v>0</v>
      </c>
      <c r="T41" s="10">
        <v>0</v>
      </c>
      <c r="U41" s="10" t="s">
        <v>401</v>
      </c>
      <c r="V41" s="10">
        <v>258.60000000000002</v>
      </c>
      <c r="W41" s="10"/>
      <c r="AA41" s="7" t="s">
        <v>402</v>
      </c>
      <c r="AB41" s="7">
        <v>35.447911800542663</v>
      </c>
      <c r="AC41" s="8">
        <f t="shared" ref="AC41:AE43" si="0">(AB41/AB$44)*AC$39</f>
        <v>1</v>
      </c>
      <c r="AD41" s="7">
        <v>42.425087106568995</v>
      </c>
      <c r="AE41" s="8">
        <f t="shared" si="0"/>
        <v>1</v>
      </c>
      <c r="AF41" s="7">
        <v>46.346902089927184</v>
      </c>
      <c r="AG41" s="8">
        <f>(AF41/AF$44)*AG$39</f>
        <v>1</v>
      </c>
      <c r="AH41" s="7">
        <v>52.244694382385106</v>
      </c>
      <c r="AI41" s="8">
        <f>(AH41/AH$44)*AI$39</f>
        <v>1</v>
      </c>
      <c r="AJ41" s="7">
        <v>53.522133797414995</v>
      </c>
      <c r="AK41" s="8">
        <f>(AJ41/AJ$44)*AK$39</f>
        <v>1</v>
      </c>
      <c r="AM41" s="7">
        <f>AVERAGE(AB41:AJ41)</f>
        <v>25.998525464093216</v>
      </c>
    </row>
    <row r="42" spans="3:39" hidden="1">
      <c r="C42" s="13" t="s">
        <v>44</v>
      </c>
      <c r="D42" s="10" t="s">
        <v>445</v>
      </c>
      <c r="E42" s="10">
        <v>4090</v>
      </c>
      <c r="F42" s="10">
        <v>28</v>
      </c>
      <c r="G42" s="10">
        <v>18</v>
      </c>
      <c r="H42" s="10"/>
      <c r="I42" s="10">
        <v>53</v>
      </c>
      <c r="J42" s="10">
        <v>165</v>
      </c>
      <c r="K42" s="10">
        <v>1</v>
      </c>
      <c r="L42" s="10"/>
      <c r="M42" s="10">
        <v>0</v>
      </c>
      <c r="N42" s="10">
        <v>0</v>
      </c>
      <c r="O42" s="10">
        <v>0</v>
      </c>
      <c r="P42" s="10">
        <v>0</v>
      </c>
      <c r="Q42" s="10"/>
      <c r="R42" s="10">
        <v>3</v>
      </c>
      <c r="S42" s="10">
        <v>6</v>
      </c>
      <c r="T42" s="10">
        <v>0</v>
      </c>
      <c r="U42" s="10" t="s">
        <v>401</v>
      </c>
      <c r="V42" s="10">
        <v>256.10000000000002</v>
      </c>
      <c r="W42" s="10"/>
      <c r="AA42" s="7" t="s">
        <v>403</v>
      </c>
      <c r="AB42" s="7">
        <v>16.334010467707667</v>
      </c>
      <c r="AC42" s="8">
        <f t="shared" si="0"/>
        <v>0.46078907439217942</v>
      </c>
      <c r="AD42" s="7">
        <v>21.215209317444206</v>
      </c>
      <c r="AE42" s="8">
        <f t="shared" si="0"/>
        <v>0.50006283461841838</v>
      </c>
      <c r="AF42" s="7">
        <v>22.043948449978384</v>
      </c>
      <c r="AG42" s="8">
        <f>(AF42/AF$44)*AG$39</f>
        <v>0.47562938310755642</v>
      </c>
      <c r="AH42" s="7">
        <v>22.833921361033166</v>
      </c>
      <c r="AI42" s="8">
        <f>(AH42/AH$44)*AI$39</f>
        <v>0.43705722908261252</v>
      </c>
      <c r="AJ42" s="7">
        <v>23.404264328207052</v>
      </c>
      <c r="AK42" s="8">
        <f>(AJ42/AJ$44)*AK$39</f>
        <v>0.43728197416033193</v>
      </c>
      <c r="AM42" s="7">
        <f>AVERAGE(AB42:AJ42)</f>
        <v>11.967210271730137</v>
      </c>
    </row>
    <row r="43" spans="3:39" hidden="1">
      <c r="C43" s="11" t="s">
        <v>50</v>
      </c>
      <c r="D43" s="10" t="s">
        <v>446</v>
      </c>
      <c r="E43" s="10">
        <v>3509</v>
      </c>
      <c r="F43" s="10">
        <v>19</v>
      </c>
      <c r="G43" s="10">
        <v>14</v>
      </c>
      <c r="H43" s="10"/>
      <c r="I43" s="10">
        <v>90</v>
      </c>
      <c r="J43" s="10">
        <v>359</v>
      </c>
      <c r="K43" s="10">
        <v>5</v>
      </c>
      <c r="L43" s="10"/>
      <c r="M43" s="10">
        <v>0</v>
      </c>
      <c r="N43" s="10">
        <v>0</v>
      </c>
      <c r="O43" s="10">
        <v>0</v>
      </c>
      <c r="P43" s="10">
        <v>0</v>
      </c>
      <c r="Q43" s="10"/>
      <c r="R43" s="10">
        <v>2</v>
      </c>
      <c r="S43" s="10">
        <v>2</v>
      </c>
      <c r="T43" s="10">
        <v>0</v>
      </c>
      <c r="U43" s="10" t="s">
        <v>401</v>
      </c>
      <c r="V43" s="10">
        <v>254.3</v>
      </c>
      <c r="W43" s="10"/>
      <c r="AA43" s="7" t="s">
        <v>412</v>
      </c>
      <c r="AB43" s="7">
        <v>11.939324729648975</v>
      </c>
      <c r="AC43" s="8">
        <f t="shared" si="0"/>
        <v>0.3368132034639682</v>
      </c>
      <c r="AD43" s="7">
        <v>14.747501458290724</v>
      </c>
      <c r="AE43" s="8">
        <f t="shared" si="0"/>
        <v>0.34761275613285086</v>
      </c>
      <c r="AF43" s="7">
        <v>16.940210152179397</v>
      </c>
      <c r="AG43" s="8">
        <f>(AF43/AF$44)*AG$39</f>
        <v>0.3655090068222942</v>
      </c>
      <c r="AH43" s="7">
        <v>20.85685864149697</v>
      </c>
      <c r="AI43" s="8">
        <f>(AH43/AH$44)*AI$39</f>
        <v>0.39921486551042201</v>
      </c>
      <c r="AJ43" s="7">
        <v>22.114527966293306</v>
      </c>
      <c r="AK43" s="8">
        <f>(AJ43/AJ$44)*AK$39</f>
        <v>0.41318472185728494</v>
      </c>
      <c r="AM43" s="7">
        <f>AVERAGE(AB43:AJ43)</f>
        <v>9.783063642204322</v>
      </c>
    </row>
    <row r="44" spans="3:39" hidden="1">
      <c r="C44" s="11" t="s">
        <v>14</v>
      </c>
      <c r="D44" s="10" t="s">
        <v>447</v>
      </c>
      <c r="E44" s="10">
        <v>3819</v>
      </c>
      <c r="F44" s="10">
        <v>29</v>
      </c>
      <c r="G44" s="10">
        <v>13</v>
      </c>
      <c r="H44" s="10"/>
      <c r="I44" s="10">
        <v>16</v>
      </c>
      <c r="J44" s="10">
        <v>14</v>
      </c>
      <c r="K44" s="10">
        <v>1</v>
      </c>
      <c r="L44" s="10"/>
      <c r="M44" s="10">
        <v>0</v>
      </c>
      <c r="N44" s="10">
        <v>0</v>
      </c>
      <c r="O44" s="10">
        <v>0</v>
      </c>
      <c r="P44" s="10">
        <v>0</v>
      </c>
      <c r="Q44" s="10"/>
      <c r="R44" s="10">
        <v>3</v>
      </c>
      <c r="S44" s="10">
        <v>2</v>
      </c>
      <c r="T44" s="10">
        <v>0</v>
      </c>
      <c r="U44" s="10" t="s">
        <v>401</v>
      </c>
      <c r="V44" s="10">
        <v>252.2</v>
      </c>
      <c r="W44" s="10"/>
      <c r="AB44" s="7">
        <f>MAX(AB40:AB43)</f>
        <v>35.447911800542663</v>
      </c>
      <c r="AD44" s="7">
        <f>MAX(AD40:AD43)</f>
        <v>42.425087106568995</v>
      </c>
      <c r="AF44" s="7">
        <f>MAX(AF40:AF43)</f>
        <v>46.346902089927184</v>
      </c>
      <c r="AH44" s="7">
        <f>MAX(AH40:AH43)</f>
        <v>52.244694382385106</v>
      </c>
      <c r="AJ44" s="7">
        <f>MAX(AJ40:AJ43)</f>
        <v>53.522133797414995</v>
      </c>
    </row>
    <row r="45" spans="3:39" ht="11.5" hidden="1" customHeight="1">
      <c r="C45" s="11" t="s">
        <v>73</v>
      </c>
      <c r="D45" s="10" t="s">
        <v>432</v>
      </c>
      <c r="E45" s="10">
        <v>0</v>
      </c>
      <c r="F45" s="10">
        <v>0</v>
      </c>
      <c r="G45" s="10">
        <v>0</v>
      </c>
      <c r="H45" s="10"/>
      <c r="I45" s="10">
        <v>234</v>
      </c>
      <c r="J45" s="10">
        <v>1267</v>
      </c>
      <c r="K45" s="10">
        <v>13</v>
      </c>
      <c r="L45" s="10"/>
      <c r="M45" s="10">
        <v>50</v>
      </c>
      <c r="N45" s="10">
        <v>356</v>
      </c>
      <c r="O45" s="10">
        <v>1</v>
      </c>
      <c r="P45" s="10">
        <v>57</v>
      </c>
      <c r="Q45" s="10"/>
      <c r="R45" s="10">
        <v>1</v>
      </c>
      <c r="S45" s="10">
        <v>0</v>
      </c>
      <c r="T45" s="10">
        <v>0</v>
      </c>
      <c r="U45" s="10" t="s">
        <v>402</v>
      </c>
      <c r="V45" s="10">
        <v>248.3</v>
      </c>
      <c r="W45" s="10"/>
    </row>
    <row r="46" spans="3:39" hidden="1">
      <c r="C46" s="11" t="s">
        <v>20</v>
      </c>
      <c r="D46" s="10" t="s">
        <v>448</v>
      </c>
      <c r="E46" s="10">
        <v>4233</v>
      </c>
      <c r="F46" s="10">
        <v>26</v>
      </c>
      <c r="G46" s="10">
        <v>14</v>
      </c>
      <c r="H46" s="10"/>
      <c r="I46" s="10">
        <v>14</v>
      </c>
      <c r="J46" s="10">
        <v>38</v>
      </c>
      <c r="K46" s="10">
        <v>0</v>
      </c>
      <c r="L46" s="10"/>
      <c r="M46" s="10">
        <v>0</v>
      </c>
      <c r="N46" s="10">
        <v>0</v>
      </c>
      <c r="O46" s="10">
        <v>0</v>
      </c>
      <c r="P46" s="10">
        <v>0</v>
      </c>
      <c r="Q46" s="10"/>
      <c r="R46" s="10">
        <v>1</v>
      </c>
      <c r="S46" s="10">
        <v>4</v>
      </c>
      <c r="T46" s="10">
        <v>0</v>
      </c>
      <c r="U46" s="10" t="s">
        <v>401</v>
      </c>
      <c r="V46" s="10">
        <v>243.1</v>
      </c>
      <c r="W46" s="10"/>
      <c r="AA46" s="7" t="s">
        <v>401</v>
      </c>
      <c r="AC46" s="7"/>
    </row>
    <row r="47" spans="3:39" hidden="1">
      <c r="C47" s="13" t="s">
        <v>32</v>
      </c>
      <c r="D47" s="10" t="s">
        <v>449</v>
      </c>
      <c r="E47" s="10">
        <v>4317</v>
      </c>
      <c r="F47" s="10">
        <v>20</v>
      </c>
      <c r="G47" s="10">
        <v>15</v>
      </c>
      <c r="H47" s="10"/>
      <c r="I47" s="10">
        <v>21</v>
      </c>
      <c r="J47" s="10">
        <v>58</v>
      </c>
      <c r="K47" s="10">
        <v>2</v>
      </c>
      <c r="L47" s="10"/>
      <c r="M47" s="10">
        <v>0</v>
      </c>
      <c r="N47" s="10">
        <v>0</v>
      </c>
      <c r="O47" s="10">
        <v>0</v>
      </c>
      <c r="P47" s="10">
        <v>0</v>
      </c>
      <c r="Q47" s="10"/>
      <c r="R47" s="10">
        <v>4</v>
      </c>
      <c r="S47" s="10">
        <v>3</v>
      </c>
      <c r="T47" s="10">
        <v>0</v>
      </c>
      <c r="U47" s="10" t="s">
        <v>401</v>
      </c>
      <c r="V47" s="10">
        <v>242.5</v>
      </c>
      <c r="W47" s="10"/>
      <c r="AA47" s="7" t="s">
        <v>402</v>
      </c>
      <c r="AC47" s="7"/>
    </row>
    <row r="48" spans="3:39" ht="11.5" hidden="1" customHeight="1">
      <c r="C48" s="11" t="s">
        <v>68</v>
      </c>
      <c r="D48" s="10" t="s">
        <v>450</v>
      </c>
      <c r="E48" s="10">
        <v>0</v>
      </c>
      <c r="F48" s="10">
        <v>0</v>
      </c>
      <c r="G48" s="10">
        <v>0</v>
      </c>
      <c r="H48" s="10"/>
      <c r="I48" s="10">
        <v>261</v>
      </c>
      <c r="J48" s="10">
        <v>1268</v>
      </c>
      <c r="K48" s="10">
        <v>7</v>
      </c>
      <c r="L48" s="10"/>
      <c r="M48" s="10">
        <v>75</v>
      </c>
      <c r="N48" s="10">
        <v>616</v>
      </c>
      <c r="O48" s="10">
        <v>2</v>
      </c>
      <c r="P48" s="10">
        <v>94</v>
      </c>
      <c r="Q48" s="10"/>
      <c r="R48" s="10">
        <v>1</v>
      </c>
      <c r="S48" s="10">
        <v>1</v>
      </c>
      <c r="T48" s="10">
        <v>0</v>
      </c>
      <c r="U48" s="10" t="s">
        <v>402</v>
      </c>
      <c r="V48" s="10">
        <v>242.4</v>
      </c>
      <c r="W48" s="10"/>
      <c r="AC48" s="7"/>
    </row>
    <row r="49" spans="3:29" ht="11.5" hidden="1" customHeight="1">
      <c r="C49" s="11" t="s">
        <v>72</v>
      </c>
      <c r="D49" s="15">
        <v>42737</v>
      </c>
      <c r="E49" s="10">
        <v>10</v>
      </c>
      <c r="F49" s="10">
        <v>1</v>
      </c>
      <c r="G49" s="10">
        <v>0</v>
      </c>
      <c r="H49" s="10"/>
      <c r="I49" s="10">
        <v>293</v>
      </c>
      <c r="J49" s="10">
        <v>1287</v>
      </c>
      <c r="K49" s="10">
        <v>9</v>
      </c>
      <c r="L49" s="10"/>
      <c r="M49" s="10">
        <v>53</v>
      </c>
      <c r="N49" s="10">
        <v>377</v>
      </c>
      <c r="O49" s="10">
        <v>3</v>
      </c>
      <c r="P49" s="10">
        <v>67</v>
      </c>
      <c r="Q49" s="10"/>
      <c r="R49" s="10">
        <v>0</v>
      </c>
      <c r="S49" s="10">
        <v>1</v>
      </c>
      <c r="T49" s="10">
        <v>0</v>
      </c>
      <c r="U49" s="10" t="s">
        <v>402</v>
      </c>
      <c r="V49" s="10">
        <v>240.8</v>
      </c>
      <c r="W49" s="10"/>
      <c r="AC49" s="7"/>
    </row>
    <row r="50" spans="3:29" ht="11.5" hidden="1" customHeight="1">
      <c r="C50" s="11" t="s">
        <v>75</v>
      </c>
      <c r="D50" s="10" t="s">
        <v>432</v>
      </c>
      <c r="E50" s="10">
        <v>0</v>
      </c>
      <c r="F50" s="10">
        <v>0</v>
      </c>
      <c r="G50" s="10">
        <v>0</v>
      </c>
      <c r="H50" s="10"/>
      <c r="I50" s="10">
        <v>227</v>
      </c>
      <c r="J50" s="10">
        <v>1079</v>
      </c>
      <c r="K50" s="10">
        <v>11</v>
      </c>
      <c r="L50" s="10"/>
      <c r="M50" s="10">
        <v>54</v>
      </c>
      <c r="N50" s="10">
        <v>462</v>
      </c>
      <c r="O50" s="10">
        <v>2</v>
      </c>
      <c r="P50" s="10">
        <v>65</v>
      </c>
      <c r="Q50" s="10"/>
      <c r="R50" s="10">
        <v>0</v>
      </c>
      <c r="S50" s="10">
        <v>1</v>
      </c>
      <c r="T50" s="10">
        <v>0</v>
      </c>
      <c r="U50" s="10" t="s">
        <v>402</v>
      </c>
      <c r="V50" s="10">
        <v>230.1</v>
      </c>
      <c r="W50" s="10"/>
    </row>
    <row r="51" spans="3:29" ht="11.5" hidden="1" customHeight="1">
      <c r="C51" s="13" t="s">
        <v>74</v>
      </c>
      <c r="D51" s="10" t="s">
        <v>432</v>
      </c>
      <c r="E51" s="10">
        <v>0</v>
      </c>
      <c r="F51" s="10">
        <v>0</v>
      </c>
      <c r="G51" s="10">
        <v>0</v>
      </c>
      <c r="H51" s="10"/>
      <c r="I51" s="10">
        <v>299</v>
      </c>
      <c r="J51" s="10">
        <v>1161</v>
      </c>
      <c r="K51" s="10">
        <v>18</v>
      </c>
      <c r="L51" s="10"/>
      <c r="M51" s="10">
        <v>7</v>
      </c>
      <c r="N51" s="10">
        <v>38</v>
      </c>
      <c r="O51" s="10">
        <v>0</v>
      </c>
      <c r="P51" s="10">
        <v>8</v>
      </c>
      <c r="Q51" s="10"/>
      <c r="R51" s="10">
        <v>0</v>
      </c>
      <c r="S51" s="10">
        <v>1</v>
      </c>
      <c r="T51" s="10">
        <v>0</v>
      </c>
      <c r="U51" s="10" t="s">
        <v>402</v>
      </c>
      <c r="V51" s="10">
        <v>225.9</v>
      </c>
      <c r="W51" s="10"/>
    </row>
    <row r="52" spans="3:29" hidden="1">
      <c r="C52" s="11" t="s">
        <v>28</v>
      </c>
      <c r="D52" s="10" t="s">
        <v>451</v>
      </c>
      <c r="E52" s="10">
        <v>4027</v>
      </c>
      <c r="F52" s="10">
        <v>26</v>
      </c>
      <c r="G52" s="10">
        <v>16</v>
      </c>
      <c r="H52" s="10"/>
      <c r="I52" s="10">
        <v>21</v>
      </c>
      <c r="J52" s="10">
        <v>-9</v>
      </c>
      <c r="K52" s="10">
        <v>0</v>
      </c>
      <c r="L52" s="10"/>
      <c r="M52" s="10">
        <v>0</v>
      </c>
      <c r="N52" s="10">
        <v>0</v>
      </c>
      <c r="O52" s="10">
        <v>0</v>
      </c>
      <c r="P52" s="10">
        <v>0</v>
      </c>
      <c r="Q52" s="10"/>
      <c r="R52" s="10">
        <v>0</v>
      </c>
      <c r="S52" s="10">
        <v>4</v>
      </c>
      <c r="T52" s="10">
        <v>0</v>
      </c>
      <c r="U52" s="10" t="s">
        <v>401</v>
      </c>
      <c r="V52" s="10">
        <v>224.2</v>
      </c>
      <c r="W52" s="10"/>
    </row>
    <row r="53" spans="3:29" hidden="1">
      <c r="C53" s="11" t="s">
        <v>38</v>
      </c>
      <c r="D53" s="10" t="s">
        <v>452</v>
      </c>
      <c r="E53" s="10">
        <v>3502</v>
      </c>
      <c r="F53" s="10">
        <v>15</v>
      </c>
      <c r="G53" s="10">
        <v>8</v>
      </c>
      <c r="H53" s="10"/>
      <c r="I53" s="10">
        <v>48</v>
      </c>
      <c r="J53" s="10">
        <v>134</v>
      </c>
      <c r="K53" s="10">
        <v>5</v>
      </c>
      <c r="L53" s="10"/>
      <c r="M53" s="10">
        <v>1</v>
      </c>
      <c r="N53" s="10">
        <v>3</v>
      </c>
      <c r="O53" s="10">
        <v>0</v>
      </c>
      <c r="P53" s="10">
        <v>1</v>
      </c>
      <c r="Q53" s="10"/>
      <c r="R53" s="10">
        <v>2</v>
      </c>
      <c r="S53" s="10">
        <v>4</v>
      </c>
      <c r="T53" s="10">
        <v>0</v>
      </c>
      <c r="U53" s="10" t="s">
        <v>401</v>
      </c>
      <c r="V53" s="10">
        <v>223.8</v>
      </c>
      <c r="W53" s="10"/>
    </row>
    <row r="54" spans="3:29" hidden="1">
      <c r="C54" s="11" t="s">
        <v>26</v>
      </c>
      <c r="D54" s="10" t="s">
        <v>453</v>
      </c>
      <c r="E54" s="10">
        <v>3877</v>
      </c>
      <c r="F54" s="10">
        <v>20</v>
      </c>
      <c r="G54" s="10">
        <v>5</v>
      </c>
      <c r="H54" s="10"/>
      <c r="I54" s="10">
        <v>20</v>
      </c>
      <c r="J54" s="10">
        <v>53</v>
      </c>
      <c r="K54" s="10">
        <v>0</v>
      </c>
      <c r="L54" s="10"/>
      <c r="M54" s="10">
        <v>1</v>
      </c>
      <c r="N54" s="10">
        <v>5</v>
      </c>
      <c r="O54" s="10">
        <v>0</v>
      </c>
      <c r="P54" s="10">
        <v>1</v>
      </c>
      <c r="Q54" s="10"/>
      <c r="R54" s="10">
        <v>0</v>
      </c>
      <c r="S54" s="10">
        <v>5</v>
      </c>
      <c r="T54" s="10">
        <v>0</v>
      </c>
      <c r="U54" s="10" t="s">
        <v>401</v>
      </c>
      <c r="V54" s="10">
        <v>220.9</v>
      </c>
      <c r="W54" s="10"/>
    </row>
    <row r="55" spans="3:29" hidden="1">
      <c r="C55" s="11" t="s">
        <v>54</v>
      </c>
      <c r="D55" s="10" t="s">
        <v>454</v>
      </c>
      <c r="E55" s="10">
        <v>3782</v>
      </c>
      <c r="F55" s="10">
        <v>16</v>
      </c>
      <c r="G55" s="10">
        <v>14</v>
      </c>
      <c r="H55" s="10"/>
      <c r="I55" s="10">
        <v>46</v>
      </c>
      <c r="J55" s="10">
        <v>150</v>
      </c>
      <c r="K55" s="10">
        <v>2</v>
      </c>
      <c r="L55" s="10"/>
      <c r="M55" s="10">
        <v>1</v>
      </c>
      <c r="N55" s="10">
        <v>7</v>
      </c>
      <c r="O55" s="10">
        <v>0</v>
      </c>
      <c r="P55" s="10">
        <v>1</v>
      </c>
      <c r="Q55" s="10"/>
      <c r="R55" s="10">
        <v>2</v>
      </c>
      <c r="S55" s="10">
        <v>3</v>
      </c>
      <c r="T55" s="10">
        <v>0</v>
      </c>
      <c r="U55" s="10" t="s">
        <v>401</v>
      </c>
      <c r="V55" s="10">
        <v>213</v>
      </c>
      <c r="W55" s="10"/>
    </row>
    <row r="56" spans="3:29" ht="11.5" hidden="1" customHeight="1">
      <c r="C56" s="11" t="s">
        <v>71</v>
      </c>
      <c r="D56" s="10" t="s">
        <v>432</v>
      </c>
      <c r="E56" s="10">
        <v>0</v>
      </c>
      <c r="F56" s="10">
        <v>0</v>
      </c>
      <c r="G56" s="10">
        <v>0</v>
      </c>
      <c r="H56" s="10"/>
      <c r="I56" s="10">
        <v>254</v>
      </c>
      <c r="J56" s="10">
        <v>997</v>
      </c>
      <c r="K56" s="10">
        <v>10</v>
      </c>
      <c r="L56" s="10"/>
      <c r="M56" s="10">
        <v>41</v>
      </c>
      <c r="N56" s="10">
        <v>419</v>
      </c>
      <c r="O56" s="10">
        <v>2</v>
      </c>
      <c r="P56" s="10">
        <v>57</v>
      </c>
      <c r="Q56" s="10"/>
      <c r="R56" s="10">
        <v>0</v>
      </c>
      <c r="S56" s="10">
        <v>2</v>
      </c>
      <c r="T56" s="10">
        <v>0</v>
      </c>
      <c r="U56" s="10" t="s">
        <v>402</v>
      </c>
      <c r="V56" s="10">
        <v>209.6</v>
      </c>
      <c r="W56" s="10"/>
    </row>
    <row r="57" spans="3:29" ht="11.5" hidden="1" customHeight="1">
      <c r="C57" s="11" t="s">
        <v>196</v>
      </c>
      <c r="D57" s="10" t="s">
        <v>432</v>
      </c>
      <c r="E57" s="10">
        <v>0</v>
      </c>
      <c r="F57" s="10">
        <v>0</v>
      </c>
      <c r="G57" s="10">
        <v>0</v>
      </c>
      <c r="H57" s="10"/>
      <c r="I57" s="10">
        <v>0</v>
      </c>
      <c r="J57" s="10">
        <v>0</v>
      </c>
      <c r="K57" s="10">
        <v>0</v>
      </c>
      <c r="L57" s="10"/>
      <c r="M57" s="10">
        <v>96</v>
      </c>
      <c r="N57" s="10">
        <v>1321</v>
      </c>
      <c r="O57" s="10">
        <v>12</v>
      </c>
      <c r="P57" s="10">
        <v>175</v>
      </c>
      <c r="Q57" s="10"/>
      <c r="R57" s="10">
        <v>2</v>
      </c>
      <c r="S57" s="10">
        <v>0</v>
      </c>
      <c r="T57" s="10">
        <v>0</v>
      </c>
      <c r="U57" s="10" t="s">
        <v>403</v>
      </c>
      <c r="V57" s="10">
        <v>208.1</v>
      </c>
      <c r="W57" s="10"/>
    </row>
    <row r="58" spans="3:29" ht="11.5" hidden="1" customHeight="1">
      <c r="C58" s="11" t="s">
        <v>197</v>
      </c>
      <c r="D58" s="10" t="s">
        <v>432</v>
      </c>
      <c r="E58" s="10">
        <v>0</v>
      </c>
      <c r="F58" s="10">
        <v>0</v>
      </c>
      <c r="G58" s="10">
        <v>0</v>
      </c>
      <c r="H58" s="10"/>
      <c r="I58" s="10">
        <v>0</v>
      </c>
      <c r="J58" s="10">
        <v>0</v>
      </c>
      <c r="K58" s="10">
        <v>0</v>
      </c>
      <c r="L58" s="10"/>
      <c r="M58" s="10">
        <v>97</v>
      </c>
      <c r="N58" s="10">
        <v>1257</v>
      </c>
      <c r="O58" s="10">
        <v>14</v>
      </c>
      <c r="P58" s="10">
        <v>152</v>
      </c>
      <c r="Q58" s="10"/>
      <c r="R58" s="10">
        <v>0</v>
      </c>
      <c r="S58" s="10">
        <v>1</v>
      </c>
      <c r="T58" s="10">
        <v>0</v>
      </c>
      <c r="U58" s="10" t="s">
        <v>403</v>
      </c>
      <c r="V58" s="10">
        <v>207.7</v>
      </c>
      <c r="W58" s="10"/>
    </row>
    <row r="59" spans="3:29" ht="11.5" hidden="1" customHeight="1">
      <c r="C59" s="11" t="s">
        <v>198</v>
      </c>
      <c r="D59" s="10" t="s">
        <v>432</v>
      </c>
      <c r="E59" s="10">
        <v>0</v>
      </c>
      <c r="F59" s="10">
        <v>0</v>
      </c>
      <c r="G59" s="10">
        <v>0</v>
      </c>
      <c r="H59" s="10"/>
      <c r="I59" s="10">
        <v>3</v>
      </c>
      <c r="J59" s="10">
        <v>9</v>
      </c>
      <c r="K59" s="10">
        <v>0</v>
      </c>
      <c r="L59" s="10"/>
      <c r="M59" s="10">
        <v>106</v>
      </c>
      <c r="N59" s="10">
        <v>1284</v>
      </c>
      <c r="O59" s="10">
        <v>12</v>
      </c>
      <c r="P59" s="10">
        <v>155</v>
      </c>
      <c r="Q59" s="10"/>
      <c r="R59" s="10">
        <v>0</v>
      </c>
      <c r="S59" s="10">
        <v>0</v>
      </c>
      <c r="T59" s="10">
        <v>0</v>
      </c>
      <c r="U59" s="10" t="s">
        <v>403</v>
      </c>
      <c r="V59" s="10">
        <v>201.3</v>
      </c>
      <c r="W59" s="10"/>
    </row>
    <row r="60" spans="3:29" ht="11.5" hidden="1" customHeight="1">
      <c r="C60" s="11" t="s">
        <v>78</v>
      </c>
      <c r="D60" s="10" t="s">
        <v>432</v>
      </c>
      <c r="E60" s="10">
        <v>0</v>
      </c>
      <c r="F60" s="10">
        <v>0</v>
      </c>
      <c r="G60" s="10">
        <v>0</v>
      </c>
      <c r="H60" s="10"/>
      <c r="I60" s="10">
        <v>252</v>
      </c>
      <c r="J60" s="10">
        <v>1313</v>
      </c>
      <c r="K60" s="10">
        <v>6</v>
      </c>
      <c r="L60" s="10"/>
      <c r="M60" s="10">
        <v>29</v>
      </c>
      <c r="N60" s="10">
        <v>298</v>
      </c>
      <c r="O60" s="10">
        <v>1</v>
      </c>
      <c r="P60" s="10">
        <v>50</v>
      </c>
      <c r="Q60" s="10"/>
      <c r="R60" s="10">
        <v>0</v>
      </c>
      <c r="S60" s="10">
        <v>1</v>
      </c>
      <c r="T60" s="10">
        <v>0</v>
      </c>
      <c r="U60" s="10" t="s">
        <v>402</v>
      </c>
      <c r="V60" s="10">
        <v>201.1</v>
      </c>
      <c r="W60" s="10"/>
    </row>
    <row r="61" spans="3:29" hidden="1">
      <c r="C61" s="11" t="s">
        <v>56</v>
      </c>
      <c r="D61" s="10" t="s">
        <v>455</v>
      </c>
      <c r="E61" s="10">
        <v>2241</v>
      </c>
      <c r="F61" s="10">
        <v>16</v>
      </c>
      <c r="G61" s="10">
        <v>4</v>
      </c>
      <c r="H61" s="10"/>
      <c r="I61" s="10">
        <v>69</v>
      </c>
      <c r="J61" s="10">
        <v>468</v>
      </c>
      <c r="K61" s="10">
        <v>2</v>
      </c>
      <c r="L61" s="10"/>
      <c r="M61" s="10">
        <v>0</v>
      </c>
      <c r="N61" s="10">
        <v>0</v>
      </c>
      <c r="O61" s="10">
        <v>0</v>
      </c>
      <c r="P61" s="10">
        <v>0</v>
      </c>
      <c r="Q61" s="10"/>
      <c r="R61" s="10">
        <v>1</v>
      </c>
      <c r="S61" s="10">
        <v>3</v>
      </c>
      <c r="T61" s="10">
        <v>0</v>
      </c>
      <c r="U61" s="10" t="s">
        <v>401</v>
      </c>
      <c r="V61" s="10">
        <v>200.4</v>
      </c>
      <c r="W61" s="10"/>
    </row>
    <row r="62" spans="3:29" ht="11.5" hidden="1" customHeight="1">
      <c r="C62" s="11" t="s">
        <v>85</v>
      </c>
      <c r="D62" s="10" t="s">
        <v>432</v>
      </c>
      <c r="E62" s="10">
        <v>0</v>
      </c>
      <c r="F62" s="10">
        <v>0</v>
      </c>
      <c r="G62" s="10">
        <v>0</v>
      </c>
      <c r="H62" s="10"/>
      <c r="I62" s="10">
        <v>205</v>
      </c>
      <c r="J62" s="10">
        <v>1043</v>
      </c>
      <c r="K62" s="10">
        <v>6</v>
      </c>
      <c r="L62" s="10"/>
      <c r="M62" s="10">
        <v>46</v>
      </c>
      <c r="N62" s="10">
        <v>319</v>
      </c>
      <c r="O62" s="10">
        <v>4</v>
      </c>
      <c r="P62" s="10">
        <v>57</v>
      </c>
      <c r="Q62" s="10"/>
      <c r="R62" s="10">
        <v>2</v>
      </c>
      <c r="S62" s="10">
        <v>2</v>
      </c>
      <c r="T62" s="10">
        <v>0</v>
      </c>
      <c r="U62" s="10" t="s">
        <v>402</v>
      </c>
      <c r="V62" s="10">
        <v>196.2</v>
      </c>
      <c r="W62" s="10"/>
    </row>
    <row r="63" spans="3:29" ht="11.5" hidden="1" customHeight="1">
      <c r="C63" s="11" t="s">
        <v>527</v>
      </c>
      <c r="D63" s="10" t="s">
        <v>432</v>
      </c>
      <c r="E63" s="10">
        <v>0</v>
      </c>
      <c r="F63" s="10">
        <v>0</v>
      </c>
      <c r="G63" s="10">
        <v>0</v>
      </c>
      <c r="H63" s="10"/>
      <c r="I63" s="10">
        <v>1</v>
      </c>
      <c r="J63" s="10">
        <v>9</v>
      </c>
      <c r="K63" s="10">
        <v>0</v>
      </c>
      <c r="L63" s="10"/>
      <c r="M63" s="10">
        <v>101</v>
      </c>
      <c r="N63" s="10">
        <v>1367</v>
      </c>
      <c r="O63" s="10">
        <v>10</v>
      </c>
      <c r="P63" s="10">
        <v>169</v>
      </c>
      <c r="Q63" s="10"/>
      <c r="R63" s="10">
        <v>0</v>
      </c>
      <c r="S63" s="10">
        <v>1</v>
      </c>
      <c r="T63" s="10">
        <v>0</v>
      </c>
      <c r="U63" s="10" t="s">
        <v>403</v>
      </c>
      <c r="V63" s="10">
        <v>195.6</v>
      </c>
      <c r="W63" s="10"/>
    </row>
    <row r="64" spans="3:29" hidden="1">
      <c r="C64" s="11" t="s">
        <v>48</v>
      </c>
      <c r="D64" s="10" t="s">
        <v>456</v>
      </c>
      <c r="E64" s="10">
        <v>3401</v>
      </c>
      <c r="F64" s="10">
        <v>18</v>
      </c>
      <c r="G64" s="10">
        <v>10</v>
      </c>
      <c r="H64" s="10"/>
      <c r="I64" s="10">
        <v>28</v>
      </c>
      <c r="J64" s="10">
        <v>57</v>
      </c>
      <c r="K64" s="10">
        <v>0</v>
      </c>
      <c r="L64" s="10"/>
      <c r="M64" s="10">
        <v>0</v>
      </c>
      <c r="N64" s="10">
        <v>0</v>
      </c>
      <c r="O64" s="10">
        <v>0</v>
      </c>
      <c r="P64" s="10">
        <v>0</v>
      </c>
      <c r="Q64" s="10"/>
      <c r="R64" s="10">
        <v>1</v>
      </c>
      <c r="S64" s="10">
        <v>2</v>
      </c>
      <c r="T64" s="10">
        <v>0</v>
      </c>
      <c r="U64" s="10" t="s">
        <v>401</v>
      </c>
      <c r="V64" s="10">
        <v>191.7</v>
      </c>
      <c r="W64" s="10"/>
    </row>
    <row r="65" spans="3:23" hidden="1">
      <c r="C65" s="11" t="s">
        <v>42</v>
      </c>
      <c r="D65" s="10" t="s">
        <v>457</v>
      </c>
      <c r="E65" s="10">
        <v>2995</v>
      </c>
      <c r="F65" s="10">
        <v>19</v>
      </c>
      <c r="G65" s="10">
        <v>12</v>
      </c>
      <c r="H65" s="10"/>
      <c r="I65" s="10">
        <v>39</v>
      </c>
      <c r="J65" s="10">
        <v>164</v>
      </c>
      <c r="K65" s="10">
        <v>1</v>
      </c>
      <c r="L65" s="10"/>
      <c r="M65" s="10">
        <v>0</v>
      </c>
      <c r="N65" s="10">
        <v>0</v>
      </c>
      <c r="O65" s="10">
        <v>0</v>
      </c>
      <c r="P65" s="10">
        <v>0</v>
      </c>
      <c r="Q65" s="10"/>
      <c r="R65" s="10">
        <v>1</v>
      </c>
      <c r="S65" s="10">
        <v>3</v>
      </c>
      <c r="T65" s="10">
        <v>0</v>
      </c>
      <c r="U65" s="10" t="s">
        <v>401</v>
      </c>
      <c r="V65" s="10">
        <v>190.2</v>
      </c>
      <c r="W65" s="10"/>
    </row>
    <row r="66" spans="3:23" ht="11.5" hidden="1" customHeight="1">
      <c r="C66" s="13" t="s">
        <v>76</v>
      </c>
      <c r="D66" s="10" t="s">
        <v>432</v>
      </c>
      <c r="E66" s="10">
        <v>0</v>
      </c>
      <c r="F66" s="10">
        <v>0</v>
      </c>
      <c r="G66" s="10">
        <v>0</v>
      </c>
      <c r="H66" s="10"/>
      <c r="I66" s="10">
        <v>260</v>
      </c>
      <c r="J66" s="10">
        <v>1272</v>
      </c>
      <c r="K66" s="10">
        <v>8</v>
      </c>
      <c r="L66" s="10"/>
      <c r="M66" s="10">
        <v>27</v>
      </c>
      <c r="N66" s="10">
        <v>151</v>
      </c>
      <c r="O66" s="10">
        <v>0</v>
      </c>
      <c r="P66" s="10">
        <v>34</v>
      </c>
      <c r="Q66" s="10"/>
      <c r="R66" s="10">
        <v>0</v>
      </c>
      <c r="S66" s="10">
        <v>1</v>
      </c>
      <c r="T66" s="10">
        <v>0</v>
      </c>
      <c r="U66" s="10" t="s">
        <v>402</v>
      </c>
      <c r="V66" s="10">
        <v>188.3</v>
      </c>
      <c r="W66" s="10"/>
    </row>
    <row r="67" spans="3:23" ht="11.5" hidden="1" customHeight="1">
      <c r="C67" s="11" t="s">
        <v>201</v>
      </c>
      <c r="D67" s="10" t="s">
        <v>432</v>
      </c>
      <c r="E67" s="10">
        <v>0</v>
      </c>
      <c r="F67" s="10">
        <v>0</v>
      </c>
      <c r="G67" s="10">
        <v>0</v>
      </c>
      <c r="H67" s="10"/>
      <c r="I67" s="10">
        <v>0</v>
      </c>
      <c r="J67" s="10">
        <v>0</v>
      </c>
      <c r="K67" s="10">
        <v>0</v>
      </c>
      <c r="L67" s="10"/>
      <c r="M67" s="10">
        <v>91</v>
      </c>
      <c r="N67" s="10">
        <v>1448</v>
      </c>
      <c r="O67" s="10">
        <v>6</v>
      </c>
      <c r="P67" s="10">
        <v>156</v>
      </c>
      <c r="Q67" s="10"/>
      <c r="R67" s="10">
        <v>1</v>
      </c>
      <c r="S67" s="10">
        <v>0</v>
      </c>
      <c r="T67" s="10">
        <v>0</v>
      </c>
      <c r="U67" s="10" t="s">
        <v>403</v>
      </c>
      <c r="V67" s="10">
        <v>182.8</v>
      </c>
      <c r="W67" s="10"/>
    </row>
    <row r="68" spans="3:23" ht="11.5" hidden="1" customHeight="1">
      <c r="C68" s="11" t="s">
        <v>205</v>
      </c>
      <c r="D68" s="10" t="s">
        <v>432</v>
      </c>
      <c r="E68" s="10">
        <v>0</v>
      </c>
      <c r="F68" s="10">
        <v>0</v>
      </c>
      <c r="G68" s="10">
        <v>0</v>
      </c>
      <c r="H68" s="10"/>
      <c r="I68" s="10">
        <v>0</v>
      </c>
      <c r="J68" s="10">
        <v>0</v>
      </c>
      <c r="K68" s="10">
        <v>0</v>
      </c>
      <c r="L68" s="10"/>
      <c r="M68" s="10">
        <v>83</v>
      </c>
      <c r="N68" s="10">
        <v>1409</v>
      </c>
      <c r="O68" s="10">
        <v>6</v>
      </c>
      <c r="P68" s="10">
        <v>129</v>
      </c>
      <c r="Q68" s="10"/>
      <c r="R68" s="10">
        <v>0</v>
      </c>
      <c r="S68" s="10">
        <v>0</v>
      </c>
      <c r="T68" s="10">
        <v>0</v>
      </c>
      <c r="U68" s="10" t="s">
        <v>403</v>
      </c>
      <c r="V68" s="10">
        <v>176.9</v>
      </c>
      <c r="W68" s="10"/>
    </row>
    <row r="69" spans="3:23" ht="11.5" hidden="1" customHeight="1">
      <c r="C69" s="11" t="s">
        <v>83</v>
      </c>
      <c r="D69" s="10" t="s">
        <v>432</v>
      </c>
      <c r="E69" s="10">
        <v>0</v>
      </c>
      <c r="F69" s="10">
        <v>0</v>
      </c>
      <c r="G69" s="10">
        <v>0</v>
      </c>
      <c r="H69" s="10"/>
      <c r="I69" s="10">
        <v>263</v>
      </c>
      <c r="J69" s="10">
        <v>1025</v>
      </c>
      <c r="K69" s="10">
        <v>4</v>
      </c>
      <c r="L69" s="10"/>
      <c r="M69" s="10">
        <v>38</v>
      </c>
      <c r="N69" s="10">
        <v>277</v>
      </c>
      <c r="O69" s="10">
        <v>4</v>
      </c>
      <c r="P69" s="10">
        <v>47</v>
      </c>
      <c r="Q69" s="10"/>
      <c r="R69" s="10">
        <v>0</v>
      </c>
      <c r="S69" s="10">
        <v>1</v>
      </c>
      <c r="T69" s="10">
        <v>0</v>
      </c>
      <c r="U69" s="10" t="s">
        <v>402</v>
      </c>
      <c r="V69" s="10">
        <v>176.2</v>
      </c>
      <c r="W69" s="10"/>
    </row>
    <row r="70" spans="3:23" ht="11.5" hidden="1" customHeight="1">
      <c r="C70" s="11" t="s">
        <v>528</v>
      </c>
      <c r="D70" s="10" t="s">
        <v>432</v>
      </c>
      <c r="E70" s="10">
        <v>0</v>
      </c>
      <c r="F70" s="10">
        <v>0</v>
      </c>
      <c r="G70" s="10">
        <v>0</v>
      </c>
      <c r="H70" s="10"/>
      <c r="I70" s="10">
        <v>0</v>
      </c>
      <c r="J70" s="10">
        <v>0</v>
      </c>
      <c r="K70" s="10">
        <v>0</v>
      </c>
      <c r="L70" s="10"/>
      <c r="M70" s="10">
        <v>0</v>
      </c>
      <c r="N70" s="10">
        <v>0</v>
      </c>
      <c r="O70" s="10">
        <v>0</v>
      </c>
      <c r="P70" s="10">
        <v>0</v>
      </c>
      <c r="Q70" s="10"/>
      <c r="R70" s="10">
        <v>0</v>
      </c>
      <c r="S70" s="10">
        <v>0</v>
      </c>
      <c r="T70" s="10">
        <v>0</v>
      </c>
      <c r="U70" s="10" t="s">
        <v>458</v>
      </c>
      <c r="V70" s="10">
        <v>176</v>
      </c>
      <c r="W70" s="10"/>
    </row>
    <row r="71" spans="3:23" ht="11.5" hidden="1" customHeight="1">
      <c r="C71" s="13" t="s">
        <v>77</v>
      </c>
      <c r="D71" s="10" t="s">
        <v>432</v>
      </c>
      <c r="E71" s="10">
        <v>0</v>
      </c>
      <c r="F71" s="10">
        <v>0</v>
      </c>
      <c r="G71" s="10">
        <v>0</v>
      </c>
      <c r="H71" s="10"/>
      <c r="I71" s="10">
        <v>195</v>
      </c>
      <c r="J71" s="10">
        <v>788</v>
      </c>
      <c r="K71" s="10">
        <v>12</v>
      </c>
      <c r="L71" s="10"/>
      <c r="M71" s="10">
        <v>33</v>
      </c>
      <c r="N71" s="10">
        <v>264</v>
      </c>
      <c r="O71" s="10">
        <v>0</v>
      </c>
      <c r="P71" s="10">
        <v>42</v>
      </c>
      <c r="Q71" s="10"/>
      <c r="R71" s="10">
        <v>0</v>
      </c>
      <c r="S71" s="10">
        <v>1</v>
      </c>
      <c r="T71" s="10">
        <v>0</v>
      </c>
      <c r="U71" s="10" t="s">
        <v>402</v>
      </c>
      <c r="V71" s="10">
        <v>175.2</v>
      </c>
      <c r="W71" s="10"/>
    </row>
    <row r="72" spans="3:23" ht="11.5" hidden="1" customHeight="1">
      <c r="C72" s="11" t="s">
        <v>529</v>
      </c>
      <c r="D72" s="10" t="s">
        <v>450</v>
      </c>
      <c r="E72" s="10">
        <v>0</v>
      </c>
      <c r="F72" s="10">
        <v>0</v>
      </c>
      <c r="G72" s="10">
        <v>0</v>
      </c>
      <c r="H72" s="10"/>
      <c r="I72" s="10">
        <v>0</v>
      </c>
      <c r="J72" s="10">
        <v>0</v>
      </c>
      <c r="K72" s="10">
        <v>0</v>
      </c>
      <c r="L72" s="10"/>
      <c r="M72" s="10">
        <v>0</v>
      </c>
      <c r="N72" s="10">
        <v>0</v>
      </c>
      <c r="O72" s="10">
        <v>0</v>
      </c>
      <c r="P72" s="10">
        <v>0</v>
      </c>
      <c r="Q72" s="10"/>
      <c r="R72" s="10">
        <v>0</v>
      </c>
      <c r="S72" s="10">
        <v>0</v>
      </c>
      <c r="T72" s="10">
        <v>0</v>
      </c>
      <c r="U72" s="10" t="s">
        <v>458</v>
      </c>
      <c r="V72" s="10">
        <v>174</v>
      </c>
      <c r="W72" s="10"/>
    </row>
    <row r="73" spans="3:23" ht="11.5" hidden="1" customHeight="1">
      <c r="C73" s="11" t="s">
        <v>200</v>
      </c>
      <c r="D73" s="10" t="s">
        <v>432</v>
      </c>
      <c r="E73" s="10">
        <v>0</v>
      </c>
      <c r="F73" s="10">
        <v>0</v>
      </c>
      <c r="G73" s="10">
        <v>0</v>
      </c>
      <c r="H73" s="10"/>
      <c r="I73" s="10">
        <v>0</v>
      </c>
      <c r="J73" s="10">
        <v>0</v>
      </c>
      <c r="K73" s="10">
        <v>0</v>
      </c>
      <c r="L73" s="10"/>
      <c r="M73" s="10">
        <v>75</v>
      </c>
      <c r="N73" s="10">
        <v>997</v>
      </c>
      <c r="O73" s="10">
        <v>12</v>
      </c>
      <c r="P73" s="10">
        <v>121</v>
      </c>
      <c r="Q73" s="10"/>
      <c r="R73" s="10">
        <v>1</v>
      </c>
      <c r="S73" s="10">
        <v>1</v>
      </c>
      <c r="T73" s="10">
        <v>0</v>
      </c>
      <c r="U73" s="10" t="s">
        <v>403</v>
      </c>
      <c r="V73" s="10">
        <v>171.7</v>
      </c>
      <c r="W73" s="10"/>
    </row>
    <row r="74" spans="3:23" ht="11.5" hidden="1" customHeight="1">
      <c r="C74" s="11" t="s">
        <v>218</v>
      </c>
      <c r="D74" s="10" t="s">
        <v>432</v>
      </c>
      <c r="E74" s="10">
        <v>0</v>
      </c>
      <c r="F74" s="10">
        <v>0</v>
      </c>
      <c r="G74" s="10">
        <v>0</v>
      </c>
      <c r="H74" s="10"/>
      <c r="I74" s="10">
        <v>6</v>
      </c>
      <c r="J74" s="10">
        <v>30</v>
      </c>
      <c r="K74" s="10">
        <v>0</v>
      </c>
      <c r="L74" s="10"/>
      <c r="M74" s="10">
        <v>78</v>
      </c>
      <c r="N74" s="10">
        <v>1173</v>
      </c>
      <c r="O74" s="10">
        <v>8</v>
      </c>
      <c r="P74" s="10">
        <v>117</v>
      </c>
      <c r="Q74" s="10"/>
      <c r="R74" s="10">
        <v>0</v>
      </c>
      <c r="S74" s="10">
        <v>0</v>
      </c>
      <c r="T74" s="10">
        <v>0</v>
      </c>
      <c r="U74" s="10" t="s">
        <v>403</v>
      </c>
      <c r="V74" s="10">
        <v>168.3</v>
      </c>
      <c r="W74" s="10"/>
    </row>
    <row r="75" spans="3:23" hidden="1">
      <c r="C75" s="11" t="s">
        <v>60</v>
      </c>
      <c r="D75" s="10" t="s">
        <v>459</v>
      </c>
      <c r="E75" s="10">
        <v>2957</v>
      </c>
      <c r="F75" s="10">
        <v>15</v>
      </c>
      <c r="G75" s="10">
        <v>16</v>
      </c>
      <c r="H75" s="10"/>
      <c r="I75" s="10">
        <v>30</v>
      </c>
      <c r="J75" s="10">
        <v>131</v>
      </c>
      <c r="K75" s="10">
        <v>2</v>
      </c>
      <c r="L75" s="10"/>
      <c r="M75" s="10">
        <v>1</v>
      </c>
      <c r="N75" s="10">
        <v>-14</v>
      </c>
      <c r="O75" s="10">
        <v>0</v>
      </c>
      <c r="P75" s="10">
        <v>1</v>
      </c>
      <c r="Q75" s="10"/>
      <c r="R75" s="10">
        <v>0</v>
      </c>
      <c r="S75" s="10">
        <v>1</v>
      </c>
      <c r="T75" s="10">
        <v>0</v>
      </c>
      <c r="U75" s="10" t="s">
        <v>401</v>
      </c>
      <c r="V75" s="10">
        <v>168</v>
      </c>
      <c r="W75" s="10"/>
    </row>
    <row r="76" spans="3:23" ht="11.5" hidden="1" customHeight="1">
      <c r="C76" s="11" t="s">
        <v>84</v>
      </c>
      <c r="D76" s="10" t="s">
        <v>432</v>
      </c>
      <c r="E76" s="10">
        <v>0</v>
      </c>
      <c r="F76" s="10">
        <v>0</v>
      </c>
      <c r="G76" s="10">
        <v>0</v>
      </c>
      <c r="H76" s="10"/>
      <c r="I76" s="10">
        <v>217</v>
      </c>
      <c r="J76" s="10">
        <v>988</v>
      </c>
      <c r="K76" s="10">
        <v>6</v>
      </c>
      <c r="L76" s="10"/>
      <c r="M76" s="10">
        <v>27</v>
      </c>
      <c r="N76" s="10">
        <v>163</v>
      </c>
      <c r="O76" s="10">
        <v>3</v>
      </c>
      <c r="P76" s="10">
        <v>33</v>
      </c>
      <c r="Q76" s="10"/>
      <c r="R76" s="10">
        <v>1</v>
      </c>
      <c r="S76" s="10">
        <v>3</v>
      </c>
      <c r="T76" s="10">
        <v>0</v>
      </c>
      <c r="U76" s="10" t="s">
        <v>402</v>
      </c>
      <c r="V76" s="10">
        <v>165.1</v>
      </c>
      <c r="W76" s="10"/>
    </row>
    <row r="77" spans="3:23" ht="11.5" hidden="1" customHeight="1">
      <c r="C77" s="13" t="s">
        <v>89</v>
      </c>
      <c r="D77" s="10" t="s">
        <v>432</v>
      </c>
      <c r="E77" s="10">
        <v>0</v>
      </c>
      <c r="F77" s="10">
        <v>0</v>
      </c>
      <c r="G77" s="10">
        <v>0</v>
      </c>
      <c r="H77" s="10"/>
      <c r="I77" s="10">
        <v>198</v>
      </c>
      <c r="J77" s="10">
        <v>952</v>
      </c>
      <c r="K77" s="10">
        <v>7</v>
      </c>
      <c r="L77" s="10"/>
      <c r="M77" s="10">
        <v>40</v>
      </c>
      <c r="N77" s="10">
        <v>319</v>
      </c>
      <c r="O77" s="10">
        <v>0</v>
      </c>
      <c r="P77" s="10">
        <v>52</v>
      </c>
      <c r="Q77" s="10"/>
      <c r="R77" s="10">
        <v>0</v>
      </c>
      <c r="S77" s="10">
        <v>2</v>
      </c>
      <c r="T77" s="10">
        <v>0</v>
      </c>
      <c r="U77" s="10" t="s">
        <v>402</v>
      </c>
      <c r="V77" s="10">
        <v>165.1</v>
      </c>
      <c r="W77" s="10"/>
    </row>
    <row r="78" spans="3:23" ht="11.5" hidden="1" customHeight="1">
      <c r="C78" s="11" t="s">
        <v>289</v>
      </c>
      <c r="D78" s="10" t="s">
        <v>432</v>
      </c>
      <c r="E78" s="10">
        <v>0</v>
      </c>
      <c r="F78" s="10">
        <v>0</v>
      </c>
      <c r="G78" s="10">
        <v>0</v>
      </c>
      <c r="H78" s="10"/>
      <c r="I78" s="10">
        <v>0</v>
      </c>
      <c r="J78" s="10">
        <v>0</v>
      </c>
      <c r="K78" s="10">
        <v>0</v>
      </c>
      <c r="L78" s="10"/>
      <c r="M78" s="10">
        <v>92</v>
      </c>
      <c r="N78" s="10">
        <v>1137</v>
      </c>
      <c r="O78" s="10">
        <v>9</v>
      </c>
      <c r="P78" s="10">
        <v>122</v>
      </c>
      <c r="Q78" s="10"/>
      <c r="R78" s="10">
        <v>0</v>
      </c>
      <c r="S78" s="10">
        <v>2</v>
      </c>
      <c r="T78" s="10">
        <v>0</v>
      </c>
      <c r="U78" s="10" t="s">
        <v>403</v>
      </c>
      <c r="V78" s="10">
        <v>163.69999999999999</v>
      </c>
      <c r="W78" s="10"/>
    </row>
    <row r="79" spans="3:23" ht="11.5" hidden="1" customHeight="1">
      <c r="C79" s="11" t="s">
        <v>87</v>
      </c>
      <c r="D79" s="10" t="s">
        <v>432</v>
      </c>
      <c r="E79" s="10">
        <v>0</v>
      </c>
      <c r="F79" s="10">
        <v>0</v>
      </c>
      <c r="G79" s="10">
        <v>0</v>
      </c>
      <c r="H79" s="10"/>
      <c r="I79" s="10">
        <v>214</v>
      </c>
      <c r="J79" s="10">
        <v>921</v>
      </c>
      <c r="K79" s="10">
        <v>3</v>
      </c>
      <c r="L79" s="10"/>
      <c r="M79" s="10">
        <v>33</v>
      </c>
      <c r="N79" s="10">
        <v>447</v>
      </c>
      <c r="O79" s="10">
        <v>2</v>
      </c>
      <c r="P79" s="10">
        <v>42</v>
      </c>
      <c r="Q79" s="10"/>
      <c r="R79" s="10">
        <v>0</v>
      </c>
      <c r="S79" s="10">
        <v>3</v>
      </c>
      <c r="T79" s="10">
        <v>0</v>
      </c>
      <c r="U79" s="10" t="s">
        <v>402</v>
      </c>
      <c r="V79" s="10">
        <v>160.80000000000001</v>
      </c>
      <c r="W79" s="10"/>
    </row>
    <row r="80" spans="3:23" ht="11.5" hidden="1" customHeight="1">
      <c r="C80" s="11" t="s">
        <v>80</v>
      </c>
      <c r="D80" s="10" t="s">
        <v>432</v>
      </c>
      <c r="E80" s="10">
        <v>0</v>
      </c>
      <c r="F80" s="10">
        <v>0</v>
      </c>
      <c r="G80" s="10">
        <v>0</v>
      </c>
      <c r="H80" s="10"/>
      <c r="I80" s="10">
        <v>268</v>
      </c>
      <c r="J80" s="10">
        <v>1073</v>
      </c>
      <c r="K80" s="10">
        <v>5</v>
      </c>
      <c r="L80" s="10"/>
      <c r="M80" s="10">
        <v>31</v>
      </c>
      <c r="N80" s="10">
        <v>188</v>
      </c>
      <c r="O80" s="10">
        <v>1</v>
      </c>
      <c r="P80" s="10">
        <v>40</v>
      </c>
      <c r="Q80" s="10"/>
      <c r="R80" s="10">
        <v>0</v>
      </c>
      <c r="S80" s="10">
        <v>1</v>
      </c>
      <c r="T80" s="10">
        <v>0</v>
      </c>
      <c r="U80" s="10" t="s">
        <v>402</v>
      </c>
      <c r="V80" s="10">
        <v>160.1</v>
      </c>
      <c r="W80" s="10"/>
    </row>
    <row r="81" spans="3:23" ht="11.5" hidden="1" customHeight="1">
      <c r="C81" s="11" t="s">
        <v>92</v>
      </c>
      <c r="D81" s="10" t="s">
        <v>432</v>
      </c>
      <c r="E81" s="10">
        <v>0</v>
      </c>
      <c r="F81" s="10">
        <v>0</v>
      </c>
      <c r="G81" s="10">
        <v>0</v>
      </c>
      <c r="H81" s="10"/>
      <c r="I81" s="10">
        <v>118</v>
      </c>
      <c r="J81" s="10">
        <v>520</v>
      </c>
      <c r="K81" s="10">
        <v>8</v>
      </c>
      <c r="L81" s="10"/>
      <c r="M81" s="10">
        <v>31</v>
      </c>
      <c r="N81" s="10">
        <v>421</v>
      </c>
      <c r="O81" s="10">
        <v>3</v>
      </c>
      <c r="P81" s="10">
        <v>40</v>
      </c>
      <c r="Q81" s="10"/>
      <c r="R81" s="10">
        <v>0</v>
      </c>
      <c r="S81" s="10">
        <v>0</v>
      </c>
      <c r="T81" s="10">
        <v>0</v>
      </c>
      <c r="U81" s="10" t="s">
        <v>402</v>
      </c>
      <c r="V81" s="10">
        <v>160.1</v>
      </c>
      <c r="W81" s="10"/>
    </row>
    <row r="82" spans="3:23" ht="11.5" hidden="1" customHeight="1">
      <c r="C82" s="11" t="s">
        <v>210</v>
      </c>
      <c r="D82" s="15">
        <v>42736</v>
      </c>
      <c r="E82" s="10">
        <v>15</v>
      </c>
      <c r="F82" s="10">
        <v>1</v>
      </c>
      <c r="G82" s="10">
        <v>0</v>
      </c>
      <c r="H82" s="10"/>
      <c r="I82" s="10">
        <v>3</v>
      </c>
      <c r="J82" s="10">
        <v>2</v>
      </c>
      <c r="K82" s="10">
        <v>0</v>
      </c>
      <c r="L82" s="10"/>
      <c r="M82" s="10">
        <v>94</v>
      </c>
      <c r="N82" s="10">
        <v>1128</v>
      </c>
      <c r="O82" s="10">
        <v>7</v>
      </c>
      <c r="P82" s="10">
        <v>126</v>
      </c>
      <c r="Q82" s="10"/>
      <c r="R82" s="10">
        <v>0</v>
      </c>
      <c r="S82" s="10">
        <v>0</v>
      </c>
      <c r="T82" s="10">
        <v>0</v>
      </c>
      <c r="U82" s="10" t="s">
        <v>403</v>
      </c>
      <c r="V82" s="10">
        <v>159.6</v>
      </c>
      <c r="W82" s="10"/>
    </row>
    <row r="83" spans="3:23" ht="11.5" hidden="1" customHeight="1">
      <c r="C83" s="11" t="s">
        <v>460</v>
      </c>
      <c r="D83" s="10" t="s">
        <v>432</v>
      </c>
      <c r="E83" s="10">
        <v>0</v>
      </c>
      <c r="F83" s="10">
        <v>0</v>
      </c>
      <c r="G83" s="10">
        <v>0</v>
      </c>
      <c r="H83" s="10"/>
      <c r="I83" s="10">
        <v>0</v>
      </c>
      <c r="J83" s="10">
        <v>0</v>
      </c>
      <c r="K83" s="10">
        <v>0</v>
      </c>
      <c r="L83" s="10"/>
      <c r="M83" s="10">
        <v>0</v>
      </c>
      <c r="N83" s="10">
        <v>0</v>
      </c>
      <c r="O83" s="10">
        <v>0</v>
      </c>
      <c r="P83" s="10">
        <v>0</v>
      </c>
      <c r="Q83" s="10"/>
      <c r="R83" s="10">
        <v>0</v>
      </c>
      <c r="S83" s="10">
        <v>0</v>
      </c>
      <c r="T83" s="10">
        <v>7</v>
      </c>
      <c r="U83" s="10" t="s">
        <v>461</v>
      </c>
      <c r="V83" s="10">
        <v>157</v>
      </c>
      <c r="W83" s="10"/>
    </row>
    <row r="84" spans="3:23" ht="11.5" hidden="1" customHeight="1">
      <c r="C84" s="11" t="s">
        <v>238</v>
      </c>
      <c r="D84" s="10" t="s">
        <v>432</v>
      </c>
      <c r="E84" s="10">
        <v>0</v>
      </c>
      <c r="F84" s="10">
        <v>0</v>
      </c>
      <c r="G84" s="10">
        <v>0</v>
      </c>
      <c r="H84" s="10"/>
      <c r="I84" s="10">
        <v>24</v>
      </c>
      <c r="J84" s="10">
        <v>267</v>
      </c>
      <c r="K84" s="10">
        <v>3</v>
      </c>
      <c r="L84" s="10"/>
      <c r="M84" s="10">
        <v>61</v>
      </c>
      <c r="N84" s="10">
        <v>593</v>
      </c>
      <c r="O84" s="10">
        <v>6</v>
      </c>
      <c r="P84" s="10">
        <v>83</v>
      </c>
      <c r="Q84" s="10"/>
      <c r="R84" s="10">
        <v>0</v>
      </c>
      <c r="S84" s="10">
        <v>1</v>
      </c>
      <c r="T84" s="10">
        <v>3</v>
      </c>
      <c r="U84" s="10" t="s">
        <v>403</v>
      </c>
      <c r="V84" s="10">
        <v>156</v>
      </c>
      <c r="W84" s="10"/>
    </row>
    <row r="85" spans="3:23" ht="11.5" hidden="1" customHeight="1">
      <c r="C85" s="11" t="s">
        <v>90</v>
      </c>
      <c r="D85" s="10" t="s">
        <v>432</v>
      </c>
      <c r="E85" s="10">
        <v>0</v>
      </c>
      <c r="F85" s="10">
        <v>0</v>
      </c>
      <c r="G85" s="10">
        <v>0</v>
      </c>
      <c r="H85" s="10"/>
      <c r="I85" s="10">
        <v>222</v>
      </c>
      <c r="J85" s="10">
        <v>839</v>
      </c>
      <c r="K85" s="10">
        <v>9</v>
      </c>
      <c r="L85" s="10"/>
      <c r="M85" s="10">
        <v>21</v>
      </c>
      <c r="N85" s="10">
        <v>174</v>
      </c>
      <c r="O85" s="10">
        <v>0</v>
      </c>
      <c r="P85" s="10">
        <v>27</v>
      </c>
      <c r="Q85" s="10"/>
      <c r="R85" s="10">
        <v>0</v>
      </c>
      <c r="S85" s="10">
        <v>0</v>
      </c>
      <c r="T85" s="10">
        <v>0</v>
      </c>
      <c r="U85" s="10" t="s">
        <v>402</v>
      </c>
      <c r="V85" s="10">
        <v>155.30000000000001</v>
      </c>
      <c r="W85" s="10"/>
    </row>
    <row r="86" spans="3:23" ht="11.5" hidden="1" customHeight="1">
      <c r="C86" s="11" t="s">
        <v>82</v>
      </c>
      <c r="D86" s="10" t="s">
        <v>432</v>
      </c>
      <c r="E86" s="10">
        <v>0</v>
      </c>
      <c r="F86" s="10">
        <v>0</v>
      </c>
      <c r="G86" s="10">
        <v>0</v>
      </c>
      <c r="H86" s="10"/>
      <c r="I86" s="10">
        <v>278</v>
      </c>
      <c r="J86" s="10">
        <v>885</v>
      </c>
      <c r="K86" s="10">
        <v>6</v>
      </c>
      <c r="L86" s="10"/>
      <c r="M86" s="10">
        <v>43</v>
      </c>
      <c r="N86" s="10">
        <v>327</v>
      </c>
      <c r="O86" s="10">
        <v>0</v>
      </c>
      <c r="P86" s="10">
        <v>57</v>
      </c>
      <c r="Q86" s="10"/>
      <c r="R86" s="10">
        <v>0</v>
      </c>
      <c r="S86" s="10">
        <v>1</v>
      </c>
      <c r="T86" s="10">
        <v>0</v>
      </c>
      <c r="U86" s="10" t="s">
        <v>402</v>
      </c>
      <c r="V86" s="10">
        <v>155.19999999999999</v>
      </c>
      <c r="W86" s="10"/>
    </row>
    <row r="87" spans="3:23" ht="11.5" hidden="1" customHeight="1">
      <c r="C87" s="11" t="s">
        <v>86</v>
      </c>
      <c r="D87" s="10" t="s">
        <v>432</v>
      </c>
      <c r="E87" s="10">
        <v>0</v>
      </c>
      <c r="F87" s="10">
        <v>0</v>
      </c>
      <c r="G87" s="10">
        <v>0</v>
      </c>
      <c r="H87" s="10"/>
      <c r="I87" s="10">
        <v>218</v>
      </c>
      <c r="J87" s="10">
        <v>813</v>
      </c>
      <c r="K87" s="10">
        <v>7</v>
      </c>
      <c r="L87" s="10"/>
      <c r="M87" s="10">
        <v>30</v>
      </c>
      <c r="N87" s="10">
        <v>263</v>
      </c>
      <c r="O87" s="10">
        <v>1</v>
      </c>
      <c r="P87" s="10">
        <v>43</v>
      </c>
      <c r="Q87" s="10"/>
      <c r="R87" s="10">
        <v>0</v>
      </c>
      <c r="S87" s="10">
        <v>1</v>
      </c>
      <c r="T87" s="10">
        <v>0</v>
      </c>
      <c r="U87" s="10" t="s">
        <v>402</v>
      </c>
      <c r="V87" s="10">
        <v>153.6</v>
      </c>
      <c r="W87" s="10"/>
    </row>
    <row r="88" spans="3:23" ht="11.5" hidden="1" customHeight="1">
      <c r="C88" s="11" t="s">
        <v>202</v>
      </c>
      <c r="D88" s="10" t="s">
        <v>432</v>
      </c>
      <c r="E88" s="10">
        <v>0</v>
      </c>
      <c r="F88" s="10">
        <v>0</v>
      </c>
      <c r="G88" s="10">
        <v>0</v>
      </c>
      <c r="H88" s="10"/>
      <c r="I88" s="10">
        <v>0</v>
      </c>
      <c r="J88" s="10">
        <v>0</v>
      </c>
      <c r="K88" s="10">
        <v>0</v>
      </c>
      <c r="L88" s="10"/>
      <c r="M88" s="10">
        <v>89</v>
      </c>
      <c r="N88" s="10">
        <v>1003</v>
      </c>
      <c r="O88" s="10">
        <v>8</v>
      </c>
      <c r="P88" s="10">
        <v>145</v>
      </c>
      <c r="Q88" s="10"/>
      <c r="R88" s="10">
        <v>1</v>
      </c>
      <c r="S88" s="10">
        <v>0</v>
      </c>
      <c r="T88" s="10">
        <v>0</v>
      </c>
      <c r="U88" s="10" t="s">
        <v>403</v>
      </c>
      <c r="V88" s="10">
        <v>150.30000000000001</v>
      </c>
      <c r="W88" s="10"/>
    </row>
    <row r="89" spans="3:23" ht="11.5" hidden="1" customHeight="1">
      <c r="C89" s="11" t="s">
        <v>217</v>
      </c>
      <c r="D89" s="10" t="s">
        <v>432</v>
      </c>
      <c r="E89" s="10">
        <v>0</v>
      </c>
      <c r="F89" s="10">
        <v>0</v>
      </c>
      <c r="G89" s="10">
        <v>0</v>
      </c>
      <c r="H89" s="10"/>
      <c r="I89" s="10">
        <v>1</v>
      </c>
      <c r="J89" s="10">
        <v>0</v>
      </c>
      <c r="K89" s="10">
        <v>0</v>
      </c>
      <c r="L89" s="10"/>
      <c r="M89" s="10">
        <v>83</v>
      </c>
      <c r="N89" s="10">
        <v>1153</v>
      </c>
      <c r="O89" s="10">
        <v>5</v>
      </c>
      <c r="P89" s="10">
        <v>132</v>
      </c>
      <c r="Q89" s="10"/>
      <c r="R89" s="10">
        <v>2</v>
      </c>
      <c r="S89" s="10">
        <v>0</v>
      </c>
      <c r="T89" s="10">
        <v>0</v>
      </c>
      <c r="U89" s="10" t="s">
        <v>403</v>
      </c>
      <c r="V89" s="10">
        <v>149.30000000000001</v>
      </c>
      <c r="W89" s="10"/>
    </row>
    <row r="90" spans="3:23" ht="11.5" hidden="1" customHeight="1">
      <c r="C90" s="11" t="s">
        <v>213</v>
      </c>
      <c r="D90" s="10" t="s">
        <v>432</v>
      </c>
      <c r="E90" s="10">
        <v>0</v>
      </c>
      <c r="F90" s="10">
        <v>0</v>
      </c>
      <c r="G90" s="10">
        <v>0</v>
      </c>
      <c r="H90" s="10"/>
      <c r="I90" s="10">
        <v>0</v>
      </c>
      <c r="J90" s="10">
        <v>0</v>
      </c>
      <c r="K90" s="10">
        <v>0</v>
      </c>
      <c r="L90" s="10"/>
      <c r="M90" s="10">
        <v>69</v>
      </c>
      <c r="N90" s="10">
        <v>1059</v>
      </c>
      <c r="O90" s="10">
        <v>7</v>
      </c>
      <c r="P90" s="10">
        <v>120</v>
      </c>
      <c r="Q90" s="10"/>
      <c r="R90" s="10">
        <v>0</v>
      </c>
      <c r="S90" s="10">
        <v>0</v>
      </c>
      <c r="T90" s="10">
        <v>0</v>
      </c>
      <c r="U90" s="10" t="s">
        <v>403</v>
      </c>
      <c r="V90" s="10">
        <v>147.9</v>
      </c>
      <c r="W90" s="10"/>
    </row>
    <row r="91" spans="3:23" ht="11.5" hidden="1" customHeight="1">
      <c r="C91" s="11" t="s">
        <v>206</v>
      </c>
      <c r="D91" s="10" t="s">
        <v>432</v>
      </c>
      <c r="E91" s="10">
        <v>0</v>
      </c>
      <c r="F91" s="10">
        <v>0</v>
      </c>
      <c r="G91" s="10">
        <v>0</v>
      </c>
      <c r="H91" s="10"/>
      <c r="I91" s="10">
        <v>0</v>
      </c>
      <c r="J91" s="10">
        <v>0</v>
      </c>
      <c r="K91" s="10">
        <v>0</v>
      </c>
      <c r="L91" s="10"/>
      <c r="M91" s="10">
        <v>65</v>
      </c>
      <c r="N91" s="10">
        <v>945</v>
      </c>
      <c r="O91" s="10">
        <v>9</v>
      </c>
      <c r="P91" s="10">
        <v>108</v>
      </c>
      <c r="Q91" s="10"/>
      <c r="R91" s="10">
        <v>0</v>
      </c>
      <c r="S91" s="10">
        <v>1</v>
      </c>
      <c r="T91" s="10">
        <v>0</v>
      </c>
      <c r="U91" s="10" t="s">
        <v>403</v>
      </c>
      <c r="V91" s="10">
        <v>146.5</v>
      </c>
      <c r="W91" s="10"/>
    </row>
    <row r="92" spans="3:23" ht="11.5" hidden="1" customHeight="1">
      <c r="C92" s="11" t="s">
        <v>462</v>
      </c>
      <c r="D92" s="10" t="s">
        <v>432</v>
      </c>
      <c r="E92" s="10">
        <v>0</v>
      </c>
      <c r="F92" s="10">
        <v>0</v>
      </c>
      <c r="G92" s="10">
        <v>0</v>
      </c>
      <c r="H92" s="10"/>
      <c r="I92" s="10">
        <v>0</v>
      </c>
      <c r="J92" s="10">
        <v>0</v>
      </c>
      <c r="K92" s="10">
        <v>0</v>
      </c>
      <c r="L92" s="10"/>
      <c r="M92" s="10">
        <v>0</v>
      </c>
      <c r="N92" s="10">
        <v>0</v>
      </c>
      <c r="O92" s="10">
        <v>0</v>
      </c>
      <c r="P92" s="10">
        <v>0</v>
      </c>
      <c r="Q92" s="10"/>
      <c r="R92" s="10">
        <v>0</v>
      </c>
      <c r="S92" s="10">
        <v>0</v>
      </c>
      <c r="T92" s="10">
        <v>4</v>
      </c>
      <c r="U92" s="10" t="s">
        <v>461</v>
      </c>
      <c r="V92" s="10">
        <v>146</v>
      </c>
      <c r="W92" s="10"/>
    </row>
    <row r="93" spans="3:23" ht="11.5" hidden="1" customHeight="1">
      <c r="C93" s="11" t="s">
        <v>530</v>
      </c>
      <c r="D93" s="10" t="s">
        <v>432</v>
      </c>
      <c r="E93" s="10">
        <v>0</v>
      </c>
      <c r="F93" s="10">
        <v>0</v>
      </c>
      <c r="G93" s="10">
        <v>0</v>
      </c>
      <c r="H93" s="10"/>
      <c r="I93" s="10">
        <v>0</v>
      </c>
      <c r="J93" s="10">
        <v>0</v>
      </c>
      <c r="K93" s="10">
        <v>0</v>
      </c>
      <c r="L93" s="10"/>
      <c r="M93" s="10">
        <v>0</v>
      </c>
      <c r="N93" s="10">
        <v>0</v>
      </c>
      <c r="O93" s="10">
        <v>0</v>
      </c>
      <c r="P93" s="10">
        <v>0</v>
      </c>
      <c r="Q93" s="10"/>
      <c r="R93" s="10">
        <v>0</v>
      </c>
      <c r="S93" s="10">
        <v>0</v>
      </c>
      <c r="T93" s="10">
        <v>0</v>
      </c>
      <c r="U93" s="10" t="s">
        <v>458</v>
      </c>
      <c r="V93" s="10">
        <v>145</v>
      </c>
      <c r="W93" s="10"/>
    </row>
    <row r="94" spans="3:23" ht="11.5" hidden="1" customHeight="1">
      <c r="C94" s="11" t="s">
        <v>531</v>
      </c>
      <c r="D94" s="10" t="s">
        <v>432</v>
      </c>
      <c r="E94" s="10">
        <v>0</v>
      </c>
      <c r="F94" s="10">
        <v>0</v>
      </c>
      <c r="G94" s="10">
        <v>0</v>
      </c>
      <c r="H94" s="10"/>
      <c r="I94" s="10">
        <v>0</v>
      </c>
      <c r="J94" s="10">
        <v>0</v>
      </c>
      <c r="K94" s="10">
        <v>0</v>
      </c>
      <c r="L94" s="10"/>
      <c r="M94" s="10">
        <v>0</v>
      </c>
      <c r="N94" s="10">
        <v>0</v>
      </c>
      <c r="O94" s="10">
        <v>0</v>
      </c>
      <c r="P94" s="10">
        <v>0</v>
      </c>
      <c r="Q94" s="10"/>
      <c r="R94" s="10">
        <v>0</v>
      </c>
      <c r="S94" s="10">
        <v>0</v>
      </c>
      <c r="T94" s="10">
        <v>0</v>
      </c>
      <c r="U94" s="10" t="s">
        <v>458</v>
      </c>
      <c r="V94" s="10">
        <v>144</v>
      </c>
      <c r="W94" s="10"/>
    </row>
    <row r="95" spans="3:23" ht="11.5" hidden="1" customHeight="1">
      <c r="C95" s="11" t="s">
        <v>532</v>
      </c>
      <c r="D95" s="10" t="s">
        <v>432</v>
      </c>
      <c r="E95" s="10">
        <v>0</v>
      </c>
      <c r="F95" s="10">
        <v>0</v>
      </c>
      <c r="G95" s="10">
        <v>0</v>
      </c>
      <c r="H95" s="10"/>
      <c r="I95" s="10">
        <v>0</v>
      </c>
      <c r="J95" s="10">
        <v>0</v>
      </c>
      <c r="K95" s="10">
        <v>0</v>
      </c>
      <c r="L95" s="10"/>
      <c r="M95" s="10">
        <v>0</v>
      </c>
      <c r="N95" s="10">
        <v>0</v>
      </c>
      <c r="O95" s="10">
        <v>0</v>
      </c>
      <c r="P95" s="10">
        <v>0</v>
      </c>
      <c r="Q95" s="10"/>
      <c r="R95" s="10">
        <v>0</v>
      </c>
      <c r="S95" s="10">
        <v>0</v>
      </c>
      <c r="T95" s="10">
        <v>0</v>
      </c>
      <c r="U95" s="10" t="s">
        <v>458</v>
      </c>
      <c r="V95" s="10">
        <v>143</v>
      </c>
      <c r="W95" s="10"/>
    </row>
    <row r="96" spans="3:23" ht="11.5" hidden="1" customHeight="1">
      <c r="C96" s="11" t="s">
        <v>533</v>
      </c>
      <c r="D96" s="10" t="s">
        <v>432</v>
      </c>
      <c r="E96" s="10">
        <v>0</v>
      </c>
      <c r="F96" s="10">
        <v>0</v>
      </c>
      <c r="G96" s="10">
        <v>0</v>
      </c>
      <c r="H96" s="10"/>
      <c r="I96" s="10">
        <v>0</v>
      </c>
      <c r="J96" s="10">
        <v>0</v>
      </c>
      <c r="K96" s="10">
        <v>0</v>
      </c>
      <c r="L96" s="10"/>
      <c r="M96" s="10">
        <v>0</v>
      </c>
      <c r="N96" s="10">
        <v>0</v>
      </c>
      <c r="O96" s="10">
        <v>0</v>
      </c>
      <c r="P96" s="10">
        <v>0</v>
      </c>
      <c r="Q96" s="10"/>
      <c r="R96" s="10">
        <v>0</v>
      </c>
      <c r="S96" s="10">
        <v>0</v>
      </c>
      <c r="T96" s="10">
        <v>0</v>
      </c>
      <c r="U96" s="10" t="s">
        <v>458</v>
      </c>
      <c r="V96" s="10">
        <v>143</v>
      </c>
      <c r="W96" s="10"/>
    </row>
    <row r="97" spans="3:23" ht="11.5" hidden="1" customHeight="1">
      <c r="C97" s="11" t="s">
        <v>463</v>
      </c>
      <c r="D97" s="10" t="s">
        <v>432</v>
      </c>
      <c r="E97" s="10">
        <v>0</v>
      </c>
      <c r="F97" s="10">
        <v>0</v>
      </c>
      <c r="G97" s="10">
        <v>0</v>
      </c>
      <c r="H97" s="10"/>
      <c r="I97" s="10">
        <v>0</v>
      </c>
      <c r="J97" s="10">
        <v>0</v>
      </c>
      <c r="K97" s="10">
        <v>0</v>
      </c>
      <c r="L97" s="10"/>
      <c r="M97" s="10">
        <v>0</v>
      </c>
      <c r="N97" s="10">
        <v>0</v>
      </c>
      <c r="O97" s="10">
        <v>0</v>
      </c>
      <c r="P97" s="10">
        <v>0</v>
      </c>
      <c r="Q97" s="10"/>
      <c r="R97" s="10">
        <v>0</v>
      </c>
      <c r="S97" s="10">
        <v>0</v>
      </c>
      <c r="T97" s="10">
        <v>3</v>
      </c>
      <c r="U97" s="10" t="s">
        <v>461</v>
      </c>
      <c r="V97" s="10">
        <v>143</v>
      </c>
      <c r="W97" s="10"/>
    </row>
    <row r="98" spans="3:23" ht="11.5" hidden="1" customHeight="1">
      <c r="C98" s="11" t="s">
        <v>534</v>
      </c>
      <c r="D98" s="10" t="s">
        <v>432</v>
      </c>
      <c r="E98" s="10">
        <v>0</v>
      </c>
      <c r="F98" s="10">
        <v>0</v>
      </c>
      <c r="G98" s="10">
        <v>0</v>
      </c>
      <c r="H98" s="10"/>
      <c r="I98" s="10">
        <v>0</v>
      </c>
      <c r="J98" s="10">
        <v>0</v>
      </c>
      <c r="K98" s="10">
        <v>0</v>
      </c>
      <c r="L98" s="10"/>
      <c r="M98" s="10">
        <v>0</v>
      </c>
      <c r="N98" s="10">
        <v>0</v>
      </c>
      <c r="O98" s="10">
        <v>0</v>
      </c>
      <c r="P98" s="10">
        <v>0</v>
      </c>
      <c r="Q98" s="10"/>
      <c r="R98" s="10">
        <v>0</v>
      </c>
      <c r="S98" s="10">
        <v>0</v>
      </c>
      <c r="T98" s="10">
        <v>0</v>
      </c>
      <c r="U98" s="10" t="s">
        <v>458</v>
      </c>
      <c r="V98" s="10">
        <v>141</v>
      </c>
      <c r="W98" s="10"/>
    </row>
    <row r="99" spans="3:23" ht="11.5" hidden="1" customHeight="1">
      <c r="C99" s="11" t="s">
        <v>464</v>
      </c>
      <c r="D99" s="10" t="s">
        <v>432</v>
      </c>
      <c r="E99" s="10">
        <v>0</v>
      </c>
      <c r="F99" s="10">
        <v>0</v>
      </c>
      <c r="G99" s="10">
        <v>0</v>
      </c>
      <c r="H99" s="10"/>
      <c r="I99" s="10">
        <v>0</v>
      </c>
      <c r="J99" s="10">
        <v>0</v>
      </c>
      <c r="K99" s="10">
        <v>0</v>
      </c>
      <c r="L99" s="10"/>
      <c r="M99" s="10">
        <v>0</v>
      </c>
      <c r="N99" s="10">
        <v>0</v>
      </c>
      <c r="O99" s="10">
        <v>0</v>
      </c>
      <c r="P99" s="10">
        <v>0</v>
      </c>
      <c r="Q99" s="10"/>
      <c r="R99" s="10">
        <v>0</v>
      </c>
      <c r="S99" s="10">
        <v>0</v>
      </c>
      <c r="T99" s="10">
        <v>8</v>
      </c>
      <c r="U99" s="10" t="s">
        <v>461</v>
      </c>
      <c r="V99" s="10">
        <v>140</v>
      </c>
      <c r="W99" s="10"/>
    </row>
    <row r="100" spans="3:23" ht="11.5" hidden="1" customHeight="1">
      <c r="C100" s="11" t="s">
        <v>107</v>
      </c>
      <c r="D100" s="10" t="s">
        <v>432</v>
      </c>
      <c r="E100" s="10">
        <v>0</v>
      </c>
      <c r="F100" s="10">
        <v>0</v>
      </c>
      <c r="G100" s="10">
        <v>0</v>
      </c>
      <c r="H100" s="10"/>
      <c r="I100" s="10">
        <v>131</v>
      </c>
      <c r="J100" s="10">
        <v>722</v>
      </c>
      <c r="K100" s="10">
        <v>3</v>
      </c>
      <c r="L100" s="10"/>
      <c r="M100" s="10">
        <v>58</v>
      </c>
      <c r="N100" s="10">
        <v>388</v>
      </c>
      <c r="O100" s="10">
        <v>2</v>
      </c>
      <c r="P100" s="10">
        <v>74</v>
      </c>
      <c r="Q100" s="10"/>
      <c r="R100" s="10">
        <v>0</v>
      </c>
      <c r="S100" s="10">
        <v>1</v>
      </c>
      <c r="T100" s="10">
        <v>0</v>
      </c>
      <c r="U100" s="10" t="s">
        <v>402</v>
      </c>
      <c r="V100" s="10">
        <v>139</v>
      </c>
      <c r="W100" s="10"/>
    </row>
    <row r="101" spans="3:23" ht="11.5" hidden="1" customHeight="1">
      <c r="C101" s="11" t="s">
        <v>81</v>
      </c>
      <c r="D101" s="10" t="s">
        <v>432</v>
      </c>
      <c r="E101" s="10">
        <v>0</v>
      </c>
      <c r="F101" s="10">
        <v>0</v>
      </c>
      <c r="G101" s="10">
        <v>0</v>
      </c>
      <c r="H101" s="10"/>
      <c r="I101" s="10">
        <v>218</v>
      </c>
      <c r="J101" s="10">
        <v>824</v>
      </c>
      <c r="K101" s="10">
        <v>9</v>
      </c>
      <c r="L101" s="10"/>
      <c r="M101" s="10">
        <v>8</v>
      </c>
      <c r="N101" s="10">
        <v>60</v>
      </c>
      <c r="O101" s="10">
        <v>0</v>
      </c>
      <c r="P101" s="10">
        <v>20</v>
      </c>
      <c r="Q101" s="10"/>
      <c r="R101" s="10">
        <v>0</v>
      </c>
      <c r="S101" s="10">
        <v>2</v>
      </c>
      <c r="T101" s="10">
        <v>0</v>
      </c>
      <c r="U101" s="10" t="s">
        <v>402</v>
      </c>
      <c r="V101" s="10">
        <v>138.4</v>
      </c>
      <c r="W101" s="10"/>
    </row>
    <row r="102" spans="3:23" ht="11.5" hidden="1" customHeight="1">
      <c r="C102" s="11" t="s">
        <v>535</v>
      </c>
      <c r="D102" s="10" t="s">
        <v>432</v>
      </c>
      <c r="E102" s="10">
        <v>0</v>
      </c>
      <c r="F102" s="10">
        <v>0</v>
      </c>
      <c r="G102" s="10">
        <v>0</v>
      </c>
      <c r="H102" s="10"/>
      <c r="I102" s="10">
        <v>1</v>
      </c>
      <c r="J102" s="10">
        <v>-5</v>
      </c>
      <c r="K102" s="10">
        <v>0</v>
      </c>
      <c r="L102" s="10"/>
      <c r="M102" s="10">
        <v>85</v>
      </c>
      <c r="N102" s="10">
        <v>1125</v>
      </c>
      <c r="O102" s="10">
        <v>4</v>
      </c>
      <c r="P102" s="10">
        <v>117</v>
      </c>
      <c r="Q102" s="10"/>
      <c r="R102" s="10">
        <v>1</v>
      </c>
      <c r="S102" s="10">
        <v>0</v>
      </c>
      <c r="T102" s="10">
        <v>0</v>
      </c>
      <c r="U102" s="10" t="s">
        <v>402</v>
      </c>
      <c r="V102" s="10">
        <v>138</v>
      </c>
      <c r="W102" s="10"/>
    </row>
    <row r="103" spans="3:23" ht="11.5" hidden="1" customHeight="1">
      <c r="C103" s="11" t="s">
        <v>207</v>
      </c>
      <c r="D103" s="10" t="s">
        <v>450</v>
      </c>
      <c r="E103" s="10">
        <v>0</v>
      </c>
      <c r="F103" s="10">
        <v>0</v>
      </c>
      <c r="G103" s="10">
        <v>0</v>
      </c>
      <c r="H103" s="10"/>
      <c r="I103" s="10">
        <v>5</v>
      </c>
      <c r="J103" s="10">
        <v>17</v>
      </c>
      <c r="K103" s="10">
        <v>0</v>
      </c>
      <c r="L103" s="10"/>
      <c r="M103" s="10">
        <v>94</v>
      </c>
      <c r="N103" s="10">
        <v>1136</v>
      </c>
      <c r="O103" s="10">
        <v>4</v>
      </c>
      <c r="P103" s="10">
        <v>131</v>
      </c>
      <c r="Q103" s="10"/>
      <c r="R103" s="10">
        <v>1</v>
      </c>
      <c r="S103" s="10">
        <v>2</v>
      </c>
      <c r="T103" s="10">
        <v>0</v>
      </c>
      <c r="U103" s="10" t="s">
        <v>403</v>
      </c>
      <c r="V103" s="10">
        <v>137.30000000000001</v>
      </c>
      <c r="W103" s="10"/>
    </row>
    <row r="104" spans="3:23" ht="11.5" hidden="1" customHeight="1">
      <c r="C104" s="13" t="s">
        <v>101</v>
      </c>
      <c r="D104" s="10" t="s">
        <v>432</v>
      </c>
      <c r="E104" s="10">
        <v>0</v>
      </c>
      <c r="F104" s="10">
        <v>0</v>
      </c>
      <c r="G104" s="10">
        <v>0</v>
      </c>
      <c r="H104" s="10"/>
      <c r="I104" s="10">
        <v>193</v>
      </c>
      <c r="J104" s="10">
        <v>774</v>
      </c>
      <c r="K104" s="10">
        <v>5</v>
      </c>
      <c r="L104" s="10"/>
      <c r="M104" s="10">
        <v>34</v>
      </c>
      <c r="N104" s="10">
        <v>236</v>
      </c>
      <c r="O104" s="10">
        <v>1</v>
      </c>
      <c r="P104" s="10">
        <v>45</v>
      </c>
      <c r="Q104" s="10"/>
      <c r="R104" s="10">
        <v>0</v>
      </c>
      <c r="S104" s="10">
        <v>0</v>
      </c>
      <c r="T104" s="10">
        <v>0</v>
      </c>
      <c r="U104" s="10" t="s">
        <v>402</v>
      </c>
      <c r="V104" s="10">
        <v>137</v>
      </c>
      <c r="W104" s="10"/>
    </row>
    <row r="105" spans="3:23" ht="11.5" hidden="1" customHeight="1">
      <c r="C105" s="11" t="s">
        <v>212</v>
      </c>
      <c r="D105" s="10" t="s">
        <v>450</v>
      </c>
      <c r="E105" s="10">
        <v>0</v>
      </c>
      <c r="F105" s="10">
        <v>0</v>
      </c>
      <c r="G105" s="10">
        <v>0</v>
      </c>
      <c r="H105" s="10"/>
      <c r="I105" s="10">
        <v>2</v>
      </c>
      <c r="J105" s="10">
        <v>5</v>
      </c>
      <c r="K105" s="10">
        <v>0</v>
      </c>
      <c r="L105" s="10"/>
      <c r="M105" s="10">
        <v>107</v>
      </c>
      <c r="N105" s="10">
        <v>1023</v>
      </c>
      <c r="O105" s="10">
        <v>6</v>
      </c>
      <c r="P105" s="10">
        <v>150</v>
      </c>
      <c r="Q105" s="10"/>
      <c r="R105" s="10">
        <v>0</v>
      </c>
      <c r="S105" s="10">
        <v>1</v>
      </c>
      <c r="T105" s="10">
        <v>0</v>
      </c>
      <c r="U105" s="10" t="s">
        <v>403</v>
      </c>
      <c r="V105" s="10">
        <v>136.80000000000001</v>
      </c>
      <c r="W105" s="10"/>
    </row>
    <row r="106" spans="3:23" ht="11.5" hidden="1" customHeight="1">
      <c r="C106" s="11" t="s">
        <v>536</v>
      </c>
      <c r="D106" s="15">
        <v>42864</v>
      </c>
      <c r="E106" s="10">
        <v>41</v>
      </c>
      <c r="F106" s="10">
        <v>0</v>
      </c>
      <c r="G106" s="10">
        <v>0</v>
      </c>
      <c r="H106" s="10"/>
      <c r="I106" s="10">
        <v>8</v>
      </c>
      <c r="J106" s="10">
        <v>21</v>
      </c>
      <c r="K106" s="10">
        <v>1</v>
      </c>
      <c r="L106" s="10"/>
      <c r="M106" s="10">
        <v>77</v>
      </c>
      <c r="N106" s="10">
        <v>1007</v>
      </c>
      <c r="O106" s="10">
        <v>4</v>
      </c>
      <c r="P106" s="10">
        <v>140</v>
      </c>
      <c r="Q106" s="10"/>
      <c r="R106" s="10">
        <v>1</v>
      </c>
      <c r="S106" s="10">
        <v>0</v>
      </c>
      <c r="T106" s="10">
        <v>0</v>
      </c>
      <c r="U106" s="10" t="s">
        <v>403</v>
      </c>
      <c r="V106" s="10">
        <v>136.4</v>
      </c>
      <c r="W106" s="10"/>
    </row>
    <row r="107" spans="3:23" ht="11.5" hidden="1" customHeight="1">
      <c r="C107" s="11" t="s">
        <v>211</v>
      </c>
      <c r="D107" s="10" t="s">
        <v>432</v>
      </c>
      <c r="E107" s="10">
        <v>0</v>
      </c>
      <c r="F107" s="10">
        <v>0</v>
      </c>
      <c r="G107" s="10">
        <v>0</v>
      </c>
      <c r="H107" s="10"/>
      <c r="I107" s="10">
        <v>0</v>
      </c>
      <c r="J107" s="10">
        <v>0</v>
      </c>
      <c r="K107" s="10">
        <v>0</v>
      </c>
      <c r="L107" s="10"/>
      <c r="M107" s="10">
        <v>90</v>
      </c>
      <c r="N107" s="10">
        <v>1083</v>
      </c>
      <c r="O107" s="10">
        <v>5</v>
      </c>
      <c r="P107" s="10">
        <v>145</v>
      </c>
      <c r="Q107" s="10"/>
      <c r="R107" s="10">
        <v>1</v>
      </c>
      <c r="S107" s="10">
        <v>2</v>
      </c>
      <c r="T107" s="10">
        <v>0</v>
      </c>
      <c r="U107" s="10" t="s">
        <v>403</v>
      </c>
      <c r="V107" s="10">
        <v>136.30000000000001</v>
      </c>
      <c r="W107" s="10"/>
    </row>
    <row r="108" spans="3:23" ht="11.5" hidden="1" customHeight="1">
      <c r="C108" s="11" t="s">
        <v>537</v>
      </c>
      <c r="D108" s="10" t="s">
        <v>432</v>
      </c>
      <c r="E108" s="10">
        <v>0</v>
      </c>
      <c r="F108" s="10">
        <v>0</v>
      </c>
      <c r="G108" s="10">
        <v>0</v>
      </c>
      <c r="H108" s="10"/>
      <c r="I108" s="10">
        <v>0</v>
      </c>
      <c r="J108" s="10">
        <v>0</v>
      </c>
      <c r="K108" s="10">
        <v>0</v>
      </c>
      <c r="L108" s="10"/>
      <c r="M108" s="10">
        <v>0</v>
      </c>
      <c r="N108" s="10">
        <v>0</v>
      </c>
      <c r="O108" s="10">
        <v>0</v>
      </c>
      <c r="P108" s="10">
        <v>0</v>
      </c>
      <c r="Q108" s="10"/>
      <c r="R108" s="10">
        <v>0</v>
      </c>
      <c r="S108" s="10">
        <v>0</v>
      </c>
      <c r="T108" s="10">
        <v>0</v>
      </c>
      <c r="U108" s="10" t="s">
        <v>458</v>
      </c>
      <c r="V108" s="10">
        <v>135</v>
      </c>
      <c r="W108" s="10"/>
    </row>
    <row r="109" spans="3:23" ht="11.5" hidden="1" customHeight="1">
      <c r="C109" s="11" t="s">
        <v>538</v>
      </c>
      <c r="D109" s="10" t="s">
        <v>432</v>
      </c>
      <c r="E109" s="10">
        <v>0</v>
      </c>
      <c r="F109" s="10">
        <v>0</v>
      </c>
      <c r="G109" s="10">
        <v>0</v>
      </c>
      <c r="H109" s="10"/>
      <c r="I109" s="10">
        <v>0</v>
      </c>
      <c r="J109" s="10">
        <v>0</v>
      </c>
      <c r="K109" s="10">
        <v>0</v>
      </c>
      <c r="L109" s="10"/>
      <c r="M109" s="10">
        <v>0</v>
      </c>
      <c r="N109" s="10">
        <v>0</v>
      </c>
      <c r="O109" s="10">
        <v>0</v>
      </c>
      <c r="P109" s="10">
        <v>0</v>
      </c>
      <c r="Q109" s="10"/>
      <c r="R109" s="10">
        <v>0</v>
      </c>
      <c r="S109" s="10">
        <v>0</v>
      </c>
      <c r="T109" s="10">
        <v>0</v>
      </c>
      <c r="U109" s="10" t="s">
        <v>458</v>
      </c>
      <c r="V109" s="10">
        <v>135</v>
      </c>
      <c r="W109" s="10"/>
    </row>
    <row r="110" spans="3:23" ht="11.5" hidden="1" customHeight="1">
      <c r="C110" s="11" t="s">
        <v>539</v>
      </c>
      <c r="D110" s="10" t="s">
        <v>432</v>
      </c>
      <c r="E110" s="10">
        <v>0</v>
      </c>
      <c r="F110" s="10">
        <v>0</v>
      </c>
      <c r="G110" s="10">
        <v>0</v>
      </c>
      <c r="H110" s="10"/>
      <c r="I110" s="10">
        <v>0</v>
      </c>
      <c r="J110" s="10">
        <v>0</v>
      </c>
      <c r="K110" s="10">
        <v>0</v>
      </c>
      <c r="L110" s="10"/>
      <c r="M110" s="10">
        <v>0</v>
      </c>
      <c r="N110" s="10">
        <v>0</v>
      </c>
      <c r="O110" s="10">
        <v>0</v>
      </c>
      <c r="P110" s="10">
        <v>0</v>
      </c>
      <c r="Q110" s="10"/>
      <c r="R110" s="10">
        <v>0</v>
      </c>
      <c r="S110" s="10">
        <v>0</v>
      </c>
      <c r="T110" s="10">
        <v>0</v>
      </c>
      <c r="U110" s="10" t="s">
        <v>458</v>
      </c>
      <c r="V110" s="10">
        <v>135</v>
      </c>
      <c r="W110" s="10"/>
    </row>
    <row r="111" spans="3:23" ht="11.5" hidden="1" customHeight="1">
      <c r="C111" s="11" t="s">
        <v>540</v>
      </c>
      <c r="D111" s="10" t="s">
        <v>432</v>
      </c>
      <c r="E111" s="10">
        <v>0</v>
      </c>
      <c r="F111" s="10">
        <v>0</v>
      </c>
      <c r="G111" s="10">
        <v>0</v>
      </c>
      <c r="H111" s="10"/>
      <c r="I111" s="10">
        <v>0</v>
      </c>
      <c r="J111" s="10">
        <v>0</v>
      </c>
      <c r="K111" s="10">
        <v>0</v>
      </c>
      <c r="L111" s="10"/>
      <c r="M111" s="10">
        <v>0</v>
      </c>
      <c r="N111" s="10">
        <v>0</v>
      </c>
      <c r="O111" s="10">
        <v>0</v>
      </c>
      <c r="P111" s="10">
        <v>0</v>
      </c>
      <c r="Q111" s="10"/>
      <c r="R111" s="10">
        <v>0</v>
      </c>
      <c r="S111" s="10">
        <v>0</v>
      </c>
      <c r="T111" s="10">
        <v>0</v>
      </c>
      <c r="U111" s="10" t="s">
        <v>458</v>
      </c>
      <c r="V111" s="10">
        <v>135</v>
      </c>
      <c r="W111" s="10"/>
    </row>
    <row r="112" spans="3:23" ht="11.5" hidden="1" customHeight="1">
      <c r="C112" s="11" t="s">
        <v>214</v>
      </c>
      <c r="D112" s="10" t="s">
        <v>432</v>
      </c>
      <c r="E112" s="10">
        <v>0</v>
      </c>
      <c r="F112" s="10">
        <v>0</v>
      </c>
      <c r="G112" s="10">
        <v>0</v>
      </c>
      <c r="H112" s="10"/>
      <c r="I112" s="10">
        <v>0</v>
      </c>
      <c r="J112" s="10">
        <v>0</v>
      </c>
      <c r="K112" s="10">
        <v>0</v>
      </c>
      <c r="L112" s="10"/>
      <c r="M112" s="10">
        <v>63</v>
      </c>
      <c r="N112" s="10">
        <v>941</v>
      </c>
      <c r="O112" s="10">
        <v>7</v>
      </c>
      <c r="P112" s="10">
        <v>118</v>
      </c>
      <c r="Q112" s="10"/>
      <c r="R112" s="10">
        <v>0</v>
      </c>
      <c r="S112" s="10">
        <v>1</v>
      </c>
      <c r="T112" s="10">
        <v>0</v>
      </c>
      <c r="U112" s="10" t="s">
        <v>403</v>
      </c>
      <c r="V112" s="10">
        <v>134.1</v>
      </c>
      <c r="W112" s="10"/>
    </row>
    <row r="113" spans="3:23" ht="11.5" hidden="1" customHeight="1">
      <c r="C113" s="11" t="s">
        <v>541</v>
      </c>
      <c r="D113" s="10" t="s">
        <v>432</v>
      </c>
      <c r="E113" s="10">
        <v>0</v>
      </c>
      <c r="F113" s="10">
        <v>0</v>
      </c>
      <c r="G113" s="10">
        <v>0</v>
      </c>
      <c r="H113" s="10"/>
      <c r="I113" s="10">
        <v>0</v>
      </c>
      <c r="J113" s="10">
        <v>0</v>
      </c>
      <c r="K113" s="10">
        <v>0</v>
      </c>
      <c r="L113" s="10"/>
      <c r="M113" s="10">
        <v>0</v>
      </c>
      <c r="N113" s="10">
        <v>0</v>
      </c>
      <c r="O113" s="10">
        <v>0</v>
      </c>
      <c r="P113" s="10">
        <v>0</v>
      </c>
      <c r="Q113" s="10"/>
      <c r="R113" s="10">
        <v>0</v>
      </c>
      <c r="S113" s="10">
        <v>0</v>
      </c>
      <c r="T113" s="10">
        <v>0</v>
      </c>
      <c r="U113" s="10" t="s">
        <v>458</v>
      </c>
      <c r="V113" s="10">
        <v>134</v>
      </c>
      <c r="W113" s="10"/>
    </row>
    <row r="114" spans="3:23" ht="11.5" hidden="1" customHeight="1">
      <c r="C114" s="11" t="s">
        <v>542</v>
      </c>
      <c r="D114" s="10" t="s">
        <v>432</v>
      </c>
      <c r="E114" s="10">
        <v>0</v>
      </c>
      <c r="F114" s="10">
        <v>0</v>
      </c>
      <c r="G114" s="10">
        <v>0</v>
      </c>
      <c r="H114" s="10"/>
      <c r="I114" s="10">
        <v>0</v>
      </c>
      <c r="J114" s="10">
        <v>0</v>
      </c>
      <c r="K114" s="10">
        <v>0</v>
      </c>
      <c r="L114" s="10"/>
      <c r="M114" s="10">
        <v>0</v>
      </c>
      <c r="N114" s="10">
        <v>0</v>
      </c>
      <c r="O114" s="10">
        <v>0</v>
      </c>
      <c r="P114" s="10">
        <v>0</v>
      </c>
      <c r="Q114" s="10"/>
      <c r="R114" s="10">
        <v>0</v>
      </c>
      <c r="S114" s="10">
        <v>0</v>
      </c>
      <c r="T114" s="10">
        <v>0</v>
      </c>
      <c r="U114" s="10" t="s">
        <v>458</v>
      </c>
      <c r="V114" s="10">
        <v>134</v>
      </c>
      <c r="W114" s="10"/>
    </row>
    <row r="115" spans="3:23" ht="11.5" hidden="1" customHeight="1">
      <c r="C115" s="11" t="s">
        <v>220</v>
      </c>
      <c r="D115" s="10" t="s">
        <v>432</v>
      </c>
      <c r="E115" s="10">
        <v>0</v>
      </c>
      <c r="F115" s="10">
        <v>0</v>
      </c>
      <c r="G115" s="10">
        <v>0</v>
      </c>
      <c r="H115" s="10"/>
      <c r="I115" s="10">
        <v>1</v>
      </c>
      <c r="J115" s="10">
        <v>4</v>
      </c>
      <c r="K115" s="10">
        <v>0</v>
      </c>
      <c r="L115" s="10"/>
      <c r="M115" s="10">
        <v>79</v>
      </c>
      <c r="N115" s="10">
        <v>1032</v>
      </c>
      <c r="O115" s="10">
        <v>5</v>
      </c>
      <c r="P115" s="10">
        <v>139</v>
      </c>
      <c r="Q115" s="10"/>
      <c r="R115" s="10">
        <v>0</v>
      </c>
      <c r="S115" s="10">
        <v>0</v>
      </c>
      <c r="T115" s="10">
        <v>0</v>
      </c>
      <c r="U115" s="10" t="s">
        <v>403</v>
      </c>
      <c r="V115" s="10">
        <v>133.6</v>
      </c>
      <c r="W115" s="10"/>
    </row>
    <row r="116" spans="3:23" hidden="1">
      <c r="C116" s="11" t="s">
        <v>52</v>
      </c>
      <c r="D116" s="10" t="s">
        <v>465</v>
      </c>
      <c r="E116" s="10">
        <v>2710</v>
      </c>
      <c r="F116" s="10">
        <v>12</v>
      </c>
      <c r="G116" s="10">
        <v>17</v>
      </c>
      <c r="H116" s="10"/>
      <c r="I116" s="10">
        <v>33</v>
      </c>
      <c r="J116" s="10">
        <v>130</v>
      </c>
      <c r="K116" s="10">
        <v>0</v>
      </c>
      <c r="L116" s="10"/>
      <c r="M116" s="10">
        <v>0</v>
      </c>
      <c r="N116" s="10">
        <v>0</v>
      </c>
      <c r="O116" s="10">
        <v>0</v>
      </c>
      <c r="P116" s="10">
        <v>0</v>
      </c>
      <c r="Q116" s="10"/>
      <c r="R116" s="10">
        <v>0</v>
      </c>
      <c r="S116" s="10">
        <v>1</v>
      </c>
      <c r="T116" s="10">
        <v>0</v>
      </c>
      <c r="U116" s="10" t="s">
        <v>401</v>
      </c>
      <c r="V116" s="10">
        <v>133.4</v>
      </c>
      <c r="W116" s="10"/>
    </row>
    <row r="117" spans="3:23" ht="11.5" hidden="1" customHeight="1">
      <c r="C117" s="11" t="s">
        <v>543</v>
      </c>
      <c r="D117" s="10" t="s">
        <v>432</v>
      </c>
      <c r="E117" s="10">
        <v>0</v>
      </c>
      <c r="F117" s="10">
        <v>0</v>
      </c>
      <c r="G117" s="10">
        <v>0</v>
      </c>
      <c r="H117" s="10"/>
      <c r="I117" s="10">
        <v>0</v>
      </c>
      <c r="J117" s="10">
        <v>0</v>
      </c>
      <c r="K117" s="10">
        <v>0</v>
      </c>
      <c r="L117" s="10"/>
      <c r="M117" s="10">
        <v>0</v>
      </c>
      <c r="N117" s="10">
        <v>0</v>
      </c>
      <c r="O117" s="10">
        <v>0</v>
      </c>
      <c r="P117" s="10">
        <v>0</v>
      </c>
      <c r="Q117" s="10"/>
      <c r="R117" s="10">
        <v>0</v>
      </c>
      <c r="S117" s="10">
        <v>0</v>
      </c>
      <c r="T117" s="10">
        <v>0</v>
      </c>
      <c r="U117" s="10" t="s">
        <v>466</v>
      </c>
      <c r="V117" s="10">
        <v>133</v>
      </c>
      <c r="W117" s="10"/>
    </row>
    <row r="118" spans="3:23" ht="11.5" hidden="1" customHeight="1">
      <c r="C118" s="11" t="s">
        <v>208</v>
      </c>
      <c r="D118" s="10" t="s">
        <v>432</v>
      </c>
      <c r="E118" s="10">
        <v>0</v>
      </c>
      <c r="F118" s="10">
        <v>0</v>
      </c>
      <c r="G118" s="10">
        <v>0</v>
      </c>
      <c r="H118" s="10"/>
      <c r="I118" s="10">
        <v>12</v>
      </c>
      <c r="J118" s="10">
        <v>57</v>
      </c>
      <c r="K118" s="10">
        <v>0</v>
      </c>
      <c r="L118" s="10"/>
      <c r="M118" s="10">
        <v>98</v>
      </c>
      <c r="N118" s="10">
        <v>1106</v>
      </c>
      <c r="O118" s="10">
        <v>3</v>
      </c>
      <c r="P118" s="10">
        <v>158</v>
      </c>
      <c r="Q118" s="10"/>
      <c r="R118" s="10">
        <v>1</v>
      </c>
      <c r="S118" s="10">
        <v>2</v>
      </c>
      <c r="T118" s="10">
        <v>0</v>
      </c>
      <c r="U118" s="10" t="s">
        <v>403</v>
      </c>
      <c r="V118" s="10">
        <v>132.30000000000001</v>
      </c>
      <c r="W118" s="10"/>
    </row>
    <row r="119" spans="3:23" ht="11.5" hidden="1" customHeight="1">
      <c r="C119" s="11" t="s">
        <v>216</v>
      </c>
      <c r="D119" s="10" t="s">
        <v>432</v>
      </c>
      <c r="E119" s="10">
        <v>0</v>
      </c>
      <c r="F119" s="10">
        <v>0</v>
      </c>
      <c r="G119" s="10">
        <v>0</v>
      </c>
      <c r="H119" s="10"/>
      <c r="I119" s="10">
        <v>10</v>
      </c>
      <c r="J119" s="10">
        <v>4</v>
      </c>
      <c r="K119" s="10">
        <v>0</v>
      </c>
      <c r="L119" s="10"/>
      <c r="M119" s="10">
        <v>91</v>
      </c>
      <c r="N119" s="10">
        <v>1077</v>
      </c>
      <c r="O119" s="10">
        <v>4</v>
      </c>
      <c r="P119" s="10">
        <v>135</v>
      </c>
      <c r="Q119" s="10"/>
      <c r="R119" s="10">
        <v>1</v>
      </c>
      <c r="S119" s="10">
        <v>1</v>
      </c>
      <c r="T119" s="10">
        <v>0</v>
      </c>
      <c r="U119" s="10" t="s">
        <v>403</v>
      </c>
      <c r="V119" s="10">
        <v>132.1</v>
      </c>
      <c r="W119" s="10"/>
    </row>
    <row r="120" spans="3:23" ht="11.5" hidden="1" customHeight="1">
      <c r="C120" s="11" t="s">
        <v>98</v>
      </c>
      <c r="D120" s="10" t="s">
        <v>432</v>
      </c>
      <c r="E120" s="10">
        <v>0</v>
      </c>
      <c r="F120" s="10">
        <v>0</v>
      </c>
      <c r="G120" s="10">
        <v>0</v>
      </c>
      <c r="H120" s="10"/>
      <c r="I120" s="10">
        <v>155</v>
      </c>
      <c r="J120" s="10">
        <v>661</v>
      </c>
      <c r="K120" s="10">
        <v>8</v>
      </c>
      <c r="L120" s="10"/>
      <c r="M120" s="10">
        <v>13</v>
      </c>
      <c r="N120" s="10">
        <v>115</v>
      </c>
      <c r="O120" s="10">
        <v>1</v>
      </c>
      <c r="P120" s="10">
        <v>14</v>
      </c>
      <c r="Q120" s="10"/>
      <c r="R120" s="10">
        <v>2</v>
      </c>
      <c r="S120" s="10">
        <v>2</v>
      </c>
      <c r="T120" s="10">
        <v>0</v>
      </c>
      <c r="U120" s="10" t="s">
        <v>402</v>
      </c>
      <c r="V120" s="10">
        <v>131.6</v>
      </c>
      <c r="W120" s="10"/>
    </row>
    <row r="121" spans="3:23" ht="11.5" hidden="1" customHeight="1">
      <c r="C121" s="13" t="s">
        <v>232</v>
      </c>
      <c r="D121" s="10" t="s">
        <v>432</v>
      </c>
      <c r="E121" s="10">
        <v>0</v>
      </c>
      <c r="F121" s="10">
        <v>0</v>
      </c>
      <c r="G121" s="10">
        <v>0</v>
      </c>
      <c r="H121" s="10"/>
      <c r="I121" s="10">
        <v>5</v>
      </c>
      <c r="J121" s="10">
        <v>31</v>
      </c>
      <c r="K121" s="10">
        <v>0</v>
      </c>
      <c r="L121" s="10"/>
      <c r="M121" s="10">
        <v>72</v>
      </c>
      <c r="N121" s="10">
        <v>1017</v>
      </c>
      <c r="O121" s="10">
        <v>4</v>
      </c>
      <c r="P121" s="10">
        <v>117</v>
      </c>
      <c r="Q121" s="10"/>
      <c r="R121" s="10">
        <v>1</v>
      </c>
      <c r="S121" s="10">
        <v>0</v>
      </c>
      <c r="T121" s="10">
        <v>0</v>
      </c>
      <c r="U121" s="10" t="s">
        <v>403</v>
      </c>
      <c r="V121" s="10">
        <v>130.80000000000001</v>
      </c>
      <c r="W121" s="10"/>
    </row>
    <row r="122" spans="3:23" ht="11.5" hidden="1" customHeight="1">
      <c r="C122" s="11" t="s">
        <v>228</v>
      </c>
      <c r="D122" s="10" t="s">
        <v>432</v>
      </c>
      <c r="E122" s="10">
        <v>0</v>
      </c>
      <c r="F122" s="10">
        <v>0</v>
      </c>
      <c r="G122" s="10">
        <v>0</v>
      </c>
      <c r="H122" s="10"/>
      <c r="I122" s="10">
        <v>2</v>
      </c>
      <c r="J122" s="10">
        <v>-2</v>
      </c>
      <c r="K122" s="10">
        <v>0</v>
      </c>
      <c r="L122" s="10"/>
      <c r="M122" s="10">
        <v>67</v>
      </c>
      <c r="N122" s="10">
        <v>847</v>
      </c>
      <c r="O122" s="10">
        <v>7</v>
      </c>
      <c r="P122" s="10">
        <v>97</v>
      </c>
      <c r="Q122" s="10"/>
      <c r="R122" s="10">
        <v>0</v>
      </c>
      <c r="S122" s="10">
        <v>1</v>
      </c>
      <c r="T122" s="10">
        <v>1</v>
      </c>
      <c r="U122" s="10" t="s">
        <v>403</v>
      </c>
      <c r="V122" s="10">
        <v>130.5</v>
      </c>
      <c r="W122" s="10"/>
    </row>
    <row r="123" spans="3:23" ht="11.5" hidden="1" customHeight="1">
      <c r="C123" s="11" t="s">
        <v>467</v>
      </c>
      <c r="D123" s="10" t="s">
        <v>432</v>
      </c>
      <c r="E123" s="10">
        <v>0</v>
      </c>
      <c r="F123" s="10">
        <v>0</v>
      </c>
      <c r="G123" s="10">
        <v>0</v>
      </c>
      <c r="H123" s="10"/>
      <c r="I123" s="10">
        <v>0</v>
      </c>
      <c r="J123" s="10">
        <v>0</v>
      </c>
      <c r="K123" s="10">
        <v>0</v>
      </c>
      <c r="L123" s="10"/>
      <c r="M123" s="10">
        <v>0</v>
      </c>
      <c r="N123" s="10">
        <v>0</v>
      </c>
      <c r="O123" s="10">
        <v>0</v>
      </c>
      <c r="P123" s="10">
        <v>0</v>
      </c>
      <c r="Q123" s="10"/>
      <c r="R123" s="10">
        <v>0</v>
      </c>
      <c r="S123" s="10">
        <v>0</v>
      </c>
      <c r="T123" s="10">
        <v>4</v>
      </c>
      <c r="U123" s="10" t="s">
        <v>461</v>
      </c>
      <c r="V123" s="10">
        <v>130</v>
      </c>
      <c r="W123" s="10"/>
    </row>
    <row r="124" spans="3:23" ht="11.5" hidden="1" customHeight="1">
      <c r="C124" s="11" t="s">
        <v>203</v>
      </c>
      <c r="D124" s="15">
        <v>42736</v>
      </c>
      <c r="E124" s="10">
        <v>10</v>
      </c>
      <c r="F124" s="10">
        <v>1</v>
      </c>
      <c r="G124" s="10">
        <v>0</v>
      </c>
      <c r="H124" s="10"/>
      <c r="I124" s="10">
        <v>0</v>
      </c>
      <c r="J124" s="10">
        <v>0</v>
      </c>
      <c r="K124" s="10">
        <v>0</v>
      </c>
      <c r="L124" s="10"/>
      <c r="M124" s="10">
        <v>50</v>
      </c>
      <c r="N124" s="10">
        <v>796</v>
      </c>
      <c r="O124" s="10">
        <v>8</v>
      </c>
      <c r="P124" s="10">
        <v>97</v>
      </c>
      <c r="Q124" s="10"/>
      <c r="R124" s="10">
        <v>0</v>
      </c>
      <c r="S124" s="10">
        <v>1</v>
      </c>
      <c r="T124" s="10">
        <v>0</v>
      </c>
      <c r="U124" s="10" t="s">
        <v>403</v>
      </c>
      <c r="V124" s="10">
        <v>130</v>
      </c>
      <c r="W124" s="10"/>
    </row>
    <row r="125" spans="3:23" ht="11.5" hidden="1" customHeight="1">
      <c r="C125" s="11" t="s">
        <v>223</v>
      </c>
      <c r="D125" s="10" t="s">
        <v>432</v>
      </c>
      <c r="E125" s="10">
        <v>0</v>
      </c>
      <c r="F125" s="10">
        <v>0</v>
      </c>
      <c r="G125" s="10">
        <v>0</v>
      </c>
      <c r="H125" s="10"/>
      <c r="I125" s="10">
        <v>0</v>
      </c>
      <c r="J125" s="10">
        <v>0</v>
      </c>
      <c r="K125" s="10">
        <v>0</v>
      </c>
      <c r="L125" s="10"/>
      <c r="M125" s="10">
        <v>68</v>
      </c>
      <c r="N125" s="10">
        <v>1002</v>
      </c>
      <c r="O125" s="10">
        <v>5</v>
      </c>
      <c r="P125" s="10">
        <v>111</v>
      </c>
      <c r="Q125" s="10"/>
      <c r="R125" s="10">
        <v>0</v>
      </c>
      <c r="S125" s="10">
        <v>1</v>
      </c>
      <c r="T125" s="10">
        <v>0</v>
      </c>
      <c r="U125" s="10" t="s">
        <v>403</v>
      </c>
      <c r="V125" s="10">
        <v>128.19999999999999</v>
      </c>
      <c r="W125" s="10"/>
    </row>
    <row r="126" spans="3:23" ht="11.5" hidden="1" customHeight="1">
      <c r="C126" s="11" t="s">
        <v>544</v>
      </c>
      <c r="D126" s="10" t="s">
        <v>432</v>
      </c>
      <c r="E126" s="10">
        <v>0</v>
      </c>
      <c r="F126" s="10">
        <v>0</v>
      </c>
      <c r="G126" s="10">
        <v>0</v>
      </c>
      <c r="H126" s="10"/>
      <c r="I126" s="10">
        <v>1</v>
      </c>
      <c r="J126" s="10">
        <v>6</v>
      </c>
      <c r="K126" s="10">
        <v>0</v>
      </c>
      <c r="L126" s="10"/>
      <c r="M126" s="10">
        <v>0</v>
      </c>
      <c r="N126" s="10">
        <v>0</v>
      </c>
      <c r="O126" s="10">
        <v>0</v>
      </c>
      <c r="P126" s="10">
        <v>0</v>
      </c>
      <c r="Q126" s="10"/>
      <c r="R126" s="10">
        <v>0</v>
      </c>
      <c r="S126" s="10">
        <v>0</v>
      </c>
      <c r="T126" s="10">
        <v>0</v>
      </c>
      <c r="U126" s="10" t="s">
        <v>458</v>
      </c>
      <c r="V126" s="10">
        <v>127.6</v>
      </c>
      <c r="W126" s="10"/>
    </row>
    <row r="127" spans="3:23" ht="11.5" customHeight="1">
      <c r="C127" s="11" t="s">
        <v>545</v>
      </c>
      <c r="D127" s="10" t="s">
        <v>432</v>
      </c>
      <c r="E127" s="10">
        <v>0</v>
      </c>
      <c r="F127" s="10">
        <v>0</v>
      </c>
      <c r="G127" s="10">
        <v>0</v>
      </c>
      <c r="H127" s="10"/>
      <c r="I127" s="10">
        <v>0</v>
      </c>
      <c r="J127" s="10">
        <v>0</v>
      </c>
      <c r="K127" s="10">
        <v>0</v>
      </c>
      <c r="L127" s="10"/>
      <c r="M127" s="10">
        <v>80</v>
      </c>
      <c r="N127" s="10">
        <v>1073</v>
      </c>
      <c r="O127" s="10">
        <v>3</v>
      </c>
      <c r="P127" s="10">
        <v>127</v>
      </c>
      <c r="Q127" s="10"/>
      <c r="R127" s="10">
        <v>1</v>
      </c>
      <c r="S127" s="10">
        <v>0</v>
      </c>
      <c r="T127" s="10">
        <v>0</v>
      </c>
      <c r="U127" s="10" t="s">
        <v>412</v>
      </c>
      <c r="V127" s="10">
        <v>127.3</v>
      </c>
      <c r="W127" s="10"/>
    </row>
    <row r="128" spans="3:23" ht="11.5" hidden="1" customHeight="1">
      <c r="C128" s="11" t="s">
        <v>546</v>
      </c>
      <c r="D128" s="10" t="s">
        <v>432</v>
      </c>
      <c r="E128" s="10">
        <v>0</v>
      </c>
      <c r="F128" s="10">
        <v>0</v>
      </c>
      <c r="G128" s="10">
        <v>0</v>
      </c>
      <c r="H128" s="10"/>
      <c r="I128" s="10">
        <v>0</v>
      </c>
      <c r="J128" s="10">
        <v>0</v>
      </c>
      <c r="K128" s="10">
        <v>0</v>
      </c>
      <c r="L128" s="10"/>
      <c r="M128" s="10">
        <v>0</v>
      </c>
      <c r="N128" s="10">
        <v>0</v>
      </c>
      <c r="O128" s="10">
        <v>0</v>
      </c>
      <c r="P128" s="10">
        <v>0</v>
      </c>
      <c r="Q128" s="10"/>
      <c r="R128" s="10">
        <v>0</v>
      </c>
      <c r="S128" s="10">
        <v>0</v>
      </c>
      <c r="T128" s="10">
        <v>0</v>
      </c>
      <c r="U128" s="10" t="s">
        <v>458</v>
      </c>
      <c r="V128" s="10">
        <v>127</v>
      </c>
      <c r="W128" s="10"/>
    </row>
    <row r="129" spans="3:23" ht="11.5" hidden="1" customHeight="1">
      <c r="C129" s="11" t="s">
        <v>468</v>
      </c>
      <c r="D129" s="10" t="s">
        <v>432</v>
      </c>
      <c r="E129" s="10">
        <v>0</v>
      </c>
      <c r="F129" s="10">
        <v>0</v>
      </c>
      <c r="G129" s="10">
        <v>0</v>
      </c>
      <c r="H129" s="10"/>
      <c r="I129" s="10">
        <v>0</v>
      </c>
      <c r="J129" s="10">
        <v>0</v>
      </c>
      <c r="K129" s="10">
        <v>0</v>
      </c>
      <c r="L129" s="10"/>
      <c r="M129" s="10">
        <v>0</v>
      </c>
      <c r="N129" s="10">
        <v>0</v>
      </c>
      <c r="O129" s="10">
        <v>0</v>
      </c>
      <c r="P129" s="10">
        <v>0</v>
      </c>
      <c r="Q129" s="10"/>
      <c r="R129" s="10">
        <v>0</v>
      </c>
      <c r="S129" s="10">
        <v>0</v>
      </c>
      <c r="T129" s="10">
        <v>5</v>
      </c>
      <c r="U129" s="10" t="s">
        <v>461</v>
      </c>
      <c r="V129" s="10">
        <v>127</v>
      </c>
      <c r="W129" s="10"/>
    </row>
    <row r="130" spans="3:23" ht="11.5" hidden="1" customHeight="1">
      <c r="C130" s="11" t="s">
        <v>221</v>
      </c>
      <c r="D130" s="10" t="s">
        <v>432</v>
      </c>
      <c r="E130" s="10">
        <v>0</v>
      </c>
      <c r="F130" s="10">
        <v>0</v>
      </c>
      <c r="G130" s="10">
        <v>0</v>
      </c>
      <c r="H130" s="10"/>
      <c r="I130" s="10">
        <v>0</v>
      </c>
      <c r="J130" s="10">
        <v>0</v>
      </c>
      <c r="K130" s="10">
        <v>0</v>
      </c>
      <c r="L130" s="10"/>
      <c r="M130" s="10">
        <v>42</v>
      </c>
      <c r="N130" s="10">
        <v>726</v>
      </c>
      <c r="O130" s="10">
        <v>9</v>
      </c>
      <c r="P130" s="10">
        <v>81</v>
      </c>
      <c r="Q130" s="10"/>
      <c r="R130" s="10">
        <v>0</v>
      </c>
      <c r="S130" s="10">
        <v>0</v>
      </c>
      <c r="T130" s="10">
        <v>0</v>
      </c>
      <c r="U130" s="10" t="s">
        <v>403</v>
      </c>
      <c r="V130" s="10">
        <v>126.6</v>
      </c>
      <c r="W130" s="10"/>
    </row>
    <row r="131" spans="3:23" ht="11.5" hidden="1" customHeight="1">
      <c r="C131" s="11" t="s">
        <v>204</v>
      </c>
      <c r="D131" s="10" t="s">
        <v>432</v>
      </c>
      <c r="E131" s="10">
        <v>0</v>
      </c>
      <c r="F131" s="10">
        <v>0</v>
      </c>
      <c r="G131" s="10">
        <v>0</v>
      </c>
      <c r="H131" s="10"/>
      <c r="I131" s="10">
        <v>0</v>
      </c>
      <c r="J131" s="10">
        <v>0</v>
      </c>
      <c r="K131" s="10">
        <v>0</v>
      </c>
      <c r="L131" s="10"/>
      <c r="M131" s="10">
        <v>73</v>
      </c>
      <c r="N131" s="10">
        <v>883</v>
      </c>
      <c r="O131" s="10">
        <v>6</v>
      </c>
      <c r="P131" s="10">
        <v>151</v>
      </c>
      <c r="Q131" s="10"/>
      <c r="R131" s="10">
        <v>1</v>
      </c>
      <c r="S131" s="10">
        <v>0</v>
      </c>
      <c r="T131" s="10">
        <v>0</v>
      </c>
      <c r="U131" s="10" t="s">
        <v>403</v>
      </c>
      <c r="V131" s="10">
        <v>126.3</v>
      </c>
      <c r="W131" s="10"/>
    </row>
    <row r="132" spans="3:23" ht="11.5" hidden="1" customHeight="1">
      <c r="C132" s="11" t="s">
        <v>245</v>
      </c>
      <c r="D132" s="10" t="s">
        <v>432</v>
      </c>
      <c r="E132" s="10">
        <v>0</v>
      </c>
      <c r="F132" s="10">
        <v>0</v>
      </c>
      <c r="G132" s="10">
        <v>0</v>
      </c>
      <c r="H132" s="10"/>
      <c r="I132" s="10">
        <v>2</v>
      </c>
      <c r="J132" s="10">
        <v>15</v>
      </c>
      <c r="K132" s="10">
        <v>0</v>
      </c>
      <c r="L132" s="10"/>
      <c r="M132" s="10">
        <v>69</v>
      </c>
      <c r="N132" s="10">
        <v>967</v>
      </c>
      <c r="O132" s="10">
        <v>5</v>
      </c>
      <c r="P132" s="10">
        <v>92</v>
      </c>
      <c r="Q132" s="10"/>
      <c r="R132" s="10">
        <v>0</v>
      </c>
      <c r="S132" s="10">
        <v>1</v>
      </c>
      <c r="T132" s="10">
        <v>0</v>
      </c>
      <c r="U132" s="10" t="s">
        <v>403</v>
      </c>
      <c r="V132" s="10">
        <v>126.2</v>
      </c>
      <c r="W132" s="10"/>
    </row>
    <row r="133" spans="3:23" ht="11.5" customHeight="1">
      <c r="C133" s="11" t="s">
        <v>547</v>
      </c>
      <c r="D133" s="10" t="s">
        <v>432</v>
      </c>
      <c r="E133" s="10">
        <v>0</v>
      </c>
      <c r="F133" s="10">
        <v>0</v>
      </c>
      <c r="G133" s="10">
        <v>0</v>
      </c>
      <c r="H133" s="10"/>
      <c r="I133" s="10">
        <v>0</v>
      </c>
      <c r="J133" s="10">
        <v>0</v>
      </c>
      <c r="K133" s="10">
        <v>0</v>
      </c>
      <c r="L133" s="10"/>
      <c r="M133" s="10">
        <v>83</v>
      </c>
      <c r="N133" s="10">
        <v>840</v>
      </c>
      <c r="O133" s="10">
        <v>7</v>
      </c>
      <c r="P133" s="10">
        <v>132</v>
      </c>
      <c r="Q133" s="10"/>
      <c r="R133" s="10">
        <v>0</v>
      </c>
      <c r="S133" s="10">
        <v>0</v>
      </c>
      <c r="T133" s="10">
        <v>0</v>
      </c>
      <c r="U133" s="10" t="s">
        <v>412</v>
      </c>
      <c r="V133" s="10">
        <v>126</v>
      </c>
      <c r="W133" s="10"/>
    </row>
    <row r="134" spans="3:23" ht="11.5" hidden="1" customHeight="1">
      <c r="C134" s="11" t="s">
        <v>548</v>
      </c>
      <c r="D134" s="10" t="s">
        <v>432</v>
      </c>
      <c r="E134" s="10">
        <v>0</v>
      </c>
      <c r="F134" s="10">
        <v>0</v>
      </c>
      <c r="G134" s="10">
        <v>0</v>
      </c>
      <c r="H134" s="10"/>
      <c r="I134" s="10">
        <v>0</v>
      </c>
      <c r="J134" s="10">
        <v>0</v>
      </c>
      <c r="K134" s="10">
        <v>0</v>
      </c>
      <c r="L134" s="10"/>
      <c r="M134" s="10">
        <v>0</v>
      </c>
      <c r="N134" s="10">
        <v>0</v>
      </c>
      <c r="O134" s="10">
        <v>0</v>
      </c>
      <c r="P134" s="10">
        <v>0</v>
      </c>
      <c r="Q134" s="10"/>
      <c r="R134" s="10">
        <v>0</v>
      </c>
      <c r="S134" s="10">
        <v>0</v>
      </c>
      <c r="T134" s="10">
        <v>0</v>
      </c>
      <c r="U134" s="10" t="s">
        <v>458</v>
      </c>
      <c r="V134" s="10">
        <v>125</v>
      </c>
      <c r="W134" s="10"/>
    </row>
    <row r="135" spans="3:23" ht="11.5" hidden="1" customHeight="1">
      <c r="C135" s="13" t="s">
        <v>236</v>
      </c>
      <c r="D135" s="10" t="s">
        <v>432</v>
      </c>
      <c r="E135" s="10">
        <v>0</v>
      </c>
      <c r="F135" s="10">
        <v>0</v>
      </c>
      <c r="G135" s="10">
        <v>0</v>
      </c>
      <c r="H135" s="10"/>
      <c r="I135" s="10">
        <v>0</v>
      </c>
      <c r="J135" s="10">
        <v>0</v>
      </c>
      <c r="K135" s="10">
        <v>0</v>
      </c>
      <c r="L135" s="10"/>
      <c r="M135" s="10">
        <v>56</v>
      </c>
      <c r="N135" s="10">
        <v>1005</v>
      </c>
      <c r="O135" s="10">
        <v>4</v>
      </c>
      <c r="P135" s="10">
        <v>100</v>
      </c>
      <c r="Q135" s="10"/>
      <c r="R135" s="10">
        <v>0</v>
      </c>
      <c r="S135" s="10">
        <v>0</v>
      </c>
      <c r="T135" s="10">
        <v>0</v>
      </c>
      <c r="U135" s="10" t="s">
        <v>403</v>
      </c>
      <c r="V135" s="10">
        <v>124.5</v>
      </c>
      <c r="W135" s="10"/>
    </row>
    <row r="136" spans="3:23" ht="11.5" customHeight="1">
      <c r="C136" s="11" t="s">
        <v>549</v>
      </c>
      <c r="D136" s="10" t="s">
        <v>432</v>
      </c>
      <c r="E136" s="10">
        <v>0</v>
      </c>
      <c r="F136" s="10">
        <v>0</v>
      </c>
      <c r="G136" s="10">
        <v>0</v>
      </c>
      <c r="H136" s="10"/>
      <c r="I136" s="10">
        <v>1</v>
      </c>
      <c r="J136" s="10">
        <v>0</v>
      </c>
      <c r="K136" s="10">
        <v>0</v>
      </c>
      <c r="L136" s="10"/>
      <c r="M136" s="10">
        <v>65</v>
      </c>
      <c r="N136" s="10">
        <v>923</v>
      </c>
      <c r="O136" s="10">
        <v>6</v>
      </c>
      <c r="P136" s="10">
        <v>95</v>
      </c>
      <c r="Q136" s="10"/>
      <c r="R136" s="10">
        <v>0</v>
      </c>
      <c r="S136" s="10">
        <v>2</v>
      </c>
      <c r="T136" s="10">
        <v>0</v>
      </c>
      <c r="U136" s="10" t="s">
        <v>412</v>
      </c>
      <c r="V136" s="10">
        <v>124.3</v>
      </c>
      <c r="W136" s="10"/>
    </row>
    <row r="137" spans="3:23" ht="11.5" customHeight="1">
      <c r="C137" s="11" t="s">
        <v>550</v>
      </c>
      <c r="D137" s="10" t="s">
        <v>432</v>
      </c>
      <c r="E137" s="10">
        <v>0</v>
      </c>
      <c r="F137" s="10">
        <v>0</v>
      </c>
      <c r="G137" s="10">
        <v>0</v>
      </c>
      <c r="H137" s="10"/>
      <c r="I137" s="10">
        <v>2</v>
      </c>
      <c r="J137" s="10">
        <v>11</v>
      </c>
      <c r="K137" s="10">
        <v>0</v>
      </c>
      <c r="L137" s="10"/>
      <c r="M137" s="10">
        <v>65</v>
      </c>
      <c r="N137" s="10">
        <v>800</v>
      </c>
      <c r="O137" s="10">
        <v>7</v>
      </c>
      <c r="P137" s="10">
        <v>102</v>
      </c>
      <c r="Q137" s="10"/>
      <c r="R137" s="10">
        <v>0</v>
      </c>
      <c r="S137" s="10">
        <v>0</v>
      </c>
      <c r="T137" s="10">
        <v>0</v>
      </c>
      <c r="U137" s="10" t="s">
        <v>412</v>
      </c>
      <c r="V137" s="10">
        <v>123.1</v>
      </c>
      <c r="W137" s="10"/>
    </row>
    <row r="138" spans="3:23" ht="11.5" hidden="1" customHeight="1">
      <c r="C138" s="11" t="s">
        <v>234</v>
      </c>
      <c r="D138" s="10" t="s">
        <v>432</v>
      </c>
      <c r="E138" s="10">
        <v>0</v>
      </c>
      <c r="F138" s="10">
        <v>0</v>
      </c>
      <c r="G138" s="10">
        <v>0</v>
      </c>
      <c r="H138" s="10"/>
      <c r="I138" s="10">
        <v>0</v>
      </c>
      <c r="J138" s="10">
        <v>0</v>
      </c>
      <c r="K138" s="10">
        <v>0</v>
      </c>
      <c r="L138" s="10"/>
      <c r="M138" s="10">
        <v>79</v>
      </c>
      <c r="N138" s="10">
        <v>1041</v>
      </c>
      <c r="O138" s="10">
        <v>3</v>
      </c>
      <c r="P138" s="10">
        <v>116</v>
      </c>
      <c r="Q138" s="10"/>
      <c r="R138" s="10">
        <v>0</v>
      </c>
      <c r="S138" s="10">
        <v>0</v>
      </c>
      <c r="T138" s="10">
        <v>0</v>
      </c>
      <c r="U138" s="10" t="s">
        <v>403</v>
      </c>
      <c r="V138" s="10">
        <v>122.1</v>
      </c>
      <c r="W138" s="10"/>
    </row>
    <row r="139" spans="3:23" ht="11.5" hidden="1" customHeight="1">
      <c r="C139" s="11" t="s">
        <v>227</v>
      </c>
      <c r="D139" s="10" t="s">
        <v>432</v>
      </c>
      <c r="E139" s="10">
        <v>0</v>
      </c>
      <c r="F139" s="10">
        <v>0</v>
      </c>
      <c r="G139" s="10">
        <v>0</v>
      </c>
      <c r="H139" s="10"/>
      <c r="I139" s="10">
        <v>1</v>
      </c>
      <c r="J139" s="10">
        <v>-2</v>
      </c>
      <c r="K139" s="10">
        <v>0</v>
      </c>
      <c r="L139" s="10"/>
      <c r="M139" s="10">
        <v>64</v>
      </c>
      <c r="N139" s="10">
        <v>862</v>
      </c>
      <c r="O139" s="10">
        <v>6</v>
      </c>
      <c r="P139" s="10">
        <v>106</v>
      </c>
      <c r="Q139" s="10"/>
      <c r="R139" s="10">
        <v>0</v>
      </c>
      <c r="S139" s="10">
        <v>0</v>
      </c>
      <c r="T139" s="10">
        <v>0</v>
      </c>
      <c r="U139" s="10" t="s">
        <v>403</v>
      </c>
      <c r="V139" s="10">
        <v>122</v>
      </c>
      <c r="W139" s="10"/>
    </row>
    <row r="140" spans="3:23" ht="11.5" hidden="1" customHeight="1">
      <c r="C140" s="11" t="s">
        <v>551</v>
      </c>
      <c r="D140" s="10" t="s">
        <v>432</v>
      </c>
      <c r="E140" s="10">
        <v>0</v>
      </c>
      <c r="F140" s="10">
        <v>0</v>
      </c>
      <c r="G140" s="10">
        <v>0</v>
      </c>
      <c r="H140" s="10"/>
      <c r="I140" s="10">
        <v>168</v>
      </c>
      <c r="J140" s="10">
        <v>704</v>
      </c>
      <c r="K140" s="10">
        <v>6</v>
      </c>
      <c r="L140" s="10"/>
      <c r="M140" s="10">
        <v>12</v>
      </c>
      <c r="N140" s="10">
        <v>82</v>
      </c>
      <c r="O140" s="10">
        <v>1</v>
      </c>
      <c r="P140" s="10">
        <v>18</v>
      </c>
      <c r="Q140" s="10"/>
      <c r="R140" s="10">
        <v>0</v>
      </c>
      <c r="S140" s="10">
        <v>0</v>
      </c>
      <c r="T140" s="10">
        <v>0</v>
      </c>
      <c r="U140" s="10" t="s">
        <v>402</v>
      </c>
      <c r="V140" s="10">
        <v>120.6</v>
      </c>
      <c r="W140" s="10"/>
    </row>
    <row r="141" spans="3:23" ht="11.5" hidden="1" customHeight="1">
      <c r="C141" s="11" t="s">
        <v>222</v>
      </c>
      <c r="D141" s="10" t="s">
        <v>432</v>
      </c>
      <c r="E141" s="10">
        <v>0</v>
      </c>
      <c r="F141" s="10">
        <v>0</v>
      </c>
      <c r="G141" s="10">
        <v>0</v>
      </c>
      <c r="H141" s="10"/>
      <c r="I141" s="10">
        <v>0</v>
      </c>
      <c r="J141" s="10">
        <v>0</v>
      </c>
      <c r="K141" s="10">
        <v>0</v>
      </c>
      <c r="L141" s="10"/>
      <c r="M141" s="10">
        <v>66</v>
      </c>
      <c r="N141" s="10">
        <v>964</v>
      </c>
      <c r="O141" s="10">
        <v>4</v>
      </c>
      <c r="P141" s="10">
        <v>100</v>
      </c>
      <c r="Q141" s="10"/>
      <c r="R141" s="10">
        <v>0</v>
      </c>
      <c r="S141" s="10">
        <v>0</v>
      </c>
      <c r="T141" s="10">
        <v>0</v>
      </c>
      <c r="U141" s="10" t="s">
        <v>403</v>
      </c>
      <c r="V141" s="10">
        <v>120.4</v>
      </c>
      <c r="W141" s="10"/>
    </row>
    <row r="142" spans="3:23" ht="11.5" hidden="1" customHeight="1">
      <c r="C142" s="11" t="s">
        <v>552</v>
      </c>
      <c r="D142" s="10" t="s">
        <v>432</v>
      </c>
      <c r="E142" s="10">
        <v>0</v>
      </c>
      <c r="F142" s="10">
        <v>0</v>
      </c>
      <c r="G142" s="10">
        <v>0</v>
      </c>
      <c r="H142" s="10"/>
      <c r="I142" s="10">
        <v>0</v>
      </c>
      <c r="J142" s="10">
        <v>0</v>
      </c>
      <c r="K142" s="10">
        <v>0</v>
      </c>
      <c r="L142" s="10"/>
      <c r="M142" s="10">
        <v>0</v>
      </c>
      <c r="N142" s="10">
        <v>0</v>
      </c>
      <c r="O142" s="10">
        <v>0</v>
      </c>
      <c r="P142" s="10">
        <v>0</v>
      </c>
      <c r="Q142" s="10"/>
      <c r="R142" s="10">
        <v>0</v>
      </c>
      <c r="S142" s="10">
        <v>0</v>
      </c>
      <c r="T142" s="10">
        <v>0</v>
      </c>
      <c r="U142" s="10" t="s">
        <v>458</v>
      </c>
      <c r="V142" s="10">
        <v>120</v>
      </c>
      <c r="W142" s="10"/>
    </row>
    <row r="143" spans="3:23" ht="11.5" hidden="1" customHeight="1">
      <c r="C143" s="11" t="s">
        <v>244</v>
      </c>
      <c r="D143" s="15">
        <v>42736</v>
      </c>
      <c r="E143" s="10">
        <v>50</v>
      </c>
      <c r="F143" s="10">
        <v>1</v>
      </c>
      <c r="G143" s="10">
        <v>0</v>
      </c>
      <c r="H143" s="10"/>
      <c r="I143" s="10">
        <v>0</v>
      </c>
      <c r="J143" s="10">
        <v>0</v>
      </c>
      <c r="K143" s="10">
        <v>0</v>
      </c>
      <c r="L143" s="10"/>
      <c r="M143" s="10">
        <v>72</v>
      </c>
      <c r="N143" s="10">
        <v>895</v>
      </c>
      <c r="O143" s="10">
        <v>4</v>
      </c>
      <c r="P143" s="10">
        <v>104</v>
      </c>
      <c r="Q143" s="10"/>
      <c r="R143" s="10">
        <v>0</v>
      </c>
      <c r="S143" s="10">
        <v>0</v>
      </c>
      <c r="T143" s="10">
        <v>0</v>
      </c>
      <c r="U143" s="10" t="s">
        <v>403</v>
      </c>
      <c r="V143" s="10">
        <v>119.5</v>
      </c>
      <c r="W143" s="10"/>
    </row>
    <row r="144" spans="3:23" ht="11.5" hidden="1" customHeight="1">
      <c r="C144" s="11" t="s">
        <v>209</v>
      </c>
      <c r="D144" s="10" t="s">
        <v>432</v>
      </c>
      <c r="E144" s="10">
        <v>0</v>
      </c>
      <c r="F144" s="10">
        <v>0</v>
      </c>
      <c r="G144" s="10">
        <v>0</v>
      </c>
      <c r="H144" s="10"/>
      <c r="I144" s="10">
        <v>0</v>
      </c>
      <c r="J144" s="10">
        <v>0</v>
      </c>
      <c r="K144" s="10">
        <v>0</v>
      </c>
      <c r="L144" s="10"/>
      <c r="M144" s="10">
        <v>78</v>
      </c>
      <c r="N144" s="10">
        <v>954</v>
      </c>
      <c r="O144" s="10">
        <v>4</v>
      </c>
      <c r="P144" s="10">
        <v>150</v>
      </c>
      <c r="Q144" s="10"/>
      <c r="R144" s="10">
        <v>0</v>
      </c>
      <c r="S144" s="10">
        <v>0</v>
      </c>
      <c r="T144" s="10">
        <v>0</v>
      </c>
      <c r="U144" s="10" t="s">
        <v>403</v>
      </c>
      <c r="V144" s="10">
        <v>119.4</v>
      </c>
      <c r="W144" s="10"/>
    </row>
    <row r="145" spans="3:23" ht="11.5" hidden="1" customHeight="1">
      <c r="C145" s="11" t="s">
        <v>219</v>
      </c>
      <c r="D145" s="10" t="s">
        <v>432</v>
      </c>
      <c r="E145" s="10">
        <v>0</v>
      </c>
      <c r="F145" s="10">
        <v>0</v>
      </c>
      <c r="G145" s="10">
        <v>0</v>
      </c>
      <c r="H145" s="10"/>
      <c r="I145" s="10">
        <v>3</v>
      </c>
      <c r="J145" s="10">
        <v>31</v>
      </c>
      <c r="K145" s="10">
        <v>0</v>
      </c>
      <c r="L145" s="10"/>
      <c r="M145" s="10">
        <v>65</v>
      </c>
      <c r="N145" s="10">
        <v>683</v>
      </c>
      <c r="O145" s="10">
        <v>8</v>
      </c>
      <c r="P145" s="10">
        <v>105</v>
      </c>
      <c r="Q145" s="10"/>
      <c r="R145" s="10">
        <v>0</v>
      </c>
      <c r="S145" s="10">
        <v>0</v>
      </c>
      <c r="T145" s="10">
        <v>0</v>
      </c>
      <c r="U145" s="10" t="s">
        <v>403</v>
      </c>
      <c r="V145" s="10">
        <v>119.4</v>
      </c>
      <c r="W145" s="10"/>
    </row>
    <row r="146" spans="3:23" ht="11.5" hidden="1" customHeight="1">
      <c r="C146" s="11" t="s">
        <v>469</v>
      </c>
      <c r="D146" s="10" t="s">
        <v>432</v>
      </c>
      <c r="E146" s="10">
        <v>0</v>
      </c>
      <c r="F146" s="10">
        <v>0</v>
      </c>
      <c r="G146" s="10">
        <v>0</v>
      </c>
      <c r="H146" s="10"/>
      <c r="I146" s="10">
        <v>0</v>
      </c>
      <c r="J146" s="10">
        <v>0</v>
      </c>
      <c r="K146" s="10">
        <v>0</v>
      </c>
      <c r="L146" s="10"/>
      <c r="M146" s="10">
        <v>0</v>
      </c>
      <c r="N146" s="10">
        <v>0</v>
      </c>
      <c r="O146" s="10">
        <v>0</v>
      </c>
      <c r="P146" s="10">
        <v>0</v>
      </c>
      <c r="Q146" s="10"/>
      <c r="R146" s="10">
        <v>0</v>
      </c>
      <c r="S146" s="10">
        <v>0</v>
      </c>
      <c r="T146" s="10">
        <v>2</v>
      </c>
      <c r="U146" s="10" t="s">
        <v>461</v>
      </c>
      <c r="V146" s="10">
        <v>118</v>
      </c>
      <c r="W146" s="10"/>
    </row>
    <row r="147" spans="3:23" ht="11.5" hidden="1" customHeight="1">
      <c r="C147" s="11" t="s">
        <v>233</v>
      </c>
      <c r="D147" s="10" t="s">
        <v>432</v>
      </c>
      <c r="E147" s="10">
        <v>0</v>
      </c>
      <c r="F147" s="10">
        <v>0</v>
      </c>
      <c r="G147" s="10">
        <v>0</v>
      </c>
      <c r="H147" s="10"/>
      <c r="I147" s="10">
        <v>1</v>
      </c>
      <c r="J147" s="10">
        <v>3</v>
      </c>
      <c r="K147" s="10">
        <v>0</v>
      </c>
      <c r="L147" s="10"/>
      <c r="M147" s="10">
        <v>55</v>
      </c>
      <c r="N147" s="10">
        <v>930</v>
      </c>
      <c r="O147" s="10">
        <v>4</v>
      </c>
      <c r="P147" s="10">
        <v>103</v>
      </c>
      <c r="Q147" s="10"/>
      <c r="R147" s="10">
        <v>0</v>
      </c>
      <c r="S147" s="10">
        <v>0</v>
      </c>
      <c r="T147" s="10">
        <v>0</v>
      </c>
      <c r="U147" s="10" t="s">
        <v>403</v>
      </c>
      <c r="V147" s="10">
        <v>117.3</v>
      </c>
      <c r="W147" s="10"/>
    </row>
    <row r="148" spans="3:23" ht="11.5" hidden="1" customHeight="1">
      <c r="C148" s="11" t="s">
        <v>553</v>
      </c>
      <c r="D148" s="10" t="s">
        <v>432</v>
      </c>
      <c r="E148" s="10">
        <v>0</v>
      </c>
      <c r="F148" s="10">
        <v>0</v>
      </c>
      <c r="G148" s="10">
        <v>0</v>
      </c>
      <c r="H148" s="10"/>
      <c r="I148" s="10">
        <v>0</v>
      </c>
      <c r="J148" s="10">
        <v>0</v>
      </c>
      <c r="K148" s="10">
        <v>0</v>
      </c>
      <c r="L148" s="10"/>
      <c r="M148" s="10">
        <v>0</v>
      </c>
      <c r="N148" s="10">
        <v>0</v>
      </c>
      <c r="O148" s="10">
        <v>0</v>
      </c>
      <c r="P148" s="10">
        <v>0</v>
      </c>
      <c r="Q148" s="10"/>
      <c r="R148" s="10">
        <v>0</v>
      </c>
      <c r="S148" s="10">
        <v>0</v>
      </c>
      <c r="T148" s="10">
        <v>0</v>
      </c>
      <c r="U148" s="10" t="s">
        <v>458</v>
      </c>
      <c r="V148" s="10">
        <v>117</v>
      </c>
      <c r="W148" s="10"/>
    </row>
    <row r="149" spans="3:23" ht="11.5" hidden="1" customHeight="1">
      <c r="C149" s="11" t="s">
        <v>470</v>
      </c>
      <c r="D149" s="10" t="s">
        <v>432</v>
      </c>
      <c r="E149" s="10">
        <v>0</v>
      </c>
      <c r="F149" s="10">
        <v>0</v>
      </c>
      <c r="G149" s="10">
        <v>0</v>
      </c>
      <c r="H149" s="10"/>
      <c r="I149" s="10">
        <v>0</v>
      </c>
      <c r="J149" s="10">
        <v>0</v>
      </c>
      <c r="K149" s="10">
        <v>0</v>
      </c>
      <c r="L149" s="10"/>
      <c r="M149" s="10">
        <v>0</v>
      </c>
      <c r="N149" s="10">
        <v>0</v>
      </c>
      <c r="O149" s="10">
        <v>0</v>
      </c>
      <c r="P149" s="10">
        <v>0</v>
      </c>
      <c r="Q149" s="10"/>
      <c r="R149" s="10">
        <v>0</v>
      </c>
      <c r="S149" s="10">
        <v>0</v>
      </c>
      <c r="T149" s="10">
        <v>0</v>
      </c>
      <c r="U149" s="10" t="s">
        <v>461</v>
      </c>
      <c r="V149" s="10">
        <v>117</v>
      </c>
      <c r="W149" s="10"/>
    </row>
    <row r="150" spans="3:23" ht="11.5" hidden="1" customHeight="1">
      <c r="C150" s="11" t="s">
        <v>111</v>
      </c>
      <c r="D150" s="10" t="s">
        <v>432</v>
      </c>
      <c r="E150" s="10">
        <v>0</v>
      </c>
      <c r="F150" s="10">
        <v>0</v>
      </c>
      <c r="G150" s="10">
        <v>0</v>
      </c>
      <c r="H150" s="10"/>
      <c r="I150" s="10">
        <v>101</v>
      </c>
      <c r="J150" s="10">
        <v>577</v>
      </c>
      <c r="K150" s="10">
        <v>8</v>
      </c>
      <c r="L150" s="10"/>
      <c r="M150" s="10">
        <v>9</v>
      </c>
      <c r="N150" s="10">
        <v>50</v>
      </c>
      <c r="O150" s="10">
        <v>1</v>
      </c>
      <c r="P150" s="10">
        <v>11</v>
      </c>
      <c r="Q150" s="10"/>
      <c r="R150" s="10">
        <v>0</v>
      </c>
      <c r="S150" s="10">
        <v>0</v>
      </c>
      <c r="T150" s="10">
        <v>0</v>
      </c>
      <c r="U150" s="10" t="s">
        <v>402</v>
      </c>
      <c r="V150" s="10">
        <v>116.7</v>
      </c>
      <c r="W150" s="10"/>
    </row>
    <row r="151" spans="3:23" ht="11.5" hidden="1" customHeight="1">
      <c r="C151" s="11" t="s">
        <v>247</v>
      </c>
      <c r="D151" s="15">
        <v>42736</v>
      </c>
      <c r="E151" s="10">
        <v>20</v>
      </c>
      <c r="F151" s="10">
        <v>1</v>
      </c>
      <c r="G151" s="10">
        <v>0</v>
      </c>
      <c r="H151" s="10"/>
      <c r="I151" s="10">
        <v>6</v>
      </c>
      <c r="J151" s="10">
        <v>35</v>
      </c>
      <c r="K151" s="10">
        <v>0</v>
      </c>
      <c r="L151" s="10"/>
      <c r="M151" s="10">
        <v>63</v>
      </c>
      <c r="N151" s="10">
        <v>851</v>
      </c>
      <c r="O151" s="10">
        <v>3</v>
      </c>
      <c r="P151" s="10">
        <v>105</v>
      </c>
      <c r="Q151" s="10"/>
      <c r="R151" s="10">
        <v>0</v>
      </c>
      <c r="S151" s="10">
        <v>1</v>
      </c>
      <c r="T151" s="10">
        <v>1</v>
      </c>
      <c r="U151" s="10" t="s">
        <v>403</v>
      </c>
      <c r="V151" s="10">
        <v>115.4</v>
      </c>
      <c r="W151" s="10"/>
    </row>
    <row r="152" spans="3:23" ht="11.5" hidden="1" customHeight="1">
      <c r="C152" s="11" t="s">
        <v>103</v>
      </c>
      <c r="D152" s="10" t="s">
        <v>432</v>
      </c>
      <c r="E152" s="10">
        <v>0</v>
      </c>
      <c r="F152" s="10">
        <v>0</v>
      </c>
      <c r="G152" s="10">
        <v>0</v>
      </c>
      <c r="H152" s="10"/>
      <c r="I152" s="10">
        <v>148</v>
      </c>
      <c r="J152" s="10">
        <v>583</v>
      </c>
      <c r="K152" s="10">
        <v>7</v>
      </c>
      <c r="L152" s="10"/>
      <c r="M152" s="10">
        <v>22</v>
      </c>
      <c r="N152" s="10">
        <v>107</v>
      </c>
      <c r="O152" s="10">
        <v>1</v>
      </c>
      <c r="P152" s="10">
        <v>29</v>
      </c>
      <c r="Q152" s="10"/>
      <c r="R152" s="10">
        <v>0</v>
      </c>
      <c r="S152" s="10">
        <v>1</v>
      </c>
      <c r="T152" s="10">
        <v>0</v>
      </c>
      <c r="U152" s="10" t="s">
        <v>402</v>
      </c>
      <c r="V152" s="10">
        <v>115</v>
      </c>
      <c r="W152" s="10"/>
    </row>
    <row r="153" spans="3:23" ht="11.5" customHeight="1">
      <c r="C153" s="13" t="s">
        <v>554</v>
      </c>
      <c r="D153" s="10" t="s">
        <v>432</v>
      </c>
      <c r="E153" s="10">
        <v>0</v>
      </c>
      <c r="F153" s="10">
        <v>0</v>
      </c>
      <c r="G153" s="10">
        <v>0</v>
      </c>
      <c r="H153" s="10"/>
      <c r="I153" s="10">
        <v>0</v>
      </c>
      <c r="J153" s="10">
        <v>0</v>
      </c>
      <c r="K153" s="10">
        <v>0</v>
      </c>
      <c r="L153" s="10"/>
      <c r="M153" s="10">
        <v>57</v>
      </c>
      <c r="N153" s="10">
        <v>660</v>
      </c>
      <c r="O153" s="10">
        <v>8</v>
      </c>
      <c r="P153" s="10">
        <v>81</v>
      </c>
      <c r="Q153" s="10"/>
      <c r="R153" s="10">
        <v>0</v>
      </c>
      <c r="S153" s="10">
        <v>0</v>
      </c>
      <c r="T153" s="10">
        <v>0</v>
      </c>
      <c r="U153" s="10" t="s">
        <v>412</v>
      </c>
      <c r="V153" s="10">
        <v>114</v>
      </c>
      <c r="W153" s="10"/>
    </row>
    <row r="154" spans="3:23" ht="11.5" hidden="1" customHeight="1">
      <c r="C154" s="11" t="s">
        <v>224</v>
      </c>
      <c r="D154" s="10" t="s">
        <v>450</v>
      </c>
      <c r="E154" s="10">
        <v>0</v>
      </c>
      <c r="F154" s="10">
        <v>0</v>
      </c>
      <c r="G154" s="10">
        <v>0</v>
      </c>
      <c r="H154" s="10"/>
      <c r="I154" s="10">
        <v>1</v>
      </c>
      <c r="J154" s="10">
        <v>7</v>
      </c>
      <c r="K154" s="10">
        <v>0</v>
      </c>
      <c r="L154" s="10"/>
      <c r="M154" s="10">
        <v>75</v>
      </c>
      <c r="N154" s="10">
        <v>833</v>
      </c>
      <c r="O154" s="10">
        <v>5</v>
      </c>
      <c r="P154" s="10">
        <v>98</v>
      </c>
      <c r="Q154" s="10"/>
      <c r="R154" s="10">
        <v>0</v>
      </c>
      <c r="S154" s="10">
        <v>0</v>
      </c>
      <c r="T154" s="10">
        <v>0</v>
      </c>
      <c r="U154" s="10" t="s">
        <v>403</v>
      </c>
      <c r="V154" s="10">
        <v>114</v>
      </c>
      <c r="W154" s="10"/>
    </row>
    <row r="155" spans="3:23" ht="11.5" hidden="1" customHeight="1">
      <c r="C155" s="11" t="s">
        <v>555</v>
      </c>
      <c r="D155" s="10" t="s">
        <v>432</v>
      </c>
      <c r="E155" s="10">
        <v>0</v>
      </c>
      <c r="F155" s="10">
        <v>0</v>
      </c>
      <c r="G155" s="10">
        <v>0</v>
      </c>
      <c r="H155" s="10"/>
      <c r="I155" s="10">
        <v>0</v>
      </c>
      <c r="J155" s="10">
        <v>0</v>
      </c>
      <c r="K155" s="10">
        <v>0</v>
      </c>
      <c r="L155" s="10"/>
      <c r="M155" s="10">
        <v>70</v>
      </c>
      <c r="N155" s="10">
        <v>799</v>
      </c>
      <c r="O155" s="10">
        <v>5</v>
      </c>
      <c r="P155" s="10">
        <v>103</v>
      </c>
      <c r="Q155" s="10"/>
      <c r="R155" s="10">
        <v>2</v>
      </c>
      <c r="S155" s="10">
        <v>0</v>
      </c>
      <c r="T155" s="10">
        <v>0</v>
      </c>
      <c r="U155" s="10" t="s">
        <v>403</v>
      </c>
      <c r="V155" s="10">
        <v>113.9</v>
      </c>
      <c r="W155" s="10"/>
    </row>
    <row r="156" spans="3:23" ht="11.5" hidden="1" customHeight="1">
      <c r="C156" s="11" t="s">
        <v>246</v>
      </c>
      <c r="D156" s="15">
        <v>42736</v>
      </c>
      <c r="E156" s="10">
        <v>2</v>
      </c>
      <c r="F156" s="10">
        <v>1</v>
      </c>
      <c r="G156" s="10">
        <v>0</v>
      </c>
      <c r="H156" s="10"/>
      <c r="I156" s="10">
        <v>1</v>
      </c>
      <c r="J156" s="10">
        <v>6</v>
      </c>
      <c r="K156" s="10">
        <v>0</v>
      </c>
      <c r="L156" s="10"/>
      <c r="M156" s="10">
        <v>66</v>
      </c>
      <c r="N156" s="10">
        <v>888</v>
      </c>
      <c r="O156" s="10">
        <v>4</v>
      </c>
      <c r="P156" s="10">
        <v>96</v>
      </c>
      <c r="Q156" s="10"/>
      <c r="R156" s="10">
        <v>0</v>
      </c>
      <c r="S156" s="10">
        <v>2</v>
      </c>
      <c r="T156" s="10">
        <v>0</v>
      </c>
      <c r="U156" s="10" t="s">
        <v>403</v>
      </c>
      <c r="V156" s="10">
        <v>113.5</v>
      </c>
      <c r="W156" s="10"/>
    </row>
    <row r="157" spans="3:23" ht="11.5" customHeight="1">
      <c r="C157" s="11" t="s">
        <v>556</v>
      </c>
      <c r="D157" s="10" t="s">
        <v>432</v>
      </c>
      <c r="E157" s="10">
        <v>0</v>
      </c>
      <c r="F157" s="10">
        <v>0</v>
      </c>
      <c r="G157" s="10">
        <v>0</v>
      </c>
      <c r="H157" s="10"/>
      <c r="I157" s="10">
        <v>2</v>
      </c>
      <c r="J157" s="10">
        <v>10</v>
      </c>
      <c r="K157" s="10">
        <v>0</v>
      </c>
      <c r="L157" s="10"/>
      <c r="M157" s="10">
        <v>55</v>
      </c>
      <c r="N157" s="10">
        <v>701</v>
      </c>
      <c r="O157" s="10">
        <v>7</v>
      </c>
      <c r="P157" s="10">
        <v>73</v>
      </c>
      <c r="Q157" s="10"/>
      <c r="R157" s="10">
        <v>0</v>
      </c>
      <c r="S157" s="10">
        <v>0</v>
      </c>
      <c r="T157" s="10">
        <v>0</v>
      </c>
      <c r="U157" s="10" t="s">
        <v>412</v>
      </c>
      <c r="V157" s="10">
        <v>113.1</v>
      </c>
      <c r="W157" s="10"/>
    </row>
    <row r="158" spans="3:23" ht="11.5" hidden="1" customHeight="1">
      <c r="C158" s="11" t="s">
        <v>471</v>
      </c>
      <c r="D158" s="10" t="s">
        <v>432</v>
      </c>
      <c r="E158" s="10">
        <v>0</v>
      </c>
      <c r="F158" s="10">
        <v>0</v>
      </c>
      <c r="G158" s="10">
        <v>0</v>
      </c>
      <c r="H158" s="10"/>
      <c r="I158" s="10">
        <v>0</v>
      </c>
      <c r="J158" s="10">
        <v>0</v>
      </c>
      <c r="K158" s="10">
        <v>0</v>
      </c>
      <c r="L158" s="10"/>
      <c r="M158" s="10">
        <v>0</v>
      </c>
      <c r="N158" s="10">
        <v>0</v>
      </c>
      <c r="O158" s="10">
        <v>0</v>
      </c>
      <c r="P158" s="10">
        <v>0</v>
      </c>
      <c r="Q158" s="10"/>
      <c r="R158" s="10">
        <v>0</v>
      </c>
      <c r="S158" s="10">
        <v>0</v>
      </c>
      <c r="T158" s="10">
        <v>1</v>
      </c>
      <c r="U158" s="10" t="s">
        <v>461</v>
      </c>
      <c r="V158" s="10">
        <v>113</v>
      </c>
      <c r="W158" s="10"/>
    </row>
    <row r="159" spans="3:23" ht="11.5" hidden="1" customHeight="1">
      <c r="C159" s="11" t="s">
        <v>110</v>
      </c>
      <c r="D159" s="10" t="s">
        <v>432</v>
      </c>
      <c r="E159" s="10">
        <v>0</v>
      </c>
      <c r="F159" s="10">
        <v>0</v>
      </c>
      <c r="G159" s="10">
        <v>0</v>
      </c>
      <c r="H159" s="10"/>
      <c r="I159" s="10">
        <v>174</v>
      </c>
      <c r="J159" s="10">
        <v>612</v>
      </c>
      <c r="K159" s="10">
        <v>4</v>
      </c>
      <c r="L159" s="10"/>
      <c r="M159" s="10">
        <v>31</v>
      </c>
      <c r="N159" s="10">
        <v>265</v>
      </c>
      <c r="O159" s="10">
        <v>1</v>
      </c>
      <c r="P159" s="10">
        <v>46</v>
      </c>
      <c r="Q159" s="10"/>
      <c r="R159" s="10">
        <v>0</v>
      </c>
      <c r="S159" s="10">
        <v>3</v>
      </c>
      <c r="T159" s="10">
        <v>0</v>
      </c>
      <c r="U159" s="10" t="s">
        <v>402</v>
      </c>
      <c r="V159" s="10">
        <v>111.7</v>
      </c>
      <c r="W159" s="10"/>
    </row>
    <row r="160" spans="3:23" hidden="1">
      <c r="C160" s="11" t="s">
        <v>557</v>
      </c>
      <c r="D160" s="10" t="s">
        <v>472</v>
      </c>
      <c r="E160" s="10">
        <v>2201</v>
      </c>
      <c r="F160" s="10">
        <v>9</v>
      </c>
      <c r="G160" s="10">
        <v>11</v>
      </c>
      <c r="H160" s="10"/>
      <c r="I160" s="10">
        <v>20</v>
      </c>
      <c r="J160" s="10">
        <v>51</v>
      </c>
      <c r="K160" s="10">
        <v>1</v>
      </c>
      <c r="L160" s="10"/>
      <c r="M160" s="10">
        <v>0</v>
      </c>
      <c r="N160" s="10">
        <v>0</v>
      </c>
      <c r="O160" s="10">
        <v>0</v>
      </c>
      <c r="P160" s="10">
        <v>0</v>
      </c>
      <c r="Q160" s="10"/>
      <c r="R160" s="10">
        <v>0</v>
      </c>
      <c r="S160" s="10">
        <v>1</v>
      </c>
      <c r="T160" s="10">
        <v>0</v>
      </c>
      <c r="U160" s="10" t="s">
        <v>401</v>
      </c>
      <c r="V160" s="10">
        <v>111.1</v>
      </c>
      <c r="W160" s="10"/>
    </row>
    <row r="161" spans="3:23" ht="11.5" hidden="1" customHeight="1">
      <c r="C161" s="11" t="s">
        <v>558</v>
      </c>
      <c r="D161" s="10" t="s">
        <v>432</v>
      </c>
      <c r="E161" s="10">
        <v>0</v>
      </c>
      <c r="F161" s="10">
        <v>0</v>
      </c>
      <c r="G161" s="10">
        <v>0</v>
      </c>
      <c r="H161" s="10"/>
      <c r="I161" s="10">
        <v>0</v>
      </c>
      <c r="J161" s="10">
        <v>0</v>
      </c>
      <c r="K161" s="10">
        <v>0</v>
      </c>
      <c r="L161" s="10"/>
      <c r="M161" s="10">
        <v>0</v>
      </c>
      <c r="N161" s="10">
        <v>0</v>
      </c>
      <c r="O161" s="10">
        <v>0</v>
      </c>
      <c r="P161" s="10">
        <v>0</v>
      </c>
      <c r="Q161" s="10"/>
      <c r="R161" s="10">
        <v>0</v>
      </c>
      <c r="S161" s="10">
        <v>0</v>
      </c>
      <c r="T161" s="10">
        <v>0</v>
      </c>
      <c r="U161" s="10" t="s">
        <v>458</v>
      </c>
      <c r="V161" s="10">
        <v>111</v>
      </c>
      <c r="W161" s="10"/>
    </row>
    <row r="162" spans="3:23" ht="11.5" hidden="1" customHeight="1">
      <c r="C162" s="11" t="s">
        <v>240</v>
      </c>
      <c r="D162" s="10" t="s">
        <v>432</v>
      </c>
      <c r="E162" s="10">
        <v>0</v>
      </c>
      <c r="F162" s="10">
        <v>0</v>
      </c>
      <c r="G162" s="10">
        <v>0</v>
      </c>
      <c r="H162" s="10"/>
      <c r="I162" s="10">
        <v>1</v>
      </c>
      <c r="J162" s="10">
        <v>12</v>
      </c>
      <c r="K162" s="10">
        <v>0</v>
      </c>
      <c r="L162" s="10"/>
      <c r="M162" s="10">
        <v>58</v>
      </c>
      <c r="N162" s="10">
        <v>857</v>
      </c>
      <c r="O162" s="10">
        <v>4</v>
      </c>
      <c r="P162" s="10">
        <v>106</v>
      </c>
      <c r="Q162" s="10"/>
      <c r="R162" s="10">
        <v>0</v>
      </c>
      <c r="S162" s="10">
        <v>0</v>
      </c>
      <c r="T162" s="10">
        <v>0</v>
      </c>
      <c r="U162" s="10" t="s">
        <v>403</v>
      </c>
      <c r="V162" s="10">
        <v>110.9</v>
      </c>
      <c r="W162" s="10"/>
    </row>
    <row r="163" spans="3:23" ht="11.5" hidden="1" customHeight="1">
      <c r="C163" s="11" t="s">
        <v>112</v>
      </c>
      <c r="D163" s="10" t="s">
        <v>432</v>
      </c>
      <c r="E163" s="10">
        <v>0</v>
      </c>
      <c r="F163" s="10">
        <v>0</v>
      </c>
      <c r="G163" s="10">
        <v>0</v>
      </c>
      <c r="H163" s="10"/>
      <c r="I163" s="10">
        <v>94</v>
      </c>
      <c r="J163" s="10">
        <v>438</v>
      </c>
      <c r="K163" s="10">
        <v>2</v>
      </c>
      <c r="L163" s="10"/>
      <c r="M163" s="10">
        <v>52</v>
      </c>
      <c r="N163" s="10">
        <v>427</v>
      </c>
      <c r="O163" s="10">
        <v>2</v>
      </c>
      <c r="P163" s="10">
        <v>71</v>
      </c>
      <c r="Q163" s="10"/>
      <c r="R163" s="10">
        <v>0</v>
      </c>
      <c r="S163" s="10">
        <v>0</v>
      </c>
      <c r="T163" s="10">
        <v>0</v>
      </c>
      <c r="U163" s="10" t="s">
        <v>402</v>
      </c>
      <c r="V163" s="10">
        <v>110.5</v>
      </c>
      <c r="W163" s="10"/>
    </row>
    <row r="164" spans="3:23" ht="11.5" hidden="1" customHeight="1">
      <c r="C164" s="11" t="s">
        <v>229</v>
      </c>
      <c r="D164" s="10" t="s">
        <v>432</v>
      </c>
      <c r="E164" s="10">
        <v>0</v>
      </c>
      <c r="F164" s="10">
        <v>0</v>
      </c>
      <c r="G164" s="10">
        <v>0</v>
      </c>
      <c r="H164" s="10"/>
      <c r="I164" s="10">
        <v>3</v>
      </c>
      <c r="J164" s="10">
        <v>10</v>
      </c>
      <c r="K164" s="10">
        <v>0</v>
      </c>
      <c r="L164" s="10"/>
      <c r="M164" s="10">
        <v>84</v>
      </c>
      <c r="N164" s="10">
        <v>903</v>
      </c>
      <c r="O164" s="10">
        <v>3</v>
      </c>
      <c r="P164" s="10">
        <v>111</v>
      </c>
      <c r="Q164" s="10"/>
      <c r="R164" s="10">
        <v>0</v>
      </c>
      <c r="S164" s="10">
        <v>0</v>
      </c>
      <c r="T164" s="10">
        <v>0</v>
      </c>
      <c r="U164" s="10" t="s">
        <v>403</v>
      </c>
      <c r="V164" s="10">
        <v>109.3</v>
      </c>
      <c r="W164" s="10"/>
    </row>
    <row r="165" spans="3:23" ht="11.5" hidden="1" customHeight="1">
      <c r="C165" s="11" t="s">
        <v>473</v>
      </c>
      <c r="D165" s="10" t="s">
        <v>432</v>
      </c>
      <c r="E165" s="10">
        <v>0</v>
      </c>
      <c r="F165" s="10">
        <v>0</v>
      </c>
      <c r="G165" s="10">
        <v>0</v>
      </c>
      <c r="H165" s="10"/>
      <c r="I165" s="10">
        <v>0</v>
      </c>
      <c r="J165" s="10">
        <v>0</v>
      </c>
      <c r="K165" s="10">
        <v>0</v>
      </c>
      <c r="L165" s="10"/>
      <c r="M165" s="10">
        <v>0</v>
      </c>
      <c r="N165" s="10">
        <v>0</v>
      </c>
      <c r="O165" s="10">
        <v>0</v>
      </c>
      <c r="P165" s="10">
        <v>0</v>
      </c>
      <c r="Q165" s="10"/>
      <c r="R165" s="10">
        <v>0</v>
      </c>
      <c r="S165" s="10">
        <v>0</v>
      </c>
      <c r="T165" s="10">
        <v>5</v>
      </c>
      <c r="U165" s="10" t="s">
        <v>461</v>
      </c>
      <c r="V165" s="10">
        <v>109</v>
      </c>
      <c r="W165" s="10"/>
    </row>
    <row r="166" spans="3:23" ht="11.5" hidden="1" customHeight="1">
      <c r="C166" s="11" t="s">
        <v>88</v>
      </c>
      <c r="D166" s="10" t="s">
        <v>432</v>
      </c>
      <c r="E166" s="10">
        <v>0</v>
      </c>
      <c r="F166" s="10">
        <v>0</v>
      </c>
      <c r="G166" s="10">
        <v>0</v>
      </c>
      <c r="H166" s="10"/>
      <c r="I166" s="10">
        <v>92</v>
      </c>
      <c r="J166" s="10">
        <v>357</v>
      </c>
      <c r="K166" s="10">
        <v>1</v>
      </c>
      <c r="L166" s="10"/>
      <c r="M166" s="10">
        <v>53</v>
      </c>
      <c r="N166" s="10">
        <v>371</v>
      </c>
      <c r="O166" s="10">
        <v>5</v>
      </c>
      <c r="P166" s="10">
        <v>67</v>
      </c>
      <c r="Q166" s="10"/>
      <c r="R166" s="10">
        <v>0</v>
      </c>
      <c r="S166" s="10">
        <v>0</v>
      </c>
      <c r="T166" s="10">
        <v>0</v>
      </c>
      <c r="U166" s="10" t="s">
        <v>402</v>
      </c>
      <c r="V166" s="10">
        <v>108.8</v>
      </c>
      <c r="W166" s="10"/>
    </row>
    <row r="167" spans="3:23" ht="11.5" hidden="1" customHeight="1">
      <c r="C167" s="11" t="s">
        <v>559</v>
      </c>
      <c r="D167" s="10" t="s">
        <v>432</v>
      </c>
      <c r="E167" s="10">
        <v>0</v>
      </c>
      <c r="F167" s="10">
        <v>0</v>
      </c>
      <c r="G167" s="10">
        <v>0</v>
      </c>
      <c r="H167" s="10"/>
      <c r="I167" s="10">
        <v>0</v>
      </c>
      <c r="J167" s="10">
        <v>0</v>
      </c>
      <c r="K167" s="10">
        <v>0</v>
      </c>
      <c r="L167" s="10"/>
      <c r="M167" s="10">
        <v>0</v>
      </c>
      <c r="N167" s="10">
        <v>0</v>
      </c>
      <c r="O167" s="10">
        <v>0</v>
      </c>
      <c r="P167" s="10">
        <v>0</v>
      </c>
      <c r="Q167" s="10"/>
      <c r="R167" s="10">
        <v>0</v>
      </c>
      <c r="S167" s="10">
        <v>0</v>
      </c>
      <c r="T167" s="10">
        <v>0</v>
      </c>
      <c r="U167" s="10" t="s">
        <v>458</v>
      </c>
      <c r="V167" s="10">
        <v>108</v>
      </c>
      <c r="W167" s="10"/>
    </row>
    <row r="168" spans="3:23" ht="11.5" hidden="1" customHeight="1">
      <c r="C168" s="11" t="s">
        <v>474</v>
      </c>
      <c r="D168" s="10" t="s">
        <v>432</v>
      </c>
      <c r="E168" s="10">
        <v>0</v>
      </c>
      <c r="F168" s="10">
        <v>0</v>
      </c>
      <c r="G168" s="10">
        <v>0</v>
      </c>
      <c r="H168" s="10"/>
      <c r="I168" s="10">
        <v>0</v>
      </c>
      <c r="J168" s="10">
        <v>0</v>
      </c>
      <c r="K168" s="10">
        <v>0</v>
      </c>
      <c r="L168" s="10"/>
      <c r="M168" s="10">
        <v>0</v>
      </c>
      <c r="N168" s="10">
        <v>0</v>
      </c>
      <c r="O168" s="10">
        <v>0</v>
      </c>
      <c r="P168" s="10">
        <v>0</v>
      </c>
      <c r="Q168" s="10"/>
      <c r="R168" s="10">
        <v>0</v>
      </c>
      <c r="S168" s="10">
        <v>0</v>
      </c>
      <c r="T168" s="10">
        <v>4</v>
      </c>
      <c r="U168" s="10" t="s">
        <v>461</v>
      </c>
      <c r="V168" s="10">
        <v>108</v>
      </c>
      <c r="W168" s="10"/>
    </row>
    <row r="169" spans="3:23" ht="11.5" hidden="1" customHeight="1">
      <c r="C169" s="13" t="s">
        <v>226</v>
      </c>
      <c r="D169" s="10" t="s">
        <v>432</v>
      </c>
      <c r="E169" s="10">
        <v>0</v>
      </c>
      <c r="F169" s="10">
        <v>0</v>
      </c>
      <c r="G169" s="10">
        <v>0</v>
      </c>
      <c r="H169" s="10"/>
      <c r="I169" s="10">
        <v>0</v>
      </c>
      <c r="J169" s="10">
        <v>0</v>
      </c>
      <c r="K169" s="10">
        <v>0</v>
      </c>
      <c r="L169" s="10"/>
      <c r="M169" s="10">
        <v>67</v>
      </c>
      <c r="N169" s="10">
        <v>584</v>
      </c>
      <c r="O169" s="10">
        <v>8</v>
      </c>
      <c r="P169" s="10">
        <v>95</v>
      </c>
      <c r="Q169" s="10"/>
      <c r="R169" s="10">
        <v>0</v>
      </c>
      <c r="S169" s="10">
        <v>0</v>
      </c>
      <c r="T169" s="10">
        <v>0</v>
      </c>
      <c r="U169" s="10" t="s">
        <v>403</v>
      </c>
      <c r="V169" s="10">
        <v>106.4</v>
      </c>
      <c r="W169" s="10"/>
    </row>
    <row r="170" spans="3:23" ht="11.5" hidden="1" customHeight="1">
      <c r="C170" s="11" t="s">
        <v>560</v>
      </c>
      <c r="D170" s="10" t="s">
        <v>432</v>
      </c>
      <c r="E170" s="10">
        <v>0</v>
      </c>
      <c r="F170" s="10">
        <v>0</v>
      </c>
      <c r="G170" s="10">
        <v>0</v>
      </c>
      <c r="H170" s="10"/>
      <c r="I170" s="10">
        <v>0</v>
      </c>
      <c r="J170" s="10">
        <v>0</v>
      </c>
      <c r="K170" s="10">
        <v>0</v>
      </c>
      <c r="L170" s="10"/>
      <c r="M170" s="10">
        <v>0</v>
      </c>
      <c r="N170" s="10">
        <v>0</v>
      </c>
      <c r="O170" s="10">
        <v>0</v>
      </c>
      <c r="P170" s="10">
        <v>0</v>
      </c>
      <c r="Q170" s="10"/>
      <c r="R170" s="10">
        <v>0</v>
      </c>
      <c r="S170" s="10">
        <v>0</v>
      </c>
      <c r="T170" s="10">
        <v>0</v>
      </c>
      <c r="U170" s="10" t="s">
        <v>458</v>
      </c>
      <c r="V170" s="10">
        <v>106</v>
      </c>
      <c r="W170" s="10"/>
    </row>
    <row r="171" spans="3:23" ht="11.5" customHeight="1">
      <c r="C171" s="11" t="s">
        <v>561</v>
      </c>
      <c r="D171" s="10" t="s">
        <v>432</v>
      </c>
      <c r="E171" s="10">
        <v>0</v>
      </c>
      <c r="F171" s="10">
        <v>0</v>
      </c>
      <c r="G171" s="10">
        <v>0</v>
      </c>
      <c r="H171" s="10"/>
      <c r="I171" s="10">
        <v>0</v>
      </c>
      <c r="J171" s="10">
        <v>0</v>
      </c>
      <c r="K171" s="10">
        <v>0</v>
      </c>
      <c r="L171" s="10"/>
      <c r="M171" s="10">
        <v>78</v>
      </c>
      <c r="N171" s="10">
        <v>816</v>
      </c>
      <c r="O171" s="10">
        <v>4</v>
      </c>
      <c r="P171" s="10">
        <v>106</v>
      </c>
      <c r="Q171" s="10"/>
      <c r="R171" s="10">
        <v>0</v>
      </c>
      <c r="S171" s="10">
        <v>0</v>
      </c>
      <c r="T171" s="10">
        <v>0</v>
      </c>
      <c r="U171" s="10" t="s">
        <v>412</v>
      </c>
      <c r="V171" s="10">
        <v>105.6</v>
      </c>
      <c r="W171" s="10"/>
    </row>
    <row r="172" spans="3:23" ht="11.5" hidden="1" customHeight="1">
      <c r="C172" s="11" t="s">
        <v>105</v>
      </c>
      <c r="D172" s="10" t="s">
        <v>450</v>
      </c>
      <c r="E172" s="10">
        <v>0</v>
      </c>
      <c r="F172" s="10">
        <v>0</v>
      </c>
      <c r="G172" s="10">
        <v>0</v>
      </c>
      <c r="H172" s="10"/>
      <c r="I172" s="10">
        <v>159</v>
      </c>
      <c r="J172" s="10">
        <v>539</v>
      </c>
      <c r="K172" s="10">
        <v>2</v>
      </c>
      <c r="L172" s="10"/>
      <c r="M172" s="10">
        <v>43</v>
      </c>
      <c r="N172" s="10">
        <v>255</v>
      </c>
      <c r="O172" s="10">
        <v>2</v>
      </c>
      <c r="P172" s="10">
        <v>54</v>
      </c>
      <c r="Q172" s="10"/>
      <c r="R172" s="10">
        <v>1</v>
      </c>
      <c r="S172" s="10">
        <v>0</v>
      </c>
      <c r="T172" s="10">
        <v>0</v>
      </c>
      <c r="U172" s="10" t="s">
        <v>402</v>
      </c>
      <c r="V172" s="10">
        <v>105.4</v>
      </c>
      <c r="W172" s="10"/>
    </row>
    <row r="173" spans="3:23" ht="11.5" hidden="1" customHeight="1">
      <c r="C173" s="11" t="s">
        <v>562</v>
      </c>
      <c r="D173" s="10" t="s">
        <v>432</v>
      </c>
      <c r="E173" s="10">
        <v>0</v>
      </c>
      <c r="F173" s="10">
        <v>0</v>
      </c>
      <c r="G173" s="10">
        <v>0</v>
      </c>
      <c r="H173" s="10"/>
      <c r="I173" s="10">
        <v>4</v>
      </c>
      <c r="J173" s="10">
        <v>83</v>
      </c>
      <c r="K173" s="10">
        <v>1</v>
      </c>
      <c r="L173" s="10"/>
      <c r="M173" s="10">
        <v>34</v>
      </c>
      <c r="N173" s="10">
        <v>568</v>
      </c>
      <c r="O173" s="10">
        <v>6</v>
      </c>
      <c r="P173" s="10">
        <v>74</v>
      </c>
      <c r="Q173" s="10"/>
      <c r="R173" s="10">
        <v>0</v>
      </c>
      <c r="S173" s="10">
        <v>1</v>
      </c>
      <c r="T173" s="10">
        <v>0</v>
      </c>
      <c r="U173" s="10" t="s">
        <v>403</v>
      </c>
      <c r="V173" s="10">
        <v>105.1</v>
      </c>
      <c r="W173" s="10"/>
    </row>
    <row r="174" spans="3:23" ht="11.5" hidden="1" customHeight="1">
      <c r="C174" s="11" t="s">
        <v>563</v>
      </c>
      <c r="D174" s="10" t="s">
        <v>432</v>
      </c>
      <c r="E174" s="10">
        <v>0</v>
      </c>
      <c r="F174" s="10">
        <v>0</v>
      </c>
      <c r="G174" s="10">
        <v>0</v>
      </c>
      <c r="H174" s="10"/>
      <c r="I174" s="10">
        <v>14</v>
      </c>
      <c r="J174" s="10">
        <v>98</v>
      </c>
      <c r="K174" s="10">
        <v>0</v>
      </c>
      <c r="L174" s="10"/>
      <c r="M174" s="10">
        <v>54</v>
      </c>
      <c r="N174" s="10">
        <v>752</v>
      </c>
      <c r="O174" s="10">
        <v>4</v>
      </c>
      <c r="P174" s="10">
        <v>95</v>
      </c>
      <c r="Q174" s="10"/>
      <c r="R174" s="10">
        <v>0</v>
      </c>
      <c r="S174" s="10">
        <v>2</v>
      </c>
      <c r="T174" s="10">
        <v>0</v>
      </c>
      <c r="U174" s="10" t="s">
        <v>403</v>
      </c>
      <c r="V174" s="10">
        <v>105</v>
      </c>
      <c r="W174" s="10"/>
    </row>
    <row r="175" spans="3:23" ht="11.5" hidden="1" customHeight="1">
      <c r="C175" s="11" t="s">
        <v>242</v>
      </c>
      <c r="D175" s="10" t="s">
        <v>432</v>
      </c>
      <c r="E175" s="10">
        <v>0</v>
      </c>
      <c r="F175" s="10">
        <v>0</v>
      </c>
      <c r="G175" s="10">
        <v>0</v>
      </c>
      <c r="H175" s="10"/>
      <c r="I175" s="10">
        <v>0</v>
      </c>
      <c r="J175" s="10">
        <v>0</v>
      </c>
      <c r="K175" s="10">
        <v>0</v>
      </c>
      <c r="L175" s="10"/>
      <c r="M175" s="10">
        <v>58</v>
      </c>
      <c r="N175" s="10">
        <v>810</v>
      </c>
      <c r="O175" s="10">
        <v>4</v>
      </c>
      <c r="P175" s="10">
        <v>94</v>
      </c>
      <c r="Q175" s="10"/>
      <c r="R175" s="10">
        <v>0</v>
      </c>
      <c r="S175" s="10">
        <v>0</v>
      </c>
      <c r="T175" s="10">
        <v>0</v>
      </c>
      <c r="U175" s="10" t="s">
        <v>403</v>
      </c>
      <c r="V175" s="10">
        <v>105</v>
      </c>
      <c r="W175" s="10"/>
    </row>
    <row r="176" spans="3:23" ht="11.5" hidden="1" customHeight="1">
      <c r="C176" s="11" t="s">
        <v>259</v>
      </c>
      <c r="D176" s="10" t="s">
        <v>432</v>
      </c>
      <c r="E176" s="10">
        <v>0</v>
      </c>
      <c r="F176" s="10">
        <v>0</v>
      </c>
      <c r="G176" s="10">
        <v>0</v>
      </c>
      <c r="H176" s="10"/>
      <c r="I176" s="10">
        <v>4</v>
      </c>
      <c r="J176" s="10">
        <v>51</v>
      </c>
      <c r="K176" s="10">
        <v>1</v>
      </c>
      <c r="L176" s="10"/>
      <c r="M176" s="10">
        <v>35</v>
      </c>
      <c r="N176" s="10">
        <v>579</v>
      </c>
      <c r="O176" s="10">
        <v>6</v>
      </c>
      <c r="P176" s="10">
        <v>49</v>
      </c>
      <c r="Q176" s="10"/>
      <c r="R176" s="10">
        <v>0</v>
      </c>
      <c r="S176" s="10">
        <v>0</v>
      </c>
      <c r="T176" s="10">
        <v>0</v>
      </c>
      <c r="U176" s="10" t="s">
        <v>403</v>
      </c>
      <c r="V176" s="10">
        <v>105</v>
      </c>
      <c r="W176" s="10"/>
    </row>
    <row r="177" spans="3:23" ht="11.5" hidden="1" customHeight="1">
      <c r="C177" s="11" t="s">
        <v>117</v>
      </c>
      <c r="D177" s="10" t="s">
        <v>432</v>
      </c>
      <c r="E177" s="10">
        <v>0</v>
      </c>
      <c r="F177" s="10">
        <v>0</v>
      </c>
      <c r="G177" s="10">
        <v>0</v>
      </c>
      <c r="H177" s="10"/>
      <c r="I177" s="10">
        <v>133</v>
      </c>
      <c r="J177" s="10">
        <v>548</v>
      </c>
      <c r="K177" s="10">
        <v>4</v>
      </c>
      <c r="L177" s="10"/>
      <c r="M177" s="10">
        <v>22</v>
      </c>
      <c r="N177" s="10">
        <v>200</v>
      </c>
      <c r="O177" s="10">
        <v>1</v>
      </c>
      <c r="P177" s="10">
        <v>26</v>
      </c>
      <c r="Q177" s="10"/>
      <c r="R177" s="10">
        <v>0</v>
      </c>
      <c r="S177" s="10">
        <v>0</v>
      </c>
      <c r="T177" s="10">
        <v>0</v>
      </c>
      <c r="U177" s="10" t="s">
        <v>402</v>
      </c>
      <c r="V177" s="10">
        <v>104.8</v>
      </c>
      <c r="W177" s="10"/>
    </row>
    <row r="178" spans="3:23" ht="11.5" hidden="1" customHeight="1">
      <c r="C178" s="11" t="s">
        <v>99</v>
      </c>
      <c r="D178" s="10" t="s">
        <v>432</v>
      </c>
      <c r="E178" s="10">
        <v>0</v>
      </c>
      <c r="F178" s="10">
        <v>0</v>
      </c>
      <c r="G178" s="10">
        <v>0</v>
      </c>
      <c r="H178" s="10"/>
      <c r="I178" s="10">
        <v>181</v>
      </c>
      <c r="J178" s="10">
        <v>593</v>
      </c>
      <c r="K178" s="10">
        <v>3</v>
      </c>
      <c r="L178" s="10"/>
      <c r="M178" s="10">
        <v>35</v>
      </c>
      <c r="N178" s="10">
        <v>201</v>
      </c>
      <c r="O178" s="10">
        <v>1</v>
      </c>
      <c r="P178" s="10">
        <v>42</v>
      </c>
      <c r="Q178" s="10"/>
      <c r="R178" s="10">
        <v>0</v>
      </c>
      <c r="S178" s="10">
        <v>0</v>
      </c>
      <c r="T178" s="10">
        <v>0</v>
      </c>
      <c r="U178" s="10" t="s">
        <v>402</v>
      </c>
      <c r="V178" s="10">
        <v>103.4</v>
      </c>
      <c r="W178" s="10"/>
    </row>
    <row r="179" spans="3:23" ht="11.5" customHeight="1">
      <c r="C179" s="11" t="s">
        <v>564</v>
      </c>
      <c r="D179" s="10" t="s">
        <v>432</v>
      </c>
      <c r="E179" s="10">
        <v>0</v>
      </c>
      <c r="F179" s="10">
        <v>0</v>
      </c>
      <c r="G179" s="10">
        <v>0</v>
      </c>
      <c r="H179" s="10"/>
      <c r="I179" s="10">
        <v>0</v>
      </c>
      <c r="J179" s="10">
        <v>0</v>
      </c>
      <c r="K179" s="10">
        <v>0</v>
      </c>
      <c r="L179" s="10"/>
      <c r="M179" s="10">
        <v>66</v>
      </c>
      <c r="N179" s="10">
        <v>686</v>
      </c>
      <c r="O179" s="10">
        <v>6</v>
      </c>
      <c r="P179" s="10">
        <v>87</v>
      </c>
      <c r="Q179" s="10"/>
      <c r="R179" s="10">
        <v>0</v>
      </c>
      <c r="S179" s="10">
        <v>1</v>
      </c>
      <c r="T179" s="10">
        <v>0</v>
      </c>
      <c r="U179" s="10" t="s">
        <v>412</v>
      </c>
      <c r="V179" s="10">
        <v>102.6</v>
      </c>
      <c r="W179" s="10"/>
    </row>
    <row r="180" spans="3:23" ht="11.5" hidden="1" customHeight="1">
      <c r="C180" s="11" t="s">
        <v>475</v>
      </c>
      <c r="D180" s="10" t="s">
        <v>432</v>
      </c>
      <c r="E180" s="10">
        <v>0</v>
      </c>
      <c r="F180" s="10">
        <v>0</v>
      </c>
      <c r="G180" s="10">
        <v>0</v>
      </c>
      <c r="H180" s="10"/>
      <c r="I180" s="10">
        <v>0</v>
      </c>
      <c r="J180" s="10">
        <v>0</v>
      </c>
      <c r="K180" s="10">
        <v>0</v>
      </c>
      <c r="L180" s="10"/>
      <c r="M180" s="10">
        <v>0</v>
      </c>
      <c r="N180" s="10">
        <v>0</v>
      </c>
      <c r="O180" s="10">
        <v>0</v>
      </c>
      <c r="P180" s="10">
        <v>0</v>
      </c>
      <c r="Q180" s="10"/>
      <c r="R180" s="10">
        <v>0</v>
      </c>
      <c r="S180" s="10">
        <v>0</v>
      </c>
      <c r="T180" s="10">
        <v>2</v>
      </c>
      <c r="U180" s="10" t="s">
        <v>461</v>
      </c>
      <c r="V180" s="10">
        <v>102</v>
      </c>
      <c r="W180" s="10"/>
    </row>
    <row r="181" spans="3:23" ht="11.5" hidden="1" customHeight="1">
      <c r="C181" s="11" t="s">
        <v>123</v>
      </c>
      <c r="D181" s="10" t="s">
        <v>432</v>
      </c>
      <c r="E181" s="10">
        <v>0</v>
      </c>
      <c r="F181" s="10">
        <v>0</v>
      </c>
      <c r="G181" s="10">
        <v>0</v>
      </c>
      <c r="H181" s="10"/>
      <c r="I181" s="10">
        <v>39</v>
      </c>
      <c r="J181" s="10">
        <v>166</v>
      </c>
      <c r="K181" s="10">
        <v>0</v>
      </c>
      <c r="L181" s="10"/>
      <c r="M181" s="10">
        <v>60</v>
      </c>
      <c r="N181" s="10">
        <v>551</v>
      </c>
      <c r="O181" s="10">
        <v>5</v>
      </c>
      <c r="P181" s="10">
        <v>86</v>
      </c>
      <c r="Q181" s="10"/>
      <c r="R181" s="10">
        <v>0</v>
      </c>
      <c r="S181" s="10">
        <v>0</v>
      </c>
      <c r="T181" s="10">
        <v>0</v>
      </c>
      <c r="U181" s="10" t="s">
        <v>402</v>
      </c>
      <c r="V181" s="10">
        <v>101.7</v>
      </c>
      <c r="W181" s="10"/>
    </row>
    <row r="182" spans="3:23" ht="11.5" hidden="1" customHeight="1">
      <c r="C182" s="11" t="s">
        <v>476</v>
      </c>
      <c r="D182" s="10" t="s">
        <v>432</v>
      </c>
      <c r="E182" s="10">
        <v>0</v>
      </c>
      <c r="F182" s="10">
        <v>0</v>
      </c>
      <c r="G182" s="10">
        <v>0</v>
      </c>
      <c r="H182" s="10"/>
      <c r="I182" s="10">
        <v>0</v>
      </c>
      <c r="J182" s="10">
        <v>0</v>
      </c>
      <c r="K182" s="10">
        <v>0</v>
      </c>
      <c r="L182" s="10"/>
      <c r="M182" s="10">
        <v>0</v>
      </c>
      <c r="N182" s="10">
        <v>0</v>
      </c>
      <c r="O182" s="10">
        <v>0</v>
      </c>
      <c r="P182" s="10">
        <v>0</v>
      </c>
      <c r="Q182" s="10"/>
      <c r="R182" s="10">
        <v>0</v>
      </c>
      <c r="S182" s="10">
        <v>0</v>
      </c>
      <c r="T182" s="10">
        <v>3</v>
      </c>
      <c r="U182" s="10" t="s">
        <v>461</v>
      </c>
      <c r="V182" s="10">
        <v>101</v>
      </c>
      <c r="W182" s="10"/>
    </row>
    <row r="183" spans="3:23" ht="11.5" hidden="1" customHeight="1">
      <c r="C183" s="11" t="s">
        <v>116</v>
      </c>
      <c r="D183" s="10" t="s">
        <v>432</v>
      </c>
      <c r="E183" s="10">
        <v>0</v>
      </c>
      <c r="F183" s="10">
        <v>0</v>
      </c>
      <c r="G183" s="10">
        <v>0</v>
      </c>
      <c r="H183" s="10"/>
      <c r="I183" s="10">
        <v>121</v>
      </c>
      <c r="J183" s="10">
        <v>402</v>
      </c>
      <c r="K183" s="10">
        <v>6</v>
      </c>
      <c r="L183" s="10"/>
      <c r="M183" s="10">
        <v>32</v>
      </c>
      <c r="N183" s="10">
        <v>263</v>
      </c>
      <c r="O183" s="10">
        <v>0</v>
      </c>
      <c r="P183" s="10">
        <v>38</v>
      </c>
      <c r="Q183" s="10"/>
      <c r="R183" s="10">
        <v>0</v>
      </c>
      <c r="S183" s="10">
        <v>1</v>
      </c>
      <c r="T183" s="10">
        <v>0</v>
      </c>
      <c r="U183" s="10" t="s">
        <v>402</v>
      </c>
      <c r="V183" s="10">
        <v>100.5</v>
      </c>
      <c r="W183" s="10"/>
    </row>
    <row r="184" spans="3:23" ht="11.5" hidden="1" customHeight="1">
      <c r="C184" s="11" t="s">
        <v>125</v>
      </c>
      <c r="D184" s="10" t="s">
        <v>432</v>
      </c>
      <c r="E184" s="10">
        <v>0</v>
      </c>
      <c r="F184" s="10">
        <v>0</v>
      </c>
      <c r="G184" s="10">
        <v>0</v>
      </c>
      <c r="H184" s="10"/>
      <c r="I184" s="10">
        <v>68</v>
      </c>
      <c r="J184" s="10">
        <v>356</v>
      </c>
      <c r="K184" s="10">
        <v>3</v>
      </c>
      <c r="L184" s="10"/>
      <c r="M184" s="10">
        <v>49</v>
      </c>
      <c r="N184" s="10">
        <v>349</v>
      </c>
      <c r="O184" s="10">
        <v>2</v>
      </c>
      <c r="P184" s="10">
        <v>62</v>
      </c>
      <c r="Q184" s="10"/>
      <c r="R184" s="10">
        <v>0</v>
      </c>
      <c r="S184" s="10">
        <v>1</v>
      </c>
      <c r="T184" s="10">
        <v>0</v>
      </c>
      <c r="U184" s="10" t="s">
        <v>402</v>
      </c>
      <c r="V184" s="10">
        <v>98.5</v>
      </c>
      <c r="W184" s="10"/>
    </row>
    <row r="185" spans="3:23" ht="11.5" hidden="1" customHeight="1">
      <c r="C185" s="11" t="s">
        <v>237</v>
      </c>
      <c r="D185" s="10" t="s">
        <v>432</v>
      </c>
      <c r="E185" s="10">
        <v>0</v>
      </c>
      <c r="F185" s="10">
        <v>0</v>
      </c>
      <c r="G185" s="10">
        <v>0</v>
      </c>
      <c r="H185" s="10"/>
      <c r="I185" s="10">
        <v>0</v>
      </c>
      <c r="J185" s="10">
        <v>0</v>
      </c>
      <c r="K185" s="10">
        <v>0</v>
      </c>
      <c r="L185" s="10"/>
      <c r="M185" s="10">
        <v>73</v>
      </c>
      <c r="N185" s="10">
        <v>804</v>
      </c>
      <c r="O185" s="10">
        <v>3</v>
      </c>
      <c r="P185" s="10">
        <v>117</v>
      </c>
      <c r="Q185" s="10"/>
      <c r="R185" s="10">
        <v>0</v>
      </c>
      <c r="S185" s="10">
        <v>0</v>
      </c>
      <c r="T185" s="10">
        <v>0</v>
      </c>
      <c r="U185" s="10" t="s">
        <v>403</v>
      </c>
      <c r="V185" s="10">
        <v>98.4</v>
      </c>
      <c r="W185" s="10"/>
    </row>
    <row r="186" spans="3:23" ht="11.5" hidden="1" customHeight="1">
      <c r="C186" s="13" t="s">
        <v>230</v>
      </c>
      <c r="D186" s="10" t="s">
        <v>432</v>
      </c>
      <c r="E186" s="10">
        <v>0</v>
      </c>
      <c r="F186" s="10">
        <v>0</v>
      </c>
      <c r="G186" s="10">
        <v>0</v>
      </c>
      <c r="H186" s="10"/>
      <c r="I186" s="10">
        <v>0</v>
      </c>
      <c r="J186" s="10">
        <v>0</v>
      </c>
      <c r="K186" s="10">
        <v>0</v>
      </c>
      <c r="L186" s="10"/>
      <c r="M186" s="10">
        <v>56</v>
      </c>
      <c r="N186" s="10">
        <v>744</v>
      </c>
      <c r="O186" s="10">
        <v>4</v>
      </c>
      <c r="P186" s="10">
        <v>90</v>
      </c>
      <c r="Q186" s="10"/>
      <c r="R186" s="10">
        <v>0</v>
      </c>
      <c r="S186" s="10">
        <v>0</v>
      </c>
      <c r="T186" s="10">
        <v>0</v>
      </c>
      <c r="U186" s="10" t="s">
        <v>403</v>
      </c>
      <c r="V186" s="10">
        <v>98.4</v>
      </c>
      <c r="W186" s="10"/>
    </row>
    <row r="187" spans="3:23" ht="11.5" hidden="1" customHeight="1">
      <c r="C187" s="11" t="s">
        <v>565</v>
      </c>
      <c r="D187" s="10" t="s">
        <v>432</v>
      </c>
      <c r="E187" s="10">
        <v>0</v>
      </c>
      <c r="F187" s="10">
        <v>0</v>
      </c>
      <c r="G187" s="10">
        <v>0</v>
      </c>
      <c r="H187" s="10"/>
      <c r="I187" s="10">
        <v>0</v>
      </c>
      <c r="J187" s="10">
        <v>0</v>
      </c>
      <c r="K187" s="10">
        <v>0</v>
      </c>
      <c r="L187" s="10"/>
      <c r="M187" s="10">
        <v>0</v>
      </c>
      <c r="N187" s="10">
        <v>0</v>
      </c>
      <c r="O187" s="10">
        <v>0</v>
      </c>
      <c r="P187" s="10">
        <v>0</v>
      </c>
      <c r="Q187" s="10"/>
      <c r="R187" s="10">
        <v>0</v>
      </c>
      <c r="S187" s="10">
        <v>0</v>
      </c>
      <c r="T187" s="10">
        <v>0</v>
      </c>
      <c r="U187" s="10" t="s">
        <v>458</v>
      </c>
      <c r="V187" s="10">
        <v>97</v>
      </c>
      <c r="W187" s="10"/>
    </row>
    <row r="188" spans="3:23" ht="11.5" hidden="1" customHeight="1">
      <c r="C188" s="13" t="s">
        <v>313</v>
      </c>
      <c r="D188" s="10" t="s">
        <v>432</v>
      </c>
      <c r="E188" s="10">
        <v>0</v>
      </c>
      <c r="F188" s="10">
        <v>0</v>
      </c>
      <c r="G188" s="10">
        <v>0</v>
      </c>
      <c r="H188" s="10"/>
      <c r="I188" s="10">
        <v>0</v>
      </c>
      <c r="J188" s="10">
        <v>0</v>
      </c>
      <c r="K188" s="10">
        <v>0</v>
      </c>
      <c r="L188" s="10"/>
      <c r="M188" s="10">
        <v>59</v>
      </c>
      <c r="N188" s="10">
        <v>788</v>
      </c>
      <c r="O188" s="10">
        <v>3</v>
      </c>
      <c r="P188" s="10">
        <v>128</v>
      </c>
      <c r="Q188" s="10"/>
      <c r="R188" s="10">
        <v>0</v>
      </c>
      <c r="S188" s="10">
        <v>0</v>
      </c>
      <c r="T188" s="10">
        <v>0</v>
      </c>
      <c r="U188" s="10" t="s">
        <v>403</v>
      </c>
      <c r="V188" s="10">
        <v>96.8</v>
      </c>
      <c r="W188" s="10"/>
    </row>
    <row r="189" spans="3:23" ht="11.5" hidden="1" customHeight="1">
      <c r="C189" s="11" t="s">
        <v>566</v>
      </c>
      <c r="D189" s="10" t="s">
        <v>432</v>
      </c>
      <c r="E189" s="10">
        <v>0</v>
      </c>
      <c r="F189" s="10">
        <v>0</v>
      </c>
      <c r="G189" s="10">
        <v>0</v>
      </c>
      <c r="H189" s="10"/>
      <c r="I189" s="10">
        <v>77</v>
      </c>
      <c r="J189" s="10">
        <v>457</v>
      </c>
      <c r="K189" s="10">
        <v>3</v>
      </c>
      <c r="L189" s="10"/>
      <c r="M189" s="10">
        <v>44</v>
      </c>
      <c r="N189" s="10">
        <v>348</v>
      </c>
      <c r="O189" s="10">
        <v>0</v>
      </c>
      <c r="P189" s="10">
        <v>56</v>
      </c>
      <c r="Q189" s="10"/>
      <c r="R189" s="10">
        <v>0</v>
      </c>
      <c r="S189" s="10">
        <v>1</v>
      </c>
      <c r="T189" s="10">
        <v>0</v>
      </c>
      <c r="U189" s="10" t="s">
        <v>402</v>
      </c>
      <c r="V189" s="10">
        <v>96.5</v>
      </c>
      <c r="W189" s="10"/>
    </row>
    <row r="190" spans="3:23" ht="11.5" customHeight="1">
      <c r="C190" s="11" t="s">
        <v>567</v>
      </c>
      <c r="D190" s="10" t="s">
        <v>432</v>
      </c>
      <c r="E190" s="10">
        <v>0</v>
      </c>
      <c r="F190" s="10">
        <v>0</v>
      </c>
      <c r="G190" s="10">
        <v>0</v>
      </c>
      <c r="H190" s="10"/>
      <c r="I190" s="10">
        <v>0</v>
      </c>
      <c r="J190" s="10">
        <v>0</v>
      </c>
      <c r="K190" s="10">
        <v>0</v>
      </c>
      <c r="L190" s="10"/>
      <c r="M190" s="10">
        <v>53</v>
      </c>
      <c r="N190" s="10">
        <v>548</v>
      </c>
      <c r="O190" s="10">
        <v>7</v>
      </c>
      <c r="P190" s="10">
        <v>92</v>
      </c>
      <c r="Q190" s="10"/>
      <c r="R190" s="10">
        <v>0</v>
      </c>
      <c r="S190" s="10">
        <v>1</v>
      </c>
      <c r="T190" s="10">
        <v>0</v>
      </c>
      <c r="U190" s="10" t="s">
        <v>412</v>
      </c>
      <c r="V190" s="10">
        <v>94.8</v>
      </c>
      <c r="W190" s="10"/>
    </row>
    <row r="191" spans="3:23" ht="11.5" hidden="1" customHeight="1">
      <c r="C191" s="11" t="s">
        <v>250</v>
      </c>
      <c r="D191" s="10" t="s">
        <v>432</v>
      </c>
      <c r="E191" s="10">
        <v>0</v>
      </c>
      <c r="F191" s="10">
        <v>0</v>
      </c>
      <c r="G191" s="10">
        <v>0</v>
      </c>
      <c r="H191" s="10"/>
      <c r="I191" s="10">
        <v>0</v>
      </c>
      <c r="J191" s="10">
        <v>0</v>
      </c>
      <c r="K191" s="10">
        <v>0</v>
      </c>
      <c r="L191" s="10"/>
      <c r="M191" s="10">
        <v>52</v>
      </c>
      <c r="N191" s="10">
        <v>821</v>
      </c>
      <c r="O191" s="10">
        <v>2</v>
      </c>
      <c r="P191" s="10">
        <v>95</v>
      </c>
      <c r="Q191" s="10"/>
      <c r="R191" s="10">
        <v>0</v>
      </c>
      <c r="S191" s="10">
        <v>0</v>
      </c>
      <c r="T191" s="10">
        <v>0</v>
      </c>
      <c r="U191" s="10" t="s">
        <v>403</v>
      </c>
      <c r="V191" s="10">
        <v>94.1</v>
      </c>
      <c r="W191" s="10"/>
    </row>
    <row r="192" spans="3:23" ht="11.5" customHeight="1">
      <c r="C192" s="11" t="s">
        <v>568</v>
      </c>
      <c r="D192" s="10" t="s">
        <v>432</v>
      </c>
      <c r="E192" s="10">
        <v>0</v>
      </c>
      <c r="F192" s="10">
        <v>0</v>
      </c>
      <c r="G192" s="10">
        <v>0</v>
      </c>
      <c r="H192" s="10"/>
      <c r="I192" s="10">
        <v>0</v>
      </c>
      <c r="J192" s="10">
        <v>0</v>
      </c>
      <c r="K192" s="10">
        <v>0</v>
      </c>
      <c r="L192" s="10"/>
      <c r="M192" s="10">
        <v>36</v>
      </c>
      <c r="N192" s="10">
        <v>478</v>
      </c>
      <c r="O192" s="10">
        <v>8</v>
      </c>
      <c r="P192" s="10">
        <v>54</v>
      </c>
      <c r="Q192" s="10"/>
      <c r="R192" s="10">
        <v>0</v>
      </c>
      <c r="S192" s="10">
        <v>1</v>
      </c>
      <c r="T192" s="10">
        <v>0</v>
      </c>
      <c r="U192" s="10" t="s">
        <v>412</v>
      </c>
      <c r="V192" s="10">
        <v>93.8</v>
      </c>
      <c r="W192" s="10"/>
    </row>
    <row r="193" spans="3:23" ht="11.5" hidden="1" customHeight="1">
      <c r="C193" s="11" t="s">
        <v>569</v>
      </c>
      <c r="D193" s="10" t="s">
        <v>432</v>
      </c>
      <c r="E193" s="10">
        <v>0</v>
      </c>
      <c r="F193" s="10">
        <v>0</v>
      </c>
      <c r="G193" s="10">
        <v>0</v>
      </c>
      <c r="H193" s="10"/>
      <c r="I193" s="10">
        <v>0</v>
      </c>
      <c r="J193" s="10">
        <v>0</v>
      </c>
      <c r="K193" s="10">
        <v>0</v>
      </c>
      <c r="L193" s="10"/>
      <c r="M193" s="10">
        <v>0</v>
      </c>
      <c r="N193" s="10">
        <v>0</v>
      </c>
      <c r="O193" s="10">
        <v>0</v>
      </c>
      <c r="P193" s="10">
        <v>0</v>
      </c>
      <c r="Q193" s="10"/>
      <c r="R193" s="10">
        <v>0</v>
      </c>
      <c r="S193" s="10">
        <v>0</v>
      </c>
      <c r="T193" s="10">
        <v>0</v>
      </c>
      <c r="U193" s="10" t="s">
        <v>458</v>
      </c>
      <c r="V193" s="10">
        <v>93</v>
      </c>
      <c r="W193" s="10"/>
    </row>
    <row r="194" spans="3:23" ht="11.5" hidden="1" customHeight="1">
      <c r="C194" s="11" t="s">
        <v>570</v>
      </c>
      <c r="D194" s="10" t="s">
        <v>432</v>
      </c>
      <c r="E194" s="10">
        <v>0</v>
      </c>
      <c r="F194" s="10">
        <v>0</v>
      </c>
      <c r="G194" s="10">
        <v>0</v>
      </c>
      <c r="H194" s="10"/>
      <c r="I194" s="10">
        <v>0</v>
      </c>
      <c r="J194" s="10">
        <v>0</v>
      </c>
      <c r="K194" s="10">
        <v>0</v>
      </c>
      <c r="L194" s="10"/>
      <c r="M194" s="10">
        <v>0</v>
      </c>
      <c r="N194" s="10">
        <v>0</v>
      </c>
      <c r="O194" s="10">
        <v>0</v>
      </c>
      <c r="P194" s="10">
        <v>0</v>
      </c>
      <c r="Q194" s="10"/>
      <c r="R194" s="10">
        <v>0</v>
      </c>
      <c r="S194" s="10">
        <v>0</v>
      </c>
      <c r="T194" s="10">
        <v>0</v>
      </c>
      <c r="U194" s="10" t="s">
        <v>458</v>
      </c>
      <c r="V194" s="10">
        <v>93</v>
      </c>
      <c r="W194" s="10"/>
    </row>
    <row r="195" spans="3:23" ht="11.5" hidden="1" customHeight="1">
      <c r="C195" s="11" t="s">
        <v>477</v>
      </c>
      <c r="D195" s="10" t="s">
        <v>432</v>
      </c>
      <c r="E195" s="10">
        <v>0</v>
      </c>
      <c r="F195" s="10">
        <v>0</v>
      </c>
      <c r="G195" s="10">
        <v>0</v>
      </c>
      <c r="H195" s="10"/>
      <c r="I195" s="10">
        <v>0</v>
      </c>
      <c r="J195" s="10">
        <v>0</v>
      </c>
      <c r="K195" s="10">
        <v>0</v>
      </c>
      <c r="L195" s="10"/>
      <c r="M195" s="10">
        <v>0</v>
      </c>
      <c r="N195" s="10">
        <v>0</v>
      </c>
      <c r="O195" s="10">
        <v>0</v>
      </c>
      <c r="P195" s="10">
        <v>0</v>
      </c>
      <c r="Q195" s="10"/>
      <c r="R195" s="10">
        <v>0</v>
      </c>
      <c r="S195" s="10">
        <v>0</v>
      </c>
      <c r="T195" s="10">
        <v>4</v>
      </c>
      <c r="U195" s="10" t="s">
        <v>461</v>
      </c>
      <c r="V195" s="10">
        <v>93</v>
      </c>
      <c r="W195" s="10"/>
    </row>
    <row r="196" spans="3:23" ht="11.5" hidden="1" customHeight="1">
      <c r="C196" s="11" t="s">
        <v>118</v>
      </c>
      <c r="D196" s="10" t="s">
        <v>432</v>
      </c>
      <c r="E196" s="10">
        <v>0</v>
      </c>
      <c r="F196" s="10">
        <v>0</v>
      </c>
      <c r="G196" s="10">
        <v>0</v>
      </c>
      <c r="H196" s="10"/>
      <c r="I196" s="10">
        <v>110</v>
      </c>
      <c r="J196" s="10">
        <v>490</v>
      </c>
      <c r="K196" s="10">
        <v>5</v>
      </c>
      <c r="L196" s="10"/>
      <c r="M196" s="10">
        <v>13</v>
      </c>
      <c r="N196" s="10">
        <v>137</v>
      </c>
      <c r="O196" s="10">
        <v>0</v>
      </c>
      <c r="P196" s="10">
        <v>15</v>
      </c>
      <c r="Q196" s="10"/>
      <c r="R196" s="10">
        <v>0</v>
      </c>
      <c r="S196" s="10">
        <v>0</v>
      </c>
      <c r="T196" s="10">
        <v>0</v>
      </c>
      <c r="U196" s="10" t="s">
        <v>402</v>
      </c>
      <c r="V196" s="10">
        <v>92.7</v>
      </c>
      <c r="W196" s="10"/>
    </row>
    <row r="197" spans="3:23" ht="11.5" hidden="1" customHeight="1">
      <c r="C197" s="11" t="s">
        <v>571</v>
      </c>
      <c r="D197" s="10" t="s">
        <v>450</v>
      </c>
      <c r="E197" s="10">
        <v>0</v>
      </c>
      <c r="F197" s="10">
        <v>0</v>
      </c>
      <c r="G197" s="10">
        <v>0</v>
      </c>
      <c r="H197" s="10"/>
      <c r="I197" s="10">
        <v>73</v>
      </c>
      <c r="J197" s="10">
        <v>358</v>
      </c>
      <c r="K197" s="10">
        <v>1</v>
      </c>
      <c r="L197" s="10"/>
      <c r="M197" s="10">
        <v>53</v>
      </c>
      <c r="N197" s="10">
        <v>514</v>
      </c>
      <c r="O197" s="10">
        <v>0</v>
      </c>
      <c r="P197" s="10">
        <v>72</v>
      </c>
      <c r="Q197" s="10"/>
      <c r="R197" s="10">
        <v>0</v>
      </c>
      <c r="S197" s="10">
        <v>1</v>
      </c>
      <c r="T197" s="10">
        <v>0</v>
      </c>
      <c r="U197" s="10" t="s">
        <v>402</v>
      </c>
      <c r="V197" s="10">
        <v>91.2</v>
      </c>
      <c r="W197" s="10"/>
    </row>
    <row r="198" spans="3:23" ht="11.5" hidden="1" customHeight="1">
      <c r="C198" s="11" t="s">
        <v>572</v>
      </c>
      <c r="D198" s="10" t="s">
        <v>432</v>
      </c>
      <c r="E198" s="10">
        <v>0</v>
      </c>
      <c r="F198" s="10">
        <v>0</v>
      </c>
      <c r="G198" s="10">
        <v>0</v>
      </c>
      <c r="H198" s="10"/>
      <c r="I198" s="10">
        <v>0</v>
      </c>
      <c r="J198" s="10">
        <v>0</v>
      </c>
      <c r="K198" s="10">
        <v>0</v>
      </c>
      <c r="L198" s="10"/>
      <c r="M198" s="10">
        <v>0</v>
      </c>
      <c r="N198" s="10">
        <v>0</v>
      </c>
      <c r="O198" s="10">
        <v>0</v>
      </c>
      <c r="P198" s="10">
        <v>0</v>
      </c>
      <c r="Q198" s="10"/>
      <c r="R198" s="10">
        <v>0</v>
      </c>
      <c r="S198" s="10">
        <v>0</v>
      </c>
      <c r="T198" s="10">
        <v>0</v>
      </c>
      <c r="U198" s="10" t="s">
        <v>458</v>
      </c>
      <c r="V198" s="10">
        <v>91</v>
      </c>
      <c r="W198" s="10"/>
    </row>
    <row r="199" spans="3:23" ht="11.5" hidden="1" customHeight="1">
      <c r="C199" s="11" t="s">
        <v>478</v>
      </c>
      <c r="D199" s="10" t="s">
        <v>432</v>
      </c>
      <c r="E199" s="10">
        <v>0</v>
      </c>
      <c r="F199" s="10">
        <v>0</v>
      </c>
      <c r="G199" s="10">
        <v>0</v>
      </c>
      <c r="H199" s="10"/>
      <c r="I199" s="10">
        <v>0</v>
      </c>
      <c r="J199" s="10">
        <v>0</v>
      </c>
      <c r="K199" s="10">
        <v>0</v>
      </c>
      <c r="L199" s="10"/>
      <c r="M199" s="10">
        <v>0</v>
      </c>
      <c r="N199" s="10">
        <v>0</v>
      </c>
      <c r="O199" s="10">
        <v>0</v>
      </c>
      <c r="P199" s="10">
        <v>0</v>
      </c>
      <c r="Q199" s="10"/>
      <c r="R199" s="10">
        <v>0</v>
      </c>
      <c r="S199" s="10">
        <v>0</v>
      </c>
      <c r="T199" s="10">
        <v>1</v>
      </c>
      <c r="U199" s="10" t="s">
        <v>461</v>
      </c>
      <c r="V199" s="10">
        <v>91</v>
      </c>
      <c r="W199" s="10"/>
    </row>
    <row r="200" spans="3:23" ht="11.5" hidden="1" customHeight="1">
      <c r="C200" s="11" t="s">
        <v>266</v>
      </c>
      <c r="D200" s="10" t="s">
        <v>432</v>
      </c>
      <c r="E200" s="10">
        <v>0</v>
      </c>
      <c r="F200" s="10">
        <v>0</v>
      </c>
      <c r="G200" s="10">
        <v>0</v>
      </c>
      <c r="H200" s="10"/>
      <c r="I200" s="10">
        <v>3</v>
      </c>
      <c r="J200" s="10">
        <v>9</v>
      </c>
      <c r="K200" s="10">
        <v>0</v>
      </c>
      <c r="L200" s="10"/>
      <c r="M200" s="10">
        <v>38</v>
      </c>
      <c r="N200" s="10">
        <v>680</v>
      </c>
      <c r="O200" s="10">
        <v>4</v>
      </c>
      <c r="P200" s="10">
        <v>57</v>
      </c>
      <c r="Q200" s="10"/>
      <c r="R200" s="10">
        <v>0</v>
      </c>
      <c r="S200" s="10">
        <v>1</v>
      </c>
      <c r="T200" s="10">
        <v>0</v>
      </c>
      <c r="U200" s="10" t="s">
        <v>403</v>
      </c>
      <c r="V200" s="10">
        <v>90.9</v>
      </c>
      <c r="W200" s="10"/>
    </row>
    <row r="201" spans="3:23" ht="11.5" hidden="1" customHeight="1">
      <c r="C201" s="11" t="s">
        <v>252</v>
      </c>
      <c r="D201" s="10" t="s">
        <v>432</v>
      </c>
      <c r="E201" s="10">
        <v>0</v>
      </c>
      <c r="F201" s="10">
        <v>0</v>
      </c>
      <c r="G201" s="10">
        <v>0</v>
      </c>
      <c r="H201" s="10"/>
      <c r="I201" s="10">
        <v>1</v>
      </c>
      <c r="J201" s="10">
        <v>5</v>
      </c>
      <c r="K201" s="10">
        <v>0</v>
      </c>
      <c r="L201" s="10"/>
      <c r="M201" s="10">
        <v>59</v>
      </c>
      <c r="N201" s="10">
        <v>653</v>
      </c>
      <c r="O201" s="10">
        <v>4</v>
      </c>
      <c r="P201" s="10">
        <v>81</v>
      </c>
      <c r="Q201" s="10"/>
      <c r="R201" s="10">
        <v>1</v>
      </c>
      <c r="S201" s="10">
        <v>1</v>
      </c>
      <c r="T201" s="10">
        <v>0</v>
      </c>
      <c r="U201" s="10" t="s">
        <v>403</v>
      </c>
      <c r="V201" s="10">
        <v>89.8</v>
      </c>
      <c r="W201" s="10"/>
    </row>
    <row r="202" spans="3:23" ht="11.5" hidden="1" customHeight="1">
      <c r="C202" s="11" t="s">
        <v>235</v>
      </c>
      <c r="D202" s="10" t="s">
        <v>432</v>
      </c>
      <c r="E202" s="10">
        <v>0</v>
      </c>
      <c r="F202" s="10">
        <v>0</v>
      </c>
      <c r="G202" s="10">
        <v>0</v>
      </c>
      <c r="H202" s="10"/>
      <c r="I202" s="10">
        <v>28</v>
      </c>
      <c r="J202" s="10">
        <v>159</v>
      </c>
      <c r="K202" s="10">
        <v>1</v>
      </c>
      <c r="L202" s="10"/>
      <c r="M202" s="10">
        <v>58</v>
      </c>
      <c r="N202" s="10">
        <v>509</v>
      </c>
      <c r="O202" s="10">
        <v>3</v>
      </c>
      <c r="P202" s="10">
        <v>107</v>
      </c>
      <c r="Q202" s="10"/>
      <c r="R202" s="10">
        <v>0</v>
      </c>
      <c r="S202" s="10">
        <v>1</v>
      </c>
      <c r="T202" s="10">
        <v>0</v>
      </c>
      <c r="U202" s="10" t="s">
        <v>403</v>
      </c>
      <c r="V202" s="10">
        <v>88.8</v>
      </c>
      <c r="W202" s="10"/>
    </row>
    <row r="203" spans="3:23" ht="11.5" hidden="1" customHeight="1">
      <c r="C203" s="11" t="s">
        <v>243</v>
      </c>
      <c r="D203" s="10" t="s">
        <v>432</v>
      </c>
      <c r="E203" s="10">
        <v>0</v>
      </c>
      <c r="F203" s="10">
        <v>0</v>
      </c>
      <c r="G203" s="10">
        <v>0</v>
      </c>
      <c r="H203" s="10"/>
      <c r="I203" s="10">
        <v>10</v>
      </c>
      <c r="J203" s="10">
        <v>33</v>
      </c>
      <c r="K203" s="10">
        <v>0</v>
      </c>
      <c r="L203" s="10"/>
      <c r="M203" s="10">
        <v>60</v>
      </c>
      <c r="N203" s="10">
        <v>610</v>
      </c>
      <c r="O203" s="10">
        <v>4</v>
      </c>
      <c r="P203" s="10">
        <v>84</v>
      </c>
      <c r="Q203" s="10"/>
      <c r="R203" s="10">
        <v>0</v>
      </c>
      <c r="S203" s="10">
        <v>0</v>
      </c>
      <c r="T203" s="10">
        <v>0</v>
      </c>
      <c r="U203" s="10" t="s">
        <v>403</v>
      </c>
      <c r="V203" s="10">
        <v>88.3</v>
      </c>
      <c r="W203" s="10"/>
    </row>
    <row r="204" spans="3:23" ht="11.5" hidden="1" customHeight="1">
      <c r="C204" s="11" t="s">
        <v>479</v>
      </c>
      <c r="D204" s="10" t="s">
        <v>432</v>
      </c>
      <c r="E204" s="10">
        <v>0</v>
      </c>
      <c r="F204" s="10">
        <v>0</v>
      </c>
      <c r="G204" s="10">
        <v>0</v>
      </c>
      <c r="H204" s="10"/>
      <c r="I204" s="10">
        <v>0</v>
      </c>
      <c r="J204" s="10">
        <v>0</v>
      </c>
      <c r="K204" s="10">
        <v>0</v>
      </c>
      <c r="L204" s="10"/>
      <c r="M204" s="10">
        <v>0</v>
      </c>
      <c r="N204" s="10">
        <v>0</v>
      </c>
      <c r="O204" s="10">
        <v>0</v>
      </c>
      <c r="P204" s="10">
        <v>0</v>
      </c>
      <c r="Q204" s="10"/>
      <c r="R204" s="10">
        <v>0</v>
      </c>
      <c r="S204" s="10">
        <v>0</v>
      </c>
      <c r="T204" s="10">
        <v>5</v>
      </c>
      <c r="U204" s="10" t="s">
        <v>461</v>
      </c>
      <c r="V204" s="10">
        <v>88</v>
      </c>
      <c r="W204" s="10"/>
    </row>
    <row r="205" spans="3:23" ht="11.5" hidden="1" customHeight="1">
      <c r="C205" s="11" t="s">
        <v>113</v>
      </c>
      <c r="D205" s="10" t="s">
        <v>432</v>
      </c>
      <c r="E205" s="10">
        <v>0</v>
      </c>
      <c r="F205" s="10">
        <v>0</v>
      </c>
      <c r="G205" s="10">
        <v>0</v>
      </c>
      <c r="H205" s="10"/>
      <c r="I205" s="10">
        <v>130</v>
      </c>
      <c r="J205" s="10">
        <v>465</v>
      </c>
      <c r="K205" s="10">
        <v>1</v>
      </c>
      <c r="L205" s="10"/>
      <c r="M205" s="10">
        <v>50</v>
      </c>
      <c r="N205" s="10">
        <v>312</v>
      </c>
      <c r="O205" s="10">
        <v>1</v>
      </c>
      <c r="P205" s="10">
        <v>68</v>
      </c>
      <c r="Q205" s="10"/>
      <c r="R205" s="10">
        <v>0</v>
      </c>
      <c r="S205" s="10">
        <v>1</v>
      </c>
      <c r="T205" s="10">
        <v>0</v>
      </c>
      <c r="U205" s="10" t="s">
        <v>402</v>
      </c>
      <c r="V205" s="10">
        <v>87.7</v>
      </c>
      <c r="W205" s="10"/>
    </row>
    <row r="206" spans="3:23" ht="11.5" customHeight="1">
      <c r="C206" s="11" t="s">
        <v>573</v>
      </c>
      <c r="D206" s="10" t="s">
        <v>432</v>
      </c>
      <c r="E206" s="10">
        <v>0</v>
      </c>
      <c r="F206" s="10">
        <v>0</v>
      </c>
      <c r="G206" s="10">
        <v>0</v>
      </c>
      <c r="H206" s="10"/>
      <c r="I206" s="10">
        <v>1</v>
      </c>
      <c r="J206" s="10">
        <v>2</v>
      </c>
      <c r="K206" s="10">
        <v>1</v>
      </c>
      <c r="L206" s="10"/>
      <c r="M206" s="10">
        <v>50</v>
      </c>
      <c r="N206" s="10">
        <v>631</v>
      </c>
      <c r="O206" s="10">
        <v>3</v>
      </c>
      <c r="P206" s="10">
        <v>82</v>
      </c>
      <c r="Q206" s="10"/>
      <c r="R206" s="10">
        <v>0</v>
      </c>
      <c r="S206" s="10">
        <v>0</v>
      </c>
      <c r="T206" s="10">
        <v>0</v>
      </c>
      <c r="U206" s="10" t="s">
        <v>412</v>
      </c>
      <c r="V206" s="10">
        <v>87.3</v>
      </c>
      <c r="W206" s="10"/>
    </row>
    <row r="207" spans="3:23" ht="11.5" hidden="1" customHeight="1">
      <c r="C207" s="11" t="s">
        <v>574</v>
      </c>
      <c r="D207" s="10" t="s">
        <v>432</v>
      </c>
      <c r="E207" s="10">
        <v>0</v>
      </c>
      <c r="F207" s="10">
        <v>0</v>
      </c>
      <c r="G207" s="10">
        <v>0</v>
      </c>
      <c r="H207" s="10"/>
      <c r="I207" s="10">
        <v>0</v>
      </c>
      <c r="J207" s="10">
        <v>0</v>
      </c>
      <c r="K207" s="10">
        <v>0</v>
      </c>
      <c r="L207" s="10"/>
      <c r="M207" s="10">
        <v>0</v>
      </c>
      <c r="N207" s="10">
        <v>0</v>
      </c>
      <c r="O207" s="10">
        <v>0</v>
      </c>
      <c r="P207" s="10">
        <v>0</v>
      </c>
      <c r="Q207" s="10"/>
      <c r="R207" s="10">
        <v>0</v>
      </c>
      <c r="S207" s="10">
        <v>0</v>
      </c>
      <c r="T207" s="10">
        <v>0</v>
      </c>
      <c r="U207" s="10" t="s">
        <v>458</v>
      </c>
      <c r="V207" s="10">
        <v>87</v>
      </c>
      <c r="W207" s="10"/>
    </row>
    <row r="208" spans="3:23" ht="11.5" hidden="1" customHeight="1">
      <c r="C208" s="11" t="s">
        <v>79</v>
      </c>
      <c r="D208" s="10" t="s">
        <v>432</v>
      </c>
      <c r="E208" s="10">
        <v>0</v>
      </c>
      <c r="F208" s="10">
        <v>0</v>
      </c>
      <c r="G208" s="10">
        <v>0</v>
      </c>
      <c r="H208" s="10"/>
      <c r="I208" s="10">
        <v>110</v>
      </c>
      <c r="J208" s="10">
        <v>437</v>
      </c>
      <c r="K208" s="10">
        <v>4</v>
      </c>
      <c r="L208" s="10"/>
      <c r="M208" s="10">
        <v>16</v>
      </c>
      <c r="N208" s="10">
        <v>128</v>
      </c>
      <c r="O208" s="10">
        <v>1</v>
      </c>
      <c r="P208" s="10">
        <v>25</v>
      </c>
      <c r="Q208" s="10"/>
      <c r="R208" s="10">
        <v>0</v>
      </c>
      <c r="S208" s="10">
        <v>0</v>
      </c>
      <c r="T208" s="10">
        <v>0</v>
      </c>
      <c r="U208" s="10" t="s">
        <v>402</v>
      </c>
      <c r="V208" s="10">
        <v>86.5</v>
      </c>
      <c r="W208" s="10"/>
    </row>
    <row r="209" spans="3:23" ht="11.5" hidden="1" customHeight="1">
      <c r="C209" s="11" t="s">
        <v>575</v>
      </c>
      <c r="D209" s="10" t="s">
        <v>432</v>
      </c>
      <c r="E209" s="10">
        <v>0</v>
      </c>
      <c r="F209" s="10">
        <v>0</v>
      </c>
      <c r="G209" s="10">
        <v>0</v>
      </c>
      <c r="H209" s="10"/>
      <c r="I209" s="10">
        <v>83</v>
      </c>
      <c r="J209" s="10">
        <v>491</v>
      </c>
      <c r="K209" s="10">
        <v>1</v>
      </c>
      <c r="L209" s="10"/>
      <c r="M209" s="10">
        <v>29</v>
      </c>
      <c r="N209" s="10">
        <v>194</v>
      </c>
      <c r="O209" s="10">
        <v>2</v>
      </c>
      <c r="P209" s="10">
        <v>39</v>
      </c>
      <c r="Q209" s="10"/>
      <c r="R209" s="10">
        <v>0</v>
      </c>
      <c r="S209" s="10">
        <v>0</v>
      </c>
      <c r="T209" s="10">
        <v>0</v>
      </c>
      <c r="U209" s="10" t="s">
        <v>402</v>
      </c>
      <c r="V209" s="10">
        <v>86.5</v>
      </c>
      <c r="W209" s="10"/>
    </row>
    <row r="210" spans="3:23" ht="11.5" customHeight="1">
      <c r="C210" s="11" t="s">
        <v>576</v>
      </c>
      <c r="D210" s="10" t="s">
        <v>432</v>
      </c>
      <c r="E210" s="10">
        <v>0</v>
      </c>
      <c r="F210" s="10">
        <v>0</v>
      </c>
      <c r="G210" s="10">
        <v>0</v>
      </c>
      <c r="H210" s="10"/>
      <c r="I210" s="10">
        <v>0</v>
      </c>
      <c r="J210" s="10">
        <v>0</v>
      </c>
      <c r="K210" s="10">
        <v>0</v>
      </c>
      <c r="L210" s="10"/>
      <c r="M210" s="10">
        <v>59</v>
      </c>
      <c r="N210" s="10">
        <v>584</v>
      </c>
      <c r="O210" s="10">
        <v>5</v>
      </c>
      <c r="P210" s="10">
        <v>75</v>
      </c>
      <c r="Q210" s="10"/>
      <c r="R210" s="10">
        <v>0</v>
      </c>
      <c r="S210" s="10">
        <v>1</v>
      </c>
      <c r="T210" s="10">
        <v>0</v>
      </c>
      <c r="U210" s="10" t="s">
        <v>412</v>
      </c>
      <c r="V210" s="10">
        <v>86.4</v>
      </c>
      <c r="W210" s="10"/>
    </row>
    <row r="211" spans="3:23" ht="11.5" hidden="1" customHeight="1">
      <c r="C211" s="11" t="s">
        <v>257</v>
      </c>
      <c r="D211" s="10" t="s">
        <v>450</v>
      </c>
      <c r="E211" s="10">
        <v>0</v>
      </c>
      <c r="F211" s="10">
        <v>0</v>
      </c>
      <c r="G211" s="10">
        <v>0</v>
      </c>
      <c r="H211" s="10"/>
      <c r="I211" s="10">
        <v>2</v>
      </c>
      <c r="J211" s="10">
        <v>-3</v>
      </c>
      <c r="K211" s="10">
        <v>0</v>
      </c>
      <c r="L211" s="10"/>
      <c r="M211" s="10">
        <v>47</v>
      </c>
      <c r="N211" s="10">
        <v>677</v>
      </c>
      <c r="O211" s="10">
        <v>4</v>
      </c>
      <c r="P211" s="10">
        <v>76</v>
      </c>
      <c r="Q211" s="10"/>
      <c r="R211" s="10">
        <v>0</v>
      </c>
      <c r="S211" s="10">
        <v>3</v>
      </c>
      <c r="T211" s="10">
        <v>0</v>
      </c>
      <c r="U211" s="10" t="s">
        <v>403</v>
      </c>
      <c r="V211" s="10">
        <v>85.4</v>
      </c>
      <c r="W211" s="10"/>
    </row>
    <row r="212" spans="3:23" ht="11.5" hidden="1" customHeight="1">
      <c r="C212" s="11" t="s">
        <v>577</v>
      </c>
      <c r="D212" s="10" t="s">
        <v>432</v>
      </c>
      <c r="E212" s="10">
        <v>0</v>
      </c>
      <c r="F212" s="10">
        <v>0</v>
      </c>
      <c r="G212" s="10">
        <v>0</v>
      </c>
      <c r="H212" s="10"/>
      <c r="I212" s="10">
        <v>0</v>
      </c>
      <c r="J212" s="10">
        <v>0</v>
      </c>
      <c r="K212" s="10">
        <v>0</v>
      </c>
      <c r="L212" s="10"/>
      <c r="M212" s="10">
        <v>0</v>
      </c>
      <c r="N212" s="10">
        <v>0</v>
      </c>
      <c r="O212" s="10">
        <v>0</v>
      </c>
      <c r="P212" s="10">
        <v>0</v>
      </c>
      <c r="Q212" s="10"/>
      <c r="R212" s="10">
        <v>0</v>
      </c>
      <c r="S212" s="10">
        <v>0</v>
      </c>
      <c r="T212" s="10">
        <v>0</v>
      </c>
      <c r="U212" s="10" t="s">
        <v>458</v>
      </c>
      <c r="V212" s="10">
        <v>85</v>
      </c>
      <c r="W212" s="10"/>
    </row>
    <row r="213" spans="3:23" ht="11.5" hidden="1" customHeight="1">
      <c r="C213" s="11" t="s">
        <v>578</v>
      </c>
      <c r="D213" s="10" t="s">
        <v>432</v>
      </c>
      <c r="E213" s="10">
        <v>0</v>
      </c>
      <c r="F213" s="10">
        <v>0</v>
      </c>
      <c r="G213" s="10">
        <v>0</v>
      </c>
      <c r="H213" s="10"/>
      <c r="I213" s="10">
        <v>0</v>
      </c>
      <c r="J213" s="10">
        <v>0</v>
      </c>
      <c r="K213" s="10">
        <v>0</v>
      </c>
      <c r="L213" s="10"/>
      <c r="M213" s="10">
        <v>0</v>
      </c>
      <c r="N213" s="10">
        <v>0</v>
      </c>
      <c r="O213" s="10">
        <v>0</v>
      </c>
      <c r="P213" s="10">
        <v>0</v>
      </c>
      <c r="Q213" s="10"/>
      <c r="R213" s="10">
        <v>0</v>
      </c>
      <c r="S213" s="10">
        <v>0</v>
      </c>
      <c r="T213" s="10">
        <v>0</v>
      </c>
      <c r="U213" s="10" t="s">
        <v>458</v>
      </c>
      <c r="V213" s="10">
        <v>84</v>
      </c>
      <c r="W213" s="10"/>
    </row>
    <row r="214" spans="3:23" ht="11.5" hidden="1" customHeight="1">
      <c r="C214" s="11" t="s">
        <v>579</v>
      </c>
      <c r="D214" s="10" t="s">
        <v>432</v>
      </c>
      <c r="E214" s="10">
        <v>0</v>
      </c>
      <c r="F214" s="10">
        <v>0</v>
      </c>
      <c r="G214" s="10">
        <v>0</v>
      </c>
      <c r="H214" s="10"/>
      <c r="I214" s="10">
        <v>0</v>
      </c>
      <c r="J214" s="10">
        <v>0</v>
      </c>
      <c r="K214" s="10">
        <v>0</v>
      </c>
      <c r="L214" s="10"/>
      <c r="M214" s="10">
        <v>0</v>
      </c>
      <c r="N214" s="10">
        <v>0</v>
      </c>
      <c r="O214" s="10">
        <v>0</v>
      </c>
      <c r="P214" s="10">
        <v>0</v>
      </c>
      <c r="Q214" s="10"/>
      <c r="R214" s="10">
        <v>0</v>
      </c>
      <c r="S214" s="10">
        <v>0</v>
      </c>
      <c r="T214" s="10">
        <v>0</v>
      </c>
      <c r="U214" s="10" t="s">
        <v>458</v>
      </c>
      <c r="V214" s="10">
        <v>84</v>
      </c>
      <c r="W214" s="10"/>
    </row>
    <row r="215" spans="3:23" ht="11.5" hidden="1" customHeight="1">
      <c r="C215" s="11" t="s">
        <v>104</v>
      </c>
      <c r="D215" s="10" t="s">
        <v>432</v>
      </c>
      <c r="E215" s="10">
        <v>0</v>
      </c>
      <c r="F215" s="10">
        <v>0</v>
      </c>
      <c r="G215" s="10">
        <v>0</v>
      </c>
      <c r="H215" s="10"/>
      <c r="I215" s="10">
        <v>91</v>
      </c>
      <c r="J215" s="10">
        <v>337</v>
      </c>
      <c r="K215" s="10">
        <v>2</v>
      </c>
      <c r="L215" s="10"/>
      <c r="M215" s="10">
        <v>39</v>
      </c>
      <c r="N215" s="10">
        <v>336</v>
      </c>
      <c r="O215" s="10">
        <v>1</v>
      </c>
      <c r="P215" s="10">
        <v>51</v>
      </c>
      <c r="Q215" s="10"/>
      <c r="R215" s="10">
        <v>0</v>
      </c>
      <c r="S215" s="10">
        <v>1</v>
      </c>
      <c r="T215" s="10">
        <v>0</v>
      </c>
      <c r="U215" s="10" t="s">
        <v>402</v>
      </c>
      <c r="V215" s="10">
        <v>83.3</v>
      </c>
      <c r="W215" s="10"/>
    </row>
    <row r="216" spans="3:23" ht="11.5" customHeight="1">
      <c r="C216" s="11" t="s">
        <v>580</v>
      </c>
      <c r="D216" s="10" t="s">
        <v>432</v>
      </c>
      <c r="E216" s="10">
        <v>0</v>
      </c>
      <c r="F216" s="10">
        <v>0</v>
      </c>
      <c r="G216" s="10">
        <v>0</v>
      </c>
      <c r="H216" s="10"/>
      <c r="I216" s="10">
        <v>0</v>
      </c>
      <c r="J216" s="10">
        <v>0</v>
      </c>
      <c r="K216" s="10">
        <v>0</v>
      </c>
      <c r="L216" s="10"/>
      <c r="M216" s="10">
        <v>69</v>
      </c>
      <c r="N216" s="10">
        <v>673</v>
      </c>
      <c r="O216" s="10">
        <v>3</v>
      </c>
      <c r="P216" s="10">
        <v>95</v>
      </c>
      <c r="Q216" s="10"/>
      <c r="R216" s="10">
        <v>0</v>
      </c>
      <c r="S216" s="10">
        <v>1</v>
      </c>
      <c r="T216" s="10">
        <v>0</v>
      </c>
      <c r="U216" s="10" t="s">
        <v>412</v>
      </c>
      <c r="V216" s="10">
        <v>83.3</v>
      </c>
      <c r="W216" s="10"/>
    </row>
    <row r="217" spans="3:23" ht="11.5" customHeight="1">
      <c r="C217" s="11" t="s">
        <v>581</v>
      </c>
      <c r="D217" s="10" t="s">
        <v>432</v>
      </c>
      <c r="E217" s="10">
        <v>0</v>
      </c>
      <c r="F217" s="10">
        <v>0</v>
      </c>
      <c r="G217" s="10">
        <v>0</v>
      </c>
      <c r="H217" s="10"/>
      <c r="I217" s="10">
        <v>1</v>
      </c>
      <c r="J217" s="10">
        <v>1</v>
      </c>
      <c r="K217" s="10">
        <v>1</v>
      </c>
      <c r="L217" s="10"/>
      <c r="M217" s="10">
        <v>61</v>
      </c>
      <c r="N217" s="10">
        <v>711</v>
      </c>
      <c r="O217" s="10">
        <v>1</v>
      </c>
      <c r="P217" s="10">
        <v>86</v>
      </c>
      <c r="Q217" s="10"/>
      <c r="R217" s="10">
        <v>0</v>
      </c>
      <c r="S217" s="10">
        <v>0</v>
      </c>
      <c r="T217" s="10">
        <v>0</v>
      </c>
      <c r="U217" s="10" t="s">
        <v>412</v>
      </c>
      <c r="V217" s="10">
        <v>83.2</v>
      </c>
      <c r="W217" s="10"/>
    </row>
    <row r="218" spans="3:23" ht="11.5" hidden="1" customHeight="1">
      <c r="C218" s="11" t="s">
        <v>280</v>
      </c>
      <c r="D218" s="10" t="s">
        <v>432</v>
      </c>
      <c r="E218" s="10">
        <v>0</v>
      </c>
      <c r="F218" s="10">
        <v>0</v>
      </c>
      <c r="G218" s="10">
        <v>0</v>
      </c>
      <c r="H218" s="10"/>
      <c r="I218" s="10">
        <v>6</v>
      </c>
      <c r="J218" s="10">
        <v>114</v>
      </c>
      <c r="K218" s="10">
        <v>1</v>
      </c>
      <c r="L218" s="10"/>
      <c r="M218" s="10">
        <v>41</v>
      </c>
      <c r="N218" s="10">
        <v>597</v>
      </c>
      <c r="O218" s="10">
        <v>1</v>
      </c>
      <c r="P218" s="10">
        <v>67</v>
      </c>
      <c r="Q218" s="10"/>
      <c r="R218" s="10">
        <v>0</v>
      </c>
      <c r="S218" s="10">
        <v>0</v>
      </c>
      <c r="T218" s="10">
        <v>0</v>
      </c>
      <c r="U218" s="10" t="s">
        <v>403</v>
      </c>
      <c r="V218" s="10">
        <v>83.1</v>
      </c>
      <c r="W218" s="10"/>
    </row>
    <row r="219" spans="3:23" ht="11.5" customHeight="1">
      <c r="C219" s="11" t="s">
        <v>582</v>
      </c>
      <c r="D219" s="10" t="s">
        <v>432</v>
      </c>
      <c r="E219" s="10">
        <v>0</v>
      </c>
      <c r="F219" s="10">
        <v>0</v>
      </c>
      <c r="G219" s="10">
        <v>0</v>
      </c>
      <c r="H219" s="10"/>
      <c r="I219" s="10">
        <v>0</v>
      </c>
      <c r="J219" s="10">
        <v>0</v>
      </c>
      <c r="K219" s="10">
        <v>0</v>
      </c>
      <c r="L219" s="10"/>
      <c r="M219" s="10">
        <v>86</v>
      </c>
      <c r="N219" s="10">
        <v>729</v>
      </c>
      <c r="O219" s="10">
        <v>2</v>
      </c>
      <c r="P219" s="10">
        <v>119</v>
      </c>
      <c r="Q219" s="10"/>
      <c r="R219" s="10">
        <v>0</v>
      </c>
      <c r="S219" s="10">
        <v>1</v>
      </c>
      <c r="T219" s="10">
        <v>0</v>
      </c>
      <c r="U219" s="10" t="s">
        <v>412</v>
      </c>
      <c r="V219" s="10">
        <v>82.9</v>
      </c>
      <c r="W219" s="10"/>
    </row>
    <row r="220" spans="3:23" ht="11.5" hidden="1" customHeight="1">
      <c r="C220" s="11" t="s">
        <v>239</v>
      </c>
      <c r="D220" s="10" t="s">
        <v>432</v>
      </c>
      <c r="E220" s="10">
        <v>0</v>
      </c>
      <c r="F220" s="10">
        <v>0</v>
      </c>
      <c r="G220" s="10">
        <v>0</v>
      </c>
      <c r="H220" s="10"/>
      <c r="I220" s="10">
        <v>0</v>
      </c>
      <c r="J220" s="10">
        <v>0</v>
      </c>
      <c r="K220" s="10">
        <v>0</v>
      </c>
      <c r="L220" s="10"/>
      <c r="M220" s="10">
        <v>64</v>
      </c>
      <c r="N220" s="10">
        <v>667</v>
      </c>
      <c r="O220" s="10">
        <v>3</v>
      </c>
      <c r="P220" s="10">
        <v>115</v>
      </c>
      <c r="Q220" s="10"/>
      <c r="R220" s="10">
        <v>0</v>
      </c>
      <c r="S220" s="10">
        <v>1</v>
      </c>
      <c r="T220" s="10">
        <v>0</v>
      </c>
      <c r="U220" s="10" t="s">
        <v>403</v>
      </c>
      <c r="V220" s="10">
        <v>82.7</v>
      </c>
      <c r="W220" s="10"/>
    </row>
    <row r="221" spans="3:23" ht="11.5" hidden="1" customHeight="1">
      <c r="C221" s="13" t="s">
        <v>127</v>
      </c>
      <c r="D221" s="10" t="s">
        <v>432</v>
      </c>
      <c r="E221" s="10">
        <v>0</v>
      </c>
      <c r="F221" s="10">
        <v>0</v>
      </c>
      <c r="G221" s="10">
        <v>0</v>
      </c>
      <c r="H221" s="10"/>
      <c r="I221" s="10">
        <v>47</v>
      </c>
      <c r="J221" s="10">
        <v>164</v>
      </c>
      <c r="K221" s="10">
        <v>7</v>
      </c>
      <c r="L221" s="10"/>
      <c r="M221" s="10">
        <v>26</v>
      </c>
      <c r="N221" s="10">
        <v>179</v>
      </c>
      <c r="O221" s="10">
        <v>1</v>
      </c>
      <c r="P221" s="10">
        <v>35</v>
      </c>
      <c r="Q221" s="10"/>
      <c r="R221" s="10">
        <v>0</v>
      </c>
      <c r="S221" s="10">
        <v>0</v>
      </c>
      <c r="T221" s="10">
        <v>0</v>
      </c>
      <c r="U221" s="10" t="s">
        <v>402</v>
      </c>
      <c r="V221" s="10">
        <v>82.3</v>
      </c>
      <c r="W221" s="10"/>
    </row>
    <row r="222" spans="3:23" ht="11.5" hidden="1" customHeight="1">
      <c r="C222" s="11" t="s">
        <v>91</v>
      </c>
      <c r="D222" s="10" t="s">
        <v>432</v>
      </c>
      <c r="E222" s="10">
        <v>0</v>
      </c>
      <c r="F222" s="10">
        <v>0</v>
      </c>
      <c r="G222" s="10">
        <v>0</v>
      </c>
      <c r="H222" s="10"/>
      <c r="I222" s="10">
        <v>98</v>
      </c>
      <c r="J222" s="10">
        <v>343</v>
      </c>
      <c r="K222" s="10">
        <v>4</v>
      </c>
      <c r="L222" s="10"/>
      <c r="M222" s="10">
        <v>18</v>
      </c>
      <c r="N222" s="10">
        <v>118</v>
      </c>
      <c r="O222" s="10">
        <v>2</v>
      </c>
      <c r="P222" s="10">
        <v>27</v>
      </c>
      <c r="Q222" s="10"/>
      <c r="R222" s="10">
        <v>0</v>
      </c>
      <c r="S222" s="10">
        <v>0</v>
      </c>
      <c r="T222" s="10">
        <v>0</v>
      </c>
      <c r="U222" s="10" t="s">
        <v>402</v>
      </c>
      <c r="V222" s="10">
        <v>82.1</v>
      </c>
      <c r="W222" s="10"/>
    </row>
    <row r="223" spans="3:23" ht="11.5" hidden="1" customHeight="1">
      <c r="C223" s="11" t="s">
        <v>480</v>
      </c>
      <c r="D223" s="10" t="s">
        <v>432</v>
      </c>
      <c r="E223" s="10">
        <v>0</v>
      </c>
      <c r="F223" s="10">
        <v>0</v>
      </c>
      <c r="G223" s="10">
        <v>0</v>
      </c>
      <c r="H223" s="10"/>
      <c r="I223" s="10">
        <v>0</v>
      </c>
      <c r="J223" s="10">
        <v>0</v>
      </c>
      <c r="K223" s="10">
        <v>0</v>
      </c>
      <c r="L223" s="10"/>
      <c r="M223" s="10">
        <v>0</v>
      </c>
      <c r="N223" s="10">
        <v>0</v>
      </c>
      <c r="O223" s="10">
        <v>0</v>
      </c>
      <c r="P223" s="10">
        <v>0</v>
      </c>
      <c r="Q223" s="10"/>
      <c r="R223" s="10">
        <v>0</v>
      </c>
      <c r="S223" s="10">
        <v>0</v>
      </c>
      <c r="T223" s="10">
        <v>0</v>
      </c>
      <c r="U223" s="10" t="s">
        <v>461</v>
      </c>
      <c r="V223" s="10">
        <v>82</v>
      </c>
      <c r="W223" s="10"/>
    </row>
    <row r="224" spans="3:23" ht="11.5" hidden="1" customHeight="1">
      <c r="C224" s="11" t="s">
        <v>583</v>
      </c>
      <c r="D224" s="10" t="s">
        <v>432</v>
      </c>
      <c r="E224" s="10">
        <v>0</v>
      </c>
      <c r="F224" s="10">
        <v>0</v>
      </c>
      <c r="G224" s="10">
        <v>0</v>
      </c>
      <c r="H224" s="10"/>
      <c r="I224" s="10">
        <v>0</v>
      </c>
      <c r="J224" s="10">
        <v>0</v>
      </c>
      <c r="K224" s="10">
        <v>0</v>
      </c>
      <c r="L224" s="10"/>
      <c r="M224" s="10">
        <v>44</v>
      </c>
      <c r="N224" s="10">
        <v>594</v>
      </c>
      <c r="O224" s="10">
        <v>4</v>
      </c>
      <c r="P224" s="10">
        <v>61</v>
      </c>
      <c r="Q224" s="10"/>
      <c r="R224" s="10">
        <v>0</v>
      </c>
      <c r="S224" s="10">
        <v>1</v>
      </c>
      <c r="T224" s="10">
        <v>0</v>
      </c>
      <c r="U224" s="10" t="s">
        <v>403</v>
      </c>
      <c r="V224" s="10">
        <v>81.400000000000006</v>
      </c>
      <c r="W224" s="10"/>
    </row>
    <row r="225" spans="3:23" ht="11.5" hidden="1" customHeight="1">
      <c r="C225" s="11" t="s">
        <v>584</v>
      </c>
      <c r="D225" s="10" t="s">
        <v>432</v>
      </c>
      <c r="E225" s="10">
        <v>0</v>
      </c>
      <c r="F225" s="10">
        <v>0</v>
      </c>
      <c r="G225" s="10">
        <v>0</v>
      </c>
      <c r="H225" s="10"/>
      <c r="I225" s="10">
        <v>1</v>
      </c>
      <c r="J225" s="10">
        <v>-3</v>
      </c>
      <c r="K225" s="10">
        <v>0</v>
      </c>
      <c r="L225" s="10"/>
      <c r="M225" s="10">
        <v>47</v>
      </c>
      <c r="N225" s="10">
        <v>635</v>
      </c>
      <c r="O225" s="10">
        <v>2</v>
      </c>
      <c r="P225" s="10">
        <v>92</v>
      </c>
      <c r="Q225" s="10"/>
      <c r="R225" s="10">
        <v>0</v>
      </c>
      <c r="S225" s="10">
        <v>0</v>
      </c>
      <c r="T225" s="10">
        <v>1</v>
      </c>
      <c r="U225" s="10" t="s">
        <v>403</v>
      </c>
      <c r="V225" s="10">
        <v>81.2</v>
      </c>
      <c r="W225" s="10"/>
    </row>
    <row r="226" spans="3:23" ht="11.5" hidden="1" customHeight="1">
      <c r="C226" s="11" t="s">
        <v>481</v>
      </c>
      <c r="D226" s="10" t="s">
        <v>432</v>
      </c>
      <c r="E226" s="10">
        <v>0</v>
      </c>
      <c r="F226" s="10">
        <v>0</v>
      </c>
      <c r="G226" s="10">
        <v>0</v>
      </c>
      <c r="H226" s="10"/>
      <c r="I226" s="10">
        <v>0</v>
      </c>
      <c r="J226" s="10">
        <v>0</v>
      </c>
      <c r="K226" s="10">
        <v>0</v>
      </c>
      <c r="L226" s="10"/>
      <c r="M226" s="10">
        <v>0</v>
      </c>
      <c r="N226" s="10">
        <v>0</v>
      </c>
      <c r="O226" s="10">
        <v>0</v>
      </c>
      <c r="P226" s="10">
        <v>0</v>
      </c>
      <c r="Q226" s="10"/>
      <c r="R226" s="10">
        <v>0</v>
      </c>
      <c r="S226" s="10">
        <v>0</v>
      </c>
      <c r="T226" s="10">
        <v>3</v>
      </c>
      <c r="U226" s="10" t="s">
        <v>461</v>
      </c>
      <c r="V226" s="10">
        <v>81</v>
      </c>
      <c r="W226" s="10"/>
    </row>
    <row r="227" spans="3:23" ht="11.5" hidden="1" customHeight="1">
      <c r="C227" s="11" t="s">
        <v>136</v>
      </c>
      <c r="D227" s="10" t="s">
        <v>432</v>
      </c>
      <c r="E227" s="10">
        <v>0</v>
      </c>
      <c r="F227" s="10">
        <v>0</v>
      </c>
      <c r="G227" s="10">
        <v>0</v>
      </c>
      <c r="H227" s="10"/>
      <c r="I227" s="10">
        <v>74</v>
      </c>
      <c r="J227" s="10">
        <v>196</v>
      </c>
      <c r="K227" s="10">
        <v>4</v>
      </c>
      <c r="L227" s="10"/>
      <c r="M227" s="10">
        <v>29</v>
      </c>
      <c r="N227" s="10">
        <v>263</v>
      </c>
      <c r="O227" s="10">
        <v>2</v>
      </c>
      <c r="P227" s="10">
        <v>39</v>
      </c>
      <c r="Q227" s="10"/>
      <c r="R227" s="10">
        <v>0</v>
      </c>
      <c r="S227" s="10">
        <v>1</v>
      </c>
      <c r="T227" s="10">
        <v>0</v>
      </c>
      <c r="U227" s="10" t="s">
        <v>402</v>
      </c>
      <c r="V227" s="10">
        <v>79.900000000000006</v>
      </c>
      <c r="W227" s="10"/>
    </row>
    <row r="228" spans="3:23" ht="11.5" customHeight="1">
      <c r="C228" s="11" t="s">
        <v>585</v>
      </c>
      <c r="D228" s="10" t="s">
        <v>432</v>
      </c>
      <c r="E228" s="10">
        <v>0</v>
      </c>
      <c r="F228" s="10">
        <v>0</v>
      </c>
      <c r="G228" s="10">
        <v>0</v>
      </c>
      <c r="H228" s="10"/>
      <c r="I228" s="10">
        <v>0</v>
      </c>
      <c r="J228" s="10">
        <v>0</v>
      </c>
      <c r="K228" s="10">
        <v>0</v>
      </c>
      <c r="L228" s="10"/>
      <c r="M228" s="10">
        <v>54</v>
      </c>
      <c r="N228" s="10">
        <v>559</v>
      </c>
      <c r="O228" s="10">
        <v>4</v>
      </c>
      <c r="P228" s="10">
        <v>89</v>
      </c>
      <c r="Q228" s="10"/>
      <c r="R228" s="10">
        <v>0</v>
      </c>
      <c r="S228" s="10">
        <v>0</v>
      </c>
      <c r="T228" s="10">
        <v>0</v>
      </c>
      <c r="U228" s="10" t="s">
        <v>412</v>
      </c>
      <c r="V228" s="10">
        <v>79.900000000000006</v>
      </c>
      <c r="W228" s="10"/>
    </row>
    <row r="229" spans="3:23" hidden="1">
      <c r="C229" s="11" t="s">
        <v>586</v>
      </c>
      <c r="D229" s="10" t="s">
        <v>482</v>
      </c>
      <c r="E229" s="10">
        <v>1445</v>
      </c>
      <c r="F229" s="10">
        <v>6</v>
      </c>
      <c r="G229" s="10">
        <v>0</v>
      </c>
      <c r="H229" s="10"/>
      <c r="I229" s="10">
        <v>7</v>
      </c>
      <c r="J229" s="10">
        <v>-2</v>
      </c>
      <c r="K229" s="10">
        <v>0</v>
      </c>
      <c r="L229" s="10"/>
      <c r="M229" s="10">
        <v>0</v>
      </c>
      <c r="N229" s="10">
        <v>0</v>
      </c>
      <c r="O229" s="10">
        <v>0</v>
      </c>
      <c r="P229" s="10">
        <v>0</v>
      </c>
      <c r="Q229" s="10"/>
      <c r="R229" s="10">
        <v>0</v>
      </c>
      <c r="S229" s="10">
        <v>1</v>
      </c>
      <c r="T229" s="10">
        <v>0</v>
      </c>
      <c r="U229" s="10" t="s">
        <v>401</v>
      </c>
      <c r="V229" s="10">
        <v>79.599999999999994</v>
      </c>
      <c r="W229" s="10"/>
    </row>
    <row r="230" spans="3:23" ht="11.5" customHeight="1">
      <c r="C230" s="11" t="s">
        <v>587</v>
      </c>
      <c r="D230" s="10" t="s">
        <v>432</v>
      </c>
      <c r="E230" s="10">
        <v>0</v>
      </c>
      <c r="F230" s="10">
        <v>0</v>
      </c>
      <c r="G230" s="10">
        <v>0</v>
      </c>
      <c r="H230" s="10"/>
      <c r="I230" s="10">
        <v>0</v>
      </c>
      <c r="J230" s="10">
        <v>0</v>
      </c>
      <c r="K230" s="10">
        <v>0</v>
      </c>
      <c r="L230" s="10"/>
      <c r="M230" s="10">
        <v>57</v>
      </c>
      <c r="N230" s="10">
        <v>552</v>
      </c>
      <c r="O230" s="10">
        <v>4</v>
      </c>
      <c r="P230" s="10">
        <v>87</v>
      </c>
      <c r="Q230" s="10"/>
      <c r="R230" s="10">
        <v>0</v>
      </c>
      <c r="S230" s="10">
        <v>0</v>
      </c>
      <c r="T230" s="10">
        <v>0</v>
      </c>
      <c r="U230" s="10" t="s">
        <v>412</v>
      </c>
      <c r="V230" s="10">
        <v>79.2</v>
      </c>
      <c r="W230" s="10"/>
    </row>
    <row r="231" spans="3:23" ht="11.5" hidden="1" customHeight="1">
      <c r="C231" s="11" t="s">
        <v>483</v>
      </c>
      <c r="D231" s="10" t="s">
        <v>432</v>
      </c>
      <c r="E231" s="10">
        <v>0</v>
      </c>
      <c r="F231" s="10">
        <v>0</v>
      </c>
      <c r="G231" s="10">
        <v>0</v>
      </c>
      <c r="H231" s="10"/>
      <c r="I231" s="10">
        <v>0</v>
      </c>
      <c r="J231" s="10">
        <v>0</v>
      </c>
      <c r="K231" s="10">
        <v>0</v>
      </c>
      <c r="L231" s="10"/>
      <c r="M231" s="10">
        <v>0</v>
      </c>
      <c r="N231" s="10">
        <v>0</v>
      </c>
      <c r="O231" s="10">
        <v>0</v>
      </c>
      <c r="P231" s="10">
        <v>0</v>
      </c>
      <c r="Q231" s="10"/>
      <c r="R231" s="10">
        <v>0</v>
      </c>
      <c r="S231" s="10">
        <v>0</v>
      </c>
      <c r="T231" s="10">
        <v>0</v>
      </c>
      <c r="U231" s="10" t="s">
        <v>461</v>
      </c>
      <c r="V231" s="10">
        <v>79</v>
      </c>
      <c r="W231" s="10"/>
    </row>
    <row r="232" spans="3:23" ht="11.5" hidden="1" customHeight="1">
      <c r="C232" s="13" t="s">
        <v>254</v>
      </c>
      <c r="D232" s="10" t="s">
        <v>432</v>
      </c>
      <c r="E232" s="10">
        <v>0</v>
      </c>
      <c r="F232" s="10">
        <v>0</v>
      </c>
      <c r="G232" s="10">
        <v>0</v>
      </c>
      <c r="H232" s="10"/>
      <c r="I232" s="10">
        <v>0</v>
      </c>
      <c r="J232" s="10">
        <v>0</v>
      </c>
      <c r="K232" s="10">
        <v>0</v>
      </c>
      <c r="L232" s="10"/>
      <c r="M232" s="10">
        <v>37</v>
      </c>
      <c r="N232" s="10">
        <v>488</v>
      </c>
      <c r="O232" s="10">
        <v>5</v>
      </c>
      <c r="P232" s="10">
        <v>77</v>
      </c>
      <c r="Q232" s="10"/>
      <c r="R232" s="10">
        <v>0</v>
      </c>
      <c r="S232" s="10">
        <v>0</v>
      </c>
      <c r="T232" s="10">
        <v>0</v>
      </c>
      <c r="U232" s="10" t="s">
        <v>403</v>
      </c>
      <c r="V232" s="10">
        <v>78.8</v>
      </c>
      <c r="W232" s="10"/>
    </row>
    <row r="233" spans="3:23" ht="11.5" customHeight="1">
      <c r="C233" s="11" t="s">
        <v>588</v>
      </c>
      <c r="D233" s="10" t="s">
        <v>432</v>
      </c>
      <c r="E233" s="10">
        <v>0</v>
      </c>
      <c r="F233" s="10">
        <v>0</v>
      </c>
      <c r="G233" s="10">
        <v>0</v>
      </c>
      <c r="H233" s="10"/>
      <c r="I233" s="10">
        <v>0</v>
      </c>
      <c r="J233" s="10">
        <v>0</v>
      </c>
      <c r="K233" s="10">
        <v>0</v>
      </c>
      <c r="L233" s="10"/>
      <c r="M233" s="10">
        <v>35</v>
      </c>
      <c r="N233" s="10">
        <v>406</v>
      </c>
      <c r="O233" s="10">
        <v>6</v>
      </c>
      <c r="P233" s="10">
        <v>52</v>
      </c>
      <c r="Q233" s="10"/>
      <c r="R233" s="10">
        <v>1</v>
      </c>
      <c r="S233" s="10">
        <v>0</v>
      </c>
      <c r="T233" s="10">
        <v>0</v>
      </c>
      <c r="U233" s="10" t="s">
        <v>412</v>
      </c>
      <c r="V233" s="10">
        <v>78.599999999999994</v>
      </c>
      <c r="W233" s="10"/>
    </row>
    <row r="234" spans="3:23" ht="11.5" hidden="1" customHeight="1">
      <c r="C234" s="11" t="s">
        <v>271</v>
      </c>
      <c r="D234" s="10" t="s">
        <v>432</v>
      </c>
      <c r="E234" s="10">
        <v>0</v>
      </c>
      <c r="F234" s="10">
        <v>0</v>
      </c>
      <c r="G234" s="10">
        <v>0</v>
      </c>
      <c r="H234" s="10"/>
      <c r="I234" s="10">
        <v>5</v>
      </c>
      <c r="J234" s="10">
        <v>18</v>
      </c>
      <c r="K234" s="10">
        <v>0</v>
      </c>
      <c r="L234" s="10"/>
      <c r="M234" s="10">
        <v>55</v>
      </c>
      <c r="N234" s="10">
        <v>622</v>
      </c>
      <c r="O234" s="10">
        <v>2</v>
      </c>
      <c r="P234" s="10">
        <v>82</v>
      </c>
      <c r="Q234" s="10"/>
      <c r="R234" s="10">
        <v>1</v>
      </c>
      <c r="S234" s="10">
        <v>0</v>
      </c>
      <c r="T234" s="10">
        <v>0</v>
      </c>
      <c r="U234" s="10" t="s">
        <v>403</v>
      </c>
      <c r="V234" s="10">
        <v>78</v>
      </c>
      <c r="W234" s="10"/>
    </row>
    <row r="235" spans="3:23" ht="11.5" hidden="1" customHeight="1">
      <c r="C235" s="11" t="s">
        <v>358</v>
      </c>
      <c r="D235" s="10" t="s">
        <v>432</v>
      </c>
      <c r="E235" s="10">
        <v>0</v>
      </c>
      <c r="F235" s="10">
        <v>0</v>
      </c>
      <c r="G235" s="10">
        <v>0</v>
      </c>
      <c r="H235" s="10"/>
      <c r="I235" s="10">
        <v>1</v>
      </c>
      <c r="J235" s="10">
        <v>6</v>
      </c>
      <c r="K235" s="10">
        <v>0</v>
      </c>
      <c r="L235" s="10"/>
      <c r="M235" s="10">
        <v>48</v>
      </c>
      <c r="N235" s="10">
        <v>594</v>
      </c>
      <c r="O235" s="10">
        <v>3</v>
      </c>
      <c r="P235" s="10">
        <v>66</v>
      </c>
      <c r="Q235" s="10"/>
      <c r="R235" s="10">
        <v>0</v>
      </c>
      <c r="S235" s="10">
        <v>0</v>
      </c>
      <c r="T235" s="10">
        <v>0</v>
      </c>
      <c r="U235" s="10" t="s">
        <v>403</v>
      </c>
      <c r="V235" s="10">
        <v>78</v>
      </c>
      <c r="W235" s="10"/>
    </row>
    <row r="236" spans="3:23" ht="11.5" hidden="1" customHeight="1">
      <c r="C236" s="11" t="s">
        <v>109</v>
      </c>
      <c r="D236" s="10" t="s">
        <v>432</v>
      </c>
      <c r="E236" s="10">
        <v>0</v>
      </c>
      <c r="F236" s="10">
        <v>0</v>
      </c>
      <c r="G236" s="10">
        <v>0</v>
      </c>
      <c r="H236" s="10"/>
      <c r="I236" s="10">
        <v>129</v>
      </c>
      <c r="J236" s="10">
        <v>560</v>
      </c>
      <c r="K236" s="10">
        <v>2</v>
      </c>
      <c r="L236" s="10"/>
      <c r="M236" s="10">
        <v>13</v>
      </c>
      <c r="N236" s="10">
        <v>98</v>
      </c>
      <c r="O236" s="10">
        <v>0</v>
      </c>
      <c r="P236" s="10">
        <v>16</v>
      </c>
      <c r="Q236" s="10"/>
      <c r="R236" s="10">
        <v>0</v>
      </c>
      <c r="S236" s="10">
        <v>0</v>
      </c>
      <c r="T236" s="10">
        <v>0</v>
      </c>
      <c r="U236" s="10" t="s">
        <v>402</v>
      </c>
      <c r="V236" s="10">
        <v>77.8</v>
      </c>
      <c r="W236" s="10"/>
    </row>
    <row r="237" spans="3:23" hidden="1">
      <c r="C237" s="11" t="s">
        <v>62</v>
      </c>
      <c r="D237" s="10" t="s">
        <v>484</v>
      </c>
      <c r="E237" s="10">
        <v>1380</v>
      </c>
      <c r="F237" s="10">
        <v>6</v>
      </c>
      <c r="G237" s="10">
        <v>2</v>
      </c>
      <c r="H237" s="10"/>
      <c r="I237" s="10">
        <v>11</v>
      </c>
      <c r="J237" s="10">
        <v>18</v>
      </c>
      <c r="K237" s="10">
        <v>0</v>
      </c>
      <c r="L237" s="10"/>
      <c r="M237" s="10">
        <v>0</v>
      </c>
      <c r="N237" s="10">
        <v>0</v>
      </c>
      <c r="O237" s="10">
        <v>0</v>
      </c>
      <c r="P237" s="10">
        <v>0</v>
      </c>
      <c r="Q237" s="10"/>
      <c r="R237" s="10">
        <v>1</v>
      </c>
      <c r="S237" s="10">
        <v>1</v>
      </c>
      <c r="T237" s="10">
        <v>0</v>
      </c>
      <c r="U237" s="10" t="s">
        <v>401</v>
      </c>
      <c r="V237" s="10">
        <v>77</v>
      </c>
      <c r="W237" s="10"/>
    </row>
    <row r="238" spans="3:23" ht="11.5" customHeight="1">
      <c r="C238" s="11" t="s">
        <v>589</v>
      </c>
      <c r="D238" s="10" t="s">
        <v>432</v>
      </c>
      <c r="E238" s="10">
        <v>0</v>
      </c>
      <c r="F238" s="10">
        <v>0</v>
      </c>
      <c r="G238" s="10">
        <v>0</v>
      </c>
      <c r="H238" s="10"/>
      <c r="I238" s="10">
        <v>0</v>
      </c>
      <c r="J238" s="10">
        <v>0</v>
      </c>
      <c r="K238" s="10">
        <v>0</v>
      </c>
      <c r="L238" s="10"/>
      <c r="M238" s="10">
        <v>55</v>
      </c>
      <c r="N238" s="10">
        <v>612</v>
      </c>
      <c r="O238" s="10">
        <v>2</v>
      </c>
      <c r="P238" s="10">
        <v>81</v>
      </c>
      <c r="Q238" s="10"/>
      <c r="R238" s="10">
        <v>1</v>
      </c>
      <c r="S238" s="10">
        <v>0</v>
      </c>
      <c r="T238" s="10">
        <v>0</v>
      </c>
      <c r="U238" s="10" t="s">
        <v>412</v>
      </c>
      <c r="V238" s="10">
        <v>75.2</v>
      </c>
      <c r="W238" s="10"/>
    </row>
    <row r="239" spans="3:23" ht="11.5" hidden="1" customHeight="1">
      <c r="C239" s="11" t="s">
        <v>126</v>
      </c>
      <c r="D239" s="10" t="s">
        <v>432</v>
      </c>
      <c r="E239" s="10">
        <v>0</v>
      </c>
      <c r="F239" s="10">
        <v>0</v>
      </c>
      <c r="G239" s="10">
        <v>0</v>
      </c>
      <c r="H239" s="10"/>
      <c r="I239" s="10">
        <v>88</v>
      </c>
      <c r="J239" s="10">
        <v>334</v>
      </c>
      <c r="K239" s="10">
        <v>4</v>
      </c>
      <c r="L239" s="10"/>
      <c r="M239" s="10">
        <v>18</v>
      </c>
      <c r="N239" s="10">
        <v>196</v>
      </c>
      <c r="O239" s="10">
        <v>0</v>
      </c>
      <c r="P239" s="10">
        <v>23</v>
      </c>
      <c r="Q239" s="10"/>
      <c r="R239" s="10">
        <v>0</v>
      </c>
      <c r="S239" s="10">
        <v>1</v>
      </c>
      <c r="T239" s="10">
        <v>0</v>
      </c>
      <c r="U239" s="10" t="s">
        <v>402</v>
      </c>
      <c r="V239" s="10">
        <v>75</v>
      </c>
      <c r="W239" s="10"/>
    </row>
    <row r="240" spans="3:23" ht="11.5" hidden="1" customHeight="1">
      <c r="C240" s="11" t="s">
        <v>485</v>
      </c>
      <c r="D240" s="10" t="s">
        <v>432</v>
      </c>
      <c r="E240" s="10">
        <v>0</v>
      </c>
      <c r="F240" s="10">
        <v>0</v>
      </c>
      <c r="G240" s="10">
        <v>0</v>
      </c>
      <c r="H240" s="10"/>
      <c r="I240" s="10">
        <v>0</v>
      </c>
      <c r="J240" s="10">
        <v>0</v>
      </c>
      <c r="K240" s="10">
        <v>0</v>
      </c>
      <c r="L240" s="10"/>
      <c r="M240" s="10">
        <v>0</v>
      </c>
      <c r="N240" s="10">
        <v>0</v>
      </c>
      <c r="O240" s="10">
        <v>0</v>
      </c>
      <c r="P240" s="10">
        <v>0</v>
      </c>
      <c r="Q240" s="10"/>
      <c r="R240" s="10">
        <v>0</v>
      </c>
      <c r="S240" s="10">
        <v>0</v>
      </c>
      <c r="T240" s="10">
        <v>0</v>
      </c>
      <c r="U240" s="10" t="s">
        <v>461</v>
      </c>
      <c r="V240" s="10">
        <v>75</v>
      </c>
      <c r="W240" s="10"/>
    </row>
    <row r="241" spans="3:23" ht="11.5" hidden="1" customHeight="1">
      <c r="C241" s="11" t="s">
        <v>486</v>
      </c>
      <c r="D241" s="10" t="s">
        <v>432</v>
      </c>
      <c r="E241" s="10">
        <v>0</v>
      </c>
      <c r="F241" s="10">
        <v>0</v>
      </c>
      <c r="G241" s="10">
        <v>0</v>
      </c>
      <c r="H241" s="10"/>
      <c r="I241" s="10">
        <v>0</v>
      </c>
      <c r="J241" s="10">
        <v>0</v>
      </c>
      <c r="K241" s="10">
        <v>0</v>
      </c>
      <c r="L241" s="10"/>
      <c r="M241" s="10">
        <v>0</v>
      </c>
      <c r="N241" s="10">
        <v>0</v>
      </c>
      <c r="O241" s="10">
        <v>0</v>
      </c>
      <c r="P241" s="10">
        <v>0</v>
      </c>
      <c r="Q241" s="10"/>
      <c r="R241" s="10">
        <v>0</v>
      </c>
      <c r="S241" s="10">
        <v>0</v>
      </c>
      <c r="T241" s="10">
        <v>2</v>
      </c>
      <c r="U241" s="10" t="s">
        <v>461</v>
      </c>
      <c r="V241" s="10">
        <v>75</v>
      </c>
      <c r="W241" s="10"/>
    </row>
    <row r="242" spans="3:23" ht="11.5" hidden="1" customHeight="1">
      <c r="C242" s="11" t="s">
        <v>108</v>
      </c>
      <c r="D242" s="10" t="s">
        <v>432</v>
      </c>
      <c r="E242" s="10">
        <v>0</v>
      </c>
      <c r="F242" s="10">
        <v>0</v>
      </c>
      <c r="G242" s="10">
        <v>0</v>
      </c>
      <c r="H242" s="10"/>
      <c r="I242" s="10">
        <v>117</v>
      </c>
      <c r="J242" s="10">
        <v>439</v>
      </c>
      <c r="K242" s="10">
        <v>3</v>
      </c>
      <c r="L242" s="10"/>
      <c r="M242" s="10">
        <v>20</v>
      </c>
      <c r="N242" s="10">
        <v>186</v>
      </c>
      <c r="O242" s="10">
        <v>0</v>
      </c>
      <c r="P242" s="10">
        <v>28</v>
      </c>
      <c r="Q242" s="10"/>
      <c r="R242" s="10">
        <v>0</v>
      </c>
      <c r="S242" s="10">
        <v>3</v>
      </c>
      <c r="T242" s="10">
        <v>0</v>
      </c>
      <c r="U242" s="10" t="s">
        <v>402</v>
      </c>
      <c r="V242" s="10">
        <v>74.5</v>
      </c>
      <c r="W242" s="10"/>
    </row>
    <row r="243" spans="3:23" ht="11.5" hidden="1" customHeight="1">
      <c r="C243" s="11" t="s">
        <v>260</v>
      </c>
      <c r="D243" s="10" t="s">
        <v>432</v>
      </c>
      <c r="E243" s="10">
        <v>0</v>
      </c>
      <c r="F243" s="10">
        <v>0</v>
      </c>
      <c r="G243" s="10">
        <v>0</v>
      </c>
      <c r="H243" s="10"/>
      <c r="I243" s="10">
        <v>0</v>
      </c>
      <c r="J243" s="10">
        <v>0</v>
      </c>
      <c r="K243" s="10">
        <v>0</v>
      </c>
      <c r="L243" s="10"/>
      <c r="M243" s="10">
        <v>41</v>
      </c>
      <c r="N243" s="10">
        <v>564</v>
      </c>
      <c r="O243" s="10">
        <v>3</v>
      </c>
      <c r="P243" s="10">
        <v>79</v>
      </c>
      <c r="Q243" s="10"/>
      <c r="R243" s="10">
        <v>0</v>
      </c>
      <c r="S243" s="10">
        <v>0</v>
      </c>
      <c r="T243" s="10">
        <v>0</v>
      </c>
      <c r="U243" s="10" t="s">
        <v>403</v>
      </c>
      <c r="V243" s="10">
        <v>74.400000000000006</v>
      </c>
      <c r="W243" s="10"/>
    </row>
    <row r="244" spans="3:23" ht="11.5" hidden="1" customHeight="1">
      <c r="C244" s="11" t="s">
        <v>487</v>
      </c>
      <c r="D244" s="10" t="s">
        <v>432</v>
      </c>
      <c r="E244" s="10">
        <v>0</v>
      </c>
      <c r="F244" s="10">
        <v>0</v>
      </c>
      <c r="G244" s="10">
        <v>0</v>
      </c>
      <c r="H244" s="10"/>
      <c r="I244" s="10">
        <v>0</v>
      </c>
      <c r="J244" s="10">
        <v>0</v>
      </c>
      <c r="K244" s="10">
        <v>0</v>
      </c>
      <c r="L244" s="10"/>
      <c r="M244" s="10">
        <v>0</v>
      </c>
      <c r="N244" s="10">
        <v>0</v>
      </c>
      <c r="O244" s="10">
        <v>0</v>
      </c>
      <c r="P244" s="10">
        <v>0</v>
      </c>
      <c r="Q244" s="10"/>
      <c r="R244" s="10">
        <v>0</v>
      </c>
      <c r="S244" s="10">
        <v>0</v>
      </c>
      <c r="T244" s="10">
        <v>1</v>
      </c>
      <c r="U244" s="10" t="s">
        <v>461</v>
      </c>
      <c r="V244" s="10">
        <v>74</v>
      </c>
      <c r="W244" s="10"/>
    </row>
    <row r="245" spans="3:23" ht="11.5" hidden="1" customHeight="1">
      <c r="C245" s="11" t="s">
        <v>249</v>
      </c>
      <c r="D245" s="10" t="s">
        <v>432</v>
      </c>
      <c r="E245" s="10">
        <v>0</v>
      </c>
      <c r="F245" s="10">
        <v>0</v>
      </c>
      <c r="G245" s="10">
        <v>0</v>
      </c>
      <c r="H245" s="10"/>
      <c r="I245" s="10">
        <v>0</v>
      </c>
      <c r="J245" s="10">
        <v>0</v>
      </c>
      <c r="K245" s="10">
        <v>0</v>
      </c>
      <c r="L245" s="10"/>
      <c r="M245" s="10">
        <v>38</v>
      </c>
      <c r="N245" s="10">
        <v>397</v>
      </c>
      <c r="O245" s="10">
        <v>5</v>
      </c>
      <c r="P245" s="10">
        <v>77</v>
      </c>
      <c r="Q245" s="10"/>
      <c r="R245" s="10">
        <v>2</v>
      </c>
      <c r="S245" s="10">
        <v>0</v>
      </c>
      <c r="T245" s="10">
        <v>0</v>
      </c>
      <c r="U245" s="10" t="s">
        <v>403</v>
      </c>
      <c r="V245" s="10">
        <v>73.7</v>
      </c>
      <c r="W245" s="10"/>
    </row>
    <row r="246" spans="3:23" ht="11.5" hidden="1" customHeight="1">
      <c r="C246" s="13" t="s">
        <v>274</v>
      </c>
      <c r="D246" s="10" t="s">
        <v>432</v>
      </c>
      <c r="E246" s="10">
        <v>0</v>
      </c>
      <c r="F246" s="10">
        <v>0</v>
      </c>
      <c r="G246" s="10">
        <v>0</v>
      </c>
      <c r="H246" s="10"/>
      <c r="I246" s="10">
        <v>3</v>
      </c>
      <c r="J246" s="10">
        <v>42</v>
      </c>
      <c r="K246" s="10">
        <v>0</v>
      </c>
      <c r="L246" s="10"/>
      <c r="M246" s="10">
        <v>42</v>
      </c>
      <c r="N246" s="10">
        <v>587</v>
      </c>
      <c r="O246" s="10">
        <v>2</v>
      </c>
      <c r="P246" s="10">
        <v>78</v>
      </c>
      <c r="Q246" s="10"/>
      <c r="R246" s="10">
        <v>0</v>
      </c>
      <c r="S246" s="10">
        <v>1</v>
      </c>
      <c r="T246" s="10">
        <v>0</v>
      </c>
      <c r="U246" s="10" t="s">
        <v>403</v>
      </c>
      <c r="V246" s="10">
        <v>72.900000000000006</v>
      </c>
      <c r="W246" s="10"/>
    </row>
    <row r="247" spans="3:23" hidden="1">
      <c r="C247" s="13" t="s">
        <v>590</v>
      </c>
      <c r="D247" s="10" t="s">
        <v>488</v>
      </c>
      <c r="E247" s="10">
        <v>925</v>
      </c>
      <c r="F247" s="10">
        <v>5</v>
      </c>
      <c r="G247" s="10">
        <v>6</v>
      </c>
      <c r="H247" s="10"/>
      <c r="I247" s="10">
        <v>40</v>
      </c>
      <c r="J247" s="10">
        <v>173</v>
      </c>
      <c r="K247" s="10">
        <v>2</v>
      </c>
      <c r="L247" s="10"/>
      <c r="M247" s="10">
        <v>1</v>
      </c>
      <c r="N247" s="10">
        <v>-16</v>
      </c>
      <c r="O247" s="10">
        <v>0</v>
      </c>
      <c r="P247" s="10">
        <v>1</v>
      </c>
      <c r="Q247" s="10"/>
      <c r="R247" s="10">
        <v>0</v>
      </c>
      <c r="S247" s="10">
        <v>0</v>
      </c>
      <c r="T247" s="10">
        <v>0</v>
      </c>
      <c r="U247" s="10" t="s">
        <v>401</v>
      </c>
      <c r="V247" s="10">
        <v>72.7</v>
      </c>
      <c r="W247" s="10"/>
    </row>
    <row r="248" spans="3:23" ht="11.5" customHeight="1">
      <c r="C248" s="11" t="s">
        <v>591</v>
      </c>
      <c r="D248" s="10" t="s">
        <v>432</v>
      </c>
      <c r="E248" s="10">
        <v>0</v>
      </c>
      <c r="F248" s="10">
        <v>0</v>
      </c>
      <c r="G248" s="10">
        <v>0</v>
      </c>
      <c r="H248" s="10"/>
      <c r="I248" s="10">
        <v>0</v>
      </c>
      <c r="J248" s="10">
        <v>0</v>
      </c>
      <c r="K248" s="10">
        <v>0</v>
      </c>
      <c r="L248" s="10"/>
      <c r="M248" s="10">
        <v>47</v>
      </c>
      <c r="N248" s="10">
        <v>486</v>
      </c>
      <c r="O248" s="10">
        <v>4</v>
      </c>
      <c r="P248" s="10">
        <v>65</v>
      </c>
      <c r="Q248" s="10"/>
      <c r="R248" s="10">
        <v>0</v>
      </c>
      <c r="S248" s="10">
        <v>0</v>
      </c>
      <c r="T248" s="10">
        <v>0</v>
      </c>
      <c r="U248" s="10" t="s">
        <v>412</v>
      </c>
      <c r="V248" s="10">
        <v>72.599999999999994</v>
      </c>
      <c r="W248" s="10"/>
    </row>
    <row r="249" spans="3:23" ht="11.5" hidden="1" customHeight="1">
      <c r="C249" s="13" t="s">
        <v>225</v>
      </c>
      <c r="D249" s="10" t="s">
        <v>432</v>
      </c>
      <c r="E249" s="10">
        <v>0</v>
      </c>
      <c r="F249" s="10">
        <v>0</v>
      </c>
      <c r="G249" s="10">
        <v>0</v>
      </c>
      <c r="H249" s="10"/>
      <c r="I249" s="10">
        <v>1</v>
      </c>
      <c r="J249" s="10">
        <v>-1</v>
      </c>
      <c r="K249" s="10">
        <v>0</v>
      </c>
      <c r="L249" s="10"/>
      <c r="M249" s="10">
        <v>30</v>
      </c>
      <c r="N249" s="10">
        <v>307</v>
      </c>
      <c r="O249" s="10">
        <v>7</v>
      </c>
      <c r="P249" s="10">
        <v>56</v>
      </c>
      <c r="Q249" s="10"/>
      <c r="R249" s="10">
        <v>0</v>
      </c>
      <c r="S249" s="10">
        <v>0</v>
      </c>
      <c r="T249" s="10">
        <v>0</v>
      </c>
      <c r="U249" s="10" t="s">
        <v>403</v>
      </c>
      <c r="V249" s="10">
        <v>72.599999999999994</v>
      </c>
      <c r="W249" s="10"/>
    </row>
    <row r="250" spans="3:23" ht="11.5" hidden="1" customHeight="1">
      <c r="C250" s="11" t="s">
        <v>115</v>
      </c>
      <c r="D250" s="10" t="s">
        <v>432</v>
      </c>
      <c r="E250" s="10">
        <v>0</v>
      </c>
      <c r="F250" s="10">
        <v>0</v>
      </c>
      <c r="G250" s="10">
        <v>0</v>
      </c>
      <c r="H250" s="10"/>
      <c r="I250" s="10">
        <v>88</v>
      </c>
      <c r="J250" s="10">
        <v>382</v>
      </c>
      <c r="K250" s="10">
        <v>2</v>
      </c>
      <c r="L250" s="10"/>
      <c r="M250" s="10">
        <v>30</v>
      </c>
      <c r="N250" s="10">
        <v>162</v>
      </c>
      <c r="O250" s="10">
        <v>1</v>
      </c>
      <c r="P250" s="10">
        <v>41</v>
      </c>
      <c r="Q250" s="10"/>
      <c r="R250" s="10">
        <v>0</v>
      </c>
      <c r="S250" s="10">
        <v>0</v>
      </c>
      <c r="T250" s="10">
        <v>0</v>
      </c>
      <c r="U250" s="10" t="s">
        <v>489</v>
      </c>
      <c r="V250" s="10">
        <v>72.400000000000006</v>
      </c>
      <c r="W250" s="10"/>
    </row>
    <row r="251" spans="3:23" ht="11.5" hidden="1" customHeight="1">
      <c r="C251" s="11" t="s">
        <v>490</v>
      </c>
      <c r="D251" s="10" t="s">
        <v>432</v>
      </c>
      <c r="E251" s="10">
        <v>0</v>
      </c>
      <c r="F251" s="10">
        <v>0</v>
      </c>
      <c r="G251" s="10">
        <v>0</v>
      </c>
      <c r="H251" s="10"/>
      <c r="I251" s="10">
        <v>0</v>
      </c>
      <c r="J251" s="10">
        <v>0</v>
      </c>
      <c r="K251" s="10">
        <v>0</v>
      </c>
      <c r="L251" s="10"/>
      <c r="M251" s="10">
        <v>0</v>
      </c>
      <c r="N251" s="10">
        <v>0</v>
      </c>
      <c r="O251" s="10">
        <v>0</v>
      </c>
      <c r="P251" s="10">
        <v>0</v>
      </c>
      <c r="Q251" s="10"/>
      <c r="R251" s="10">
        <v>0</v>
      </c>
      <c r="S251" s="10">
        <v>0</v>
      </c>
      <c r="T251" s="10">
        <v>1</v>
      </c>
      <c r="U251" s="10" t="s">
        <v>461</v>
      </c>
      <c r="V251" s="10">
        <v>72</v>
      </c>
      <c r="W251" s="10"/>
    </row>
    <row r="252" spans="3:23" ht="11.5" customHeight="1">
      <c r="C252" s="11" t="s">
        <v>592</v>
      </c>
      <c r="D252" s="10" t="s">
        <v>432</v>
      </c>
      <c r="E252" s="10">
        <v>0</v>
      </c>
      <c r="F252" s="10">
        <v>0</v>
      </c>
      <c r="G252" s="10">
        <v>0</v>
      </c>
      <c r="H252" s="10"/>
      <c r="I252" s="10">
        <v>0</v>
      </c>
      <c r="J252" s="10">
        <v>0</v>
      </c>
      <c r="K252" s="10">
        <v>0</v>
      </c>
      <c r="L252" s="10"/>
      <c r="M252" s="10">
        <v>25</v>
      </c>
      <c r="N252" s="10">
        <v>540</v>
      </c>
      <c r="O252" s="10">
        <v>3</v>
      </c>
      <c r="P252" s="10">
        <v>38</v>
      </c>
      <c r="Q252" s="10"/>
      <c r="R252" s="10">
        <v>0</v>
      </c>
      <c r="S252" s="10">
        <v>0</v>
      </c>
      <c r="T252" s="10">
        <v>0</v>
      </c>
      <c r="U252" s="10" t="s">
        <v>412</v>
      </c>
      <c r="V252" s="10">
        <v>72</v>
      </c>
      <c r="W252" s="10"/>
    </row>
    <row r="253" spans="3:23" ht="11.5" hidden="1" customHeight="1">
      <c r="C253" s="11" t="s">
        <v>93</v>
      </c>
      <c r="D253" s="10" t="s">
        <v>432</v>
      </c>
      <c r="E253" s="10">
        <v>0</v>
      </c>
      <c r="F253" s="10">
        <v>0</v>
      </c>
      <c r="G253" s="10">
        <v>0</v>
      </c>
      <c r="H253" s="10"/>
      <c r="I253" s="10">
        <v>144</v>
      </c>
      <c r="J253" s="10">
        <v>421</v>
      </c>
      <c r="K253" s="10">
        <v>3</v>
      </c>
      <c r="L253" s="10"/>
      <c r="M253" s="10">
        <v>14</v>
      </c>
      <c r="N253" s="10">
        <v>134</v>
      </c>
      <c r="O253" s="10">
        <v>0</v>
      </c>
      <c r="P253" s="10">
        <v>16</v>
      </c>
      <c r="Q253" s="10"/>
      <c r="R253" s="10">
        <v>0</v>
      </c>
      <c r="S253" s="10">
        <v>1</v>
      </c>
      <c r="T253" s="10">
        <v>0</v>
      </c>
      <c r="U253" s="10" t="s">
        <v>489</v>
      </c>
      <c r="V253" s="10">
        <v>71.5</v>
      </c>
      <c r="W253" s="10"/>
    </row>
    <row r="254" spans="3:23" hidden="1">
      <c r="C254" s="11" t="s">
        <v>58</v>
      </c>
      <c r="D254" s="10" t="s">
        <v>491</v>
      </c>
      <c r="E254" s="10">
        <v>1611</v>
      </c>
      <c r="F254" s="10">
        <v>8</v>
      </c>
      <c r="G254" s="10">
        <v>14</v>
      </c>
      <c r="H254" s="10"/>
      <c r="I254" s="10">
        <v>7</v>
      </c>
      <c r="J254" s="10">
        <v>2</v>
      </c>
      <c r="K254" s="10">
        <v>0</v>
      </c>
      <c r="L254" s="10"/>
      <c r="M254" s="10">
        <v>1</v>
      </c>
      <c r="N254" s="10">
        <v>2</v>
      </c>
      <c r="O254" s="10">
        <v>1</v>
      </c>
      <c r="P254" s="10">
        <v>1</v>
      </c>
      <c r="Q254" s="10"/>
      <c r="R254" s="10">
        <v>0</v>
      </c>
      <c r="S254" s="10">
        <v>2</v>
      </c>
      <c r="T254" s="10">
        <v>0</v>
      </c>
      <c r="U254" s="10" t="s">
        <v>401</v>
      </c>
      <c r="V254" s="10">
        <v>70.8</v>
      </c>
      <c r="W254" s="10"/>
    </row>
    <row r="255" spans="3:23" ht="11.5" hidden="1" customHeight="1">
      <c r="C255" s="11" t="s">
        <v>133</v>
      </c>
      <c r="D255" s="10" t="s">
        <v>432</v>
      </c>
      <c r="E255" s="10">
        <v>0</v>
      </c>
      <c r="F255" s="10">
        <v>0</v>
      </c>
      <c r="G255" s="10">
        <v>0</v>
      </c>
      <c r="H255" s="10"/>
      <c r="I255" s="10">
        <v>35</v>
      </c>
      <c r="J255" s="10">
        <v>115</v>
      </c>
      <c r="K255" s="10">
        <v>3</v>
      </c>
      <c r="L255" s="10"/>
      <c r="M255" s="10">
        <v>23</v>
      </c>
      <c r="N255" s="10">
        <v>249</v>
      </c>
      <c r="O255" s="10">
        <v>3</v>
      </c>
      <c r="P255" s="10">
        <v>31</v>
      </c>
      <c r="Q255" s="10"/>
      <c r="R255" s="10">
        <v>0</v>
      </c>
      <c r="S255" s="10">
        <v>1</v>
      </c>
      <c r="T255" s="10">
        <v>0</v>
      </c>
      <c r="U255" s="10" t="s">
        <v>402</v>
      </c>
      <c r="V255" s="10">
        <v>70.400000000000006</v>
      </c>
      <c r="W255" s="10"/>
    </row>
    <row r="256" spans="3:23" ht="11.5" customHeight="1">
      <c r="C256" s="11" t="s">
        <v>593</v>
      </c>
      <c r="D256" s="10" t="s">
        <v>432</v>
      </c>
      <c r="E256" s="10">
        <v>0</v>
      </c>
      <c r="F256" s="10">
        <v>0</v>
      </c>
      <c r="G256" s="10">
        <v>0</v>
      </c>
      <c r="H256" s="10"/>
      <c r="I256" s="10">
        <v>0</v>
      </c>
      <c r="J256" s="10">
        <v>0</v>
      </c>
      <c r="K256" s="10">
        <v>0</v>
      </c>
      <c r="L256" s="10"/>
      <c r="M256" s="10">
        <v>44</v>
      </c>
      <c r="N256" s="10">
        <v>583</v>
      </c>
      <c r="O256" s="10">
        <v>2</v>
      </c>
      <c r="P256" s="10">
        <v>59</v>
      </c>
      <c r="Q256" s="10"/>
      <c r="R256" s="10">
        <v>0</v>
      </c>
      <c r="S256" s="10">
        <v>0</v>
      </c>
      <c r="T256" s="10">
        <v>0</v>
      </c>
      <c r="U256" s="10" t="s">
        <v>412</v>
      </c>
      <c r="V256" s="10">
        <v>70.3</v>
      </c>
      <c r="W256" s="10"/>
    </row>
    <row r="257" spans="3:23" ht="11.5" hidden="1" customHeight="1">
      <c r="C257" s="11" t="s">
        <v>268</v>
      </c>
      <c r="D257" s="10" t="s">
        <v>432</v>
      </c>
      <c r="E257" s="10">
        <v>0</v>
      </c>
      <c r="F257" s="10">
        <v>0</v>
      </c>
      <c r="G257" s="10">
        <v>0</v>
      </c>
      <c r="H257" s="10"/>
      <c r="I257" s="10">
        <v>4</v>
      </c>
      <c r="J257" s="10">
        <v>58</v>
      </c>
      <c r="K257" s="10">
        <v>0</v>
      </c>
      <c r="L257" s="10"/>
      <c r="M257" s="10">
        <v>54</v>
      </c>
      <c r="N257" s="10">
        <v>603</v>
      </c>
      <c r="O257" s="10">
        <v>1</v>
      </c>
      <c r="P257" s="10">
        <v>81</v>
      </c>
      <c r="Q257" s="10"/>
      <c r="R257" s="10">
        <v>0</v>
      </c>
      <c r="S257" s="10">
        <v>1</v>
      </c>
      <c r="T257" s="10">
        <v>0</v>
      </c>
      <c r="U257" s="10" t="s">
        <v>403</v>
      </c>
      <c r="V257" s="10">
        <v>70.099999999999994</v>
      </c>
      <c r="W257" s="10"/>
    </row>
    <row r="258" spans="3:23" ht="11.5" customHeight="1">
      <c r="C258" s="11" t="s">
        <v>594</v>
      </c>
      <c r="D258" s="10" t="s">
        <v>432</v>
      </c>
      <c r="E258" s="10">
        <v>0</v>
      </c>
      <c r="F258" s="10">
        <v>0</v>
      </c>
      <c r="G258" s="10">
        <v>0</v>
      </c>
      <c r="H258" s="10"/>
      <c r="I258" s="10">
        <v>0</v>
      </c>
      <c r="J258" s="10">
        <v>0</v>
      </c>
      <c r="K258" s="10">
        <v>0</v>
      </c>
      <c r="L258" s="10"/>
      <c r="M258" s="10">
        <v>29</v>
      </c>
      <c r="N258" s="10">
        <v>394</v>
      </c>
      <c r="O258" s="10">
        <v>5</v>
      </c>
      <c r="P258" s="10">
        <v>47</v>
      </c>
      <c r="Q258" s="10"/>
      <c r="R258" s="10">
        <v>0</v>
      </c>
      <c r="S258" s="10">
        <v>0</v>
      </c>
      <c r="T258" s="10">
        <v>0</v>
      </c>
      <c r="U258" s="10" t="s">
        <v>412</v>
      </c>
      <c r="V258" s="10">
        <v>69.400000000000006</v>
      </c>
      <c r="W258" s="10"/>
    </row>
    <row r="259" spans="3:23" ht="11.5" hidden="1" customHeight="1">
      <c r="C259" s="11" t="s">
        <v>492</v>
      </c>
      <c r="D259" s="10" t="s">
        <v>432</v>
      </c>
      <c r="E259" s="10">
        <v>0</v>
      </c>
      <c r="F259" s="10">
        <v>0</v>
      </c>
      <c r="G259" s="10">
        <v>0</v>
      </c>
      <c r="H259" s="10"/>
      <c r="I259" s="10">
        <v>0</v>
      </c>
      <c r="J259" s="10">
        <v>0</v>
      </c>
      <c r="K259" s="10">
        <v>0</v>
      </c>
      <c r="L259" s="10"/>
      <c r="M259" s="10">
        <v>0</v>
      </c>
      <c r="N259" s="10">
        <v>0</v>
      </c>
      <c r="O259" s="10">
        <v>0</v>
      </c>
      <c r="P259" s="10">
        <v>0</v>
      </c>
      <c r="Q259" s="10"/>
      <c r="R259" s="10">
        <v>0</v>
      </c>
      <c r="S259" s="10">
        <v>0</v>
      </c>
      <c r="T259" s="10">
        <v>3</v>
      </c>
      <c r="U259" s="10" t="s">
        <v>461</v>
      </c>
      <c r="V259" s="10">
        <v>69</v>
      </c>
      <c r="W259" s="10"/>
    </row>
    <row r="260" spans="3:23" ht="11.5" hidden="1" customHeight="1">
      <c r="C260" s="11" t="s">
        <v>130</v>
      </c>
      <c r="D260" s="10" t="s">
        <v>432</v>
      </c>
      <c r="E260" s="10">
        <v>0</v>
      </c>
      <c r="F260" s="10">
        <v>0</v>
      </c>
      <c r="G260" s="10">
        <v>0</v>
      </c>
      <c r="H260" s="10"/>
      <c r="I260" s="10">
        <v>87</v>
      </c>
      <c r="J260" s="10">
        <v>467</v>
      </c>
      <c r="K260" s="10">
        <v>2</v>
      </c>
      <c r="L260" s="10"/>
      <c r="M260" s="10">
        <v>17</v>
      </c>
      <c r="N260" s="10">
        <v>115</v>
      </c>
      <c r="O260" s="10">
        <v>0</v>
      </c>
      <c r="P260" s="10">
        <v>23</v>
      </c>
      <c r="Q260" s="10"/>
      <c r="R260" s="10">
        <v>0</v>
      </c>
      <c r="S260" s="10">
        <v>1</v>
      </c>
      <c r="T260" s="10">
        <v>0</v>
      </c>
      <c r="U260" s="10" t="s">
        <v>402</v>
      </c>
      <c r="V260" s="10">
        <v>68.2</v>
      </c>
      <c r="W260" s="10"/>
    </row>
    <row r="261" spans="3:23" ht="11.5" hidden="1" customHeight="1">
      <c r="C261" s="11" t="s">
        <v>270</v>
      </c>
      <c r="D261" s="10" t="s">
        <v>432</v>
      </c>
      <c r="E261" s="10">
        <v>0</v>
      </c>
      <c r="F261" s="10">
        <v>0</v>
      </c>
      <c r="G261" s="10">
        <v>0</v>
      </c>
      <c r="H261" s="10"/>
      <c r="I261" s="10">
        <v>1</v>
      </c>
      <c r="J261" s="10">
        <v>2</v>
      </c>
      <c r="K261" s="10">
        <v>0</v>
      </c>
      <c r="L261" s="10"/>
      <c r="M261" s="10">
        <v>33</v>
      </c>
      <c r="N261" s="10">
        <v>499</v>
      </c>
      <c r="O261" s="10">
        <v>3</v>
      </c>
      <c r="P261" s="10">
        <v>66</v>
      </c>
      <c r="Q261" s="10"/>
      <c r="R261" s="10">
        <v>0</v>
      </c>
      <c r="S261" s="10">
        <v>0</v>
      </c>
      <c r="T261" s="10">
        <v>0</v>
      </c>
      <c r="U261" s="10" t="s">
        <v>403</v>
      </c>
      <c r="V261" s="10">
        <v>68.099999999999994</v>
      </c>
      <c r="W261" s="10"/>
    </row>
    <row r="262" spans="3:23" ht="11.5" hidden="1" customHeight="1">
      <c r="C262" s="11" t="s">
        <v>267</v>
      </c>
      <c r="D262" s="10" t="s">
        <v>432</v>
      </c>
      <c r="E262" s="10">
        <v>0</v>
      </c>
      <c r="F262" s="10">
        <v>0</v>
      </c>
      <c r="G262" s="10">
        <v>0</v>
      </c>
      <c r="H262" s="10"/>
      <c r="I262" s="10">
        <v>1</v>
      </c>
      <c r="J262" s="10">
        <v>6</v>
      </c>
      <c r="K262" s="10">
        <v>0</v>
      </c>
      <c r="L262" s="10"/>
      <c r="M262" s="10">
        <v>51</v>
      </c>
      <c r="N262" s="10">
        <v>613</v>
      </c>
      <c r="O262" s="10">
        <v>1</v>
      </c>
      <c r="P262" s="10">
        <v>74</v>
      </c>
      <c r="Q262" s="10"/>
      <c r="R262" s="10">
        <v>0</v>
      </c>
      <c r="S262" s="10">
        <v>0</v>
      </c>
      <c r="T262" s="10">
        <v>0</v>
      </c>
      <c r="U262" s="10" t="s">
        <v>403</v>
      </c>
      <c r="V262" s="10">
        <v>67.900000000000006</v>
      </c>
      <c r="W262" s="10"/>
    </row>
    <row r="263" spans="3:23" ht="11.5" hidden="1" customHeight="1">
      <c r="C263" s="11" t="s">
        <v>272</v>
      </c>
      <c r="D263" s="10" t="s">
        <v>432</v>
      </c>
      <c r="E263" s="10">
        <v>0</v>
      </c>
      <c r="F263" s="10">
        <v>0</v>
      </c>
      <c r="G263" s="10">
        <v>0</v>
      </c>
      <c r="H263" s="10"/>
      <c r="I263" s="10">
        <v>7</v>
      </c>
      <c r="J263" s="10">
        <v>43</v>
      </c>
      <c r="K263" s="10">
        <v>0</v>
      </c>
      <c r="L263" s="10"/>
      <c r="M263" s="10">
        <v>52</v>
      </c>
      <c r="N263" s="10">
        <v>453</v>
      </c>
      <c r="O263" s="10">
        <v>2</v>
      </c>
      <c r="P263" s="10">
        <v>70</v>
      </c>
      <c r="Q263" s="10"/>
      <c r="R263" s="10">
        <v>0</v>
      </c>
      <c r="S263" s="10">
        <v>0</v>
      </c>
      <c r="T263" s="10">
        <v>1</v>
      </c>
      <c r="U263" s="10" t="s">
        <v>403</v>
      </c>
      <c r="V263" s="10">
        <v>67.599999999999994</v>
      </c>
      <c r="W263" s="10"/>
    </row>
    <row r="264" spans="3:23" ht="11.5" hidden="1" customHeight="1">
      <c r="C264" s="11" t="s">
        <v>94</v>
      </c>
      <c r="D264" s="10" t="s">
        <v>432</v>
      </c>
      <c r="E264" s="10">
        <v>0</v>
      </c>
      <c r="F264" s="10">
        <v>0</v>
      </c>
      <c r="G264" s="10">
        <v>0</v>
      </c>
      <c r="H264" s="10"/>
      <c r="I264" s="10">
        <v>99</v>
      </c>
      <c r="J264" s="10">
        <v>460</v>
      </c>
      <c r="K264" s="10">
        <v>3</v>
      </c>
      <c r="L264" s="10"/>
      <c r="M264" s="10">
        <v>8</v>
      </c>
      <c r="N264" s="10">
        <v>73</v>
      </c>
      <c r="O264" s="10">
        <v>0</v>
      </c>
      <c r="P264" s="10">
        <v>8</v>
      </c>
      <c r="Q264" s="10"/>
      <c r="R264" s="10">
        <v>0</v>
      </c>
      <c r="S264" s="10">
        <v>2</v>
      </c>
      <c r="T264" s="10">
        <v>0</v>
      </c>
      <c r="U264" s="10" t="s">
        <v>402</v>
      </c>
      <c r="V264" s="10">
        <v>67.3</v>
      </c>
      <c r="W264" s="10"/>
    </row>
    <row r="265" spans="3:23" hidden="1">
      <c r="C265" s="11" t="s">
        <v>595</v>
      </c>
      <c r="D265" s="10" t="s">
        <v>493</v>
      </c>
      <c r="E265" s="10">
        <v>886</v>
      </c>
      <c r="F265" s="10">
        <v>2</v>
      </c>
      <c r="G265" s="10">
        <v>3</v>
      </c>
      <c r="H265" s="10"/>
      <c r="I265" s="10">
        <v>31</v>
      </c>
      <c r="J265" s="10">
        <v>190</v>
      </c>
      <c r="K265" s="10">
        <v>2</v>
      </c>
      <c r="L265" s="10"/>
      <c r="M265" s="10">
        <v>0</v>
      </c>
      <c r="N265" s="10">
        <v>0</v>
      </c>
      <c r="O265" s="10">
        <v>0</v>
      </c>
      <c r="P265" s="10">
        <v>0</v>
      </c>
      <c r="Q265" s="10"/>
      <c r="R265" s="10">
        <v>0</v>
      </c>
      <c r="S265" s="10">
        <v>1</v>
      </c>
      <c r="T265" s="10">
        <v>0</v>
      </c>
      <c r="U265" s="10" t="s">
        <v>401</v>
      </c>
      <c r="V265" s="10">
        <v>66.400000000000006</v>
      </c>
      <c r="W265" s="10"/>
    </row>
    <row r="266" spans="3:23" ht="11.5" hidden="1" customHeight="1">
      <c r="C266" s="11" t="s">
        <v>129</v>
      </c>
      <c r="D266" s="10" t="s">
        <v>432</v>
      </c>
      <c r="E266" s="10">
        <v>0</v>
      </c>
      <c r="F266" s="10">
        <v>0</v>
      </c>
      <c r="G266" s="10">
        <v>0</v>
      </c>
      <c r="H266" s="10"/>
      <c r="I266" s="10">
        <v>88</v>
      </c>
      <c r="J266" s="10">
        <v>293</v>
      </c>
      <c r="K266" s="10">
        <v>1</v>
      </c>
      <c r="L266" s="10"/>
      <c r="M266" s="10">
        <v>28</v>
      </c>
      <c r="N266" s="10">
        <v>188</v>
      </c>
      <c r="O266" s="10">
        <v>2</v>
      </c>
      <c r="P266" s="10">
        <v>34</v>
      </c>
      <c r="Q266" s="10"/>
      <c r="R266" s="10">
        <v>0</v>
      </c>
      <c r="S266" s="10">
        <v>0</v>
      </c>
      <c r="T266" s="10">
        <v>0</v>
      </c>
      <c r="U266" s="10" t="s">
        <v>402</v>
      </c>
      <c r="V266" s="10">
        <v>66.099999999999994</v>
      </c>
      <c r="W266" s="10"/>
    </row>
    <row r="267" spans="3:23" ht="11.5" hidden="1" customHeight="1">
      <c r="C267" s="11" t="s">
        <v>494</v>
      </c>
      <c r="D267" s="10" t="s">
        <v>432</v>
      </c>
      <c r="E267" s="10">
        <v>0</v>
      </c>
      <c r="F267" s="10">
        <v>0</v>
      </c>
      <c r="G267" s="10">
        <v>0</v>
      </c>
      <c r="H267" s="10"/>
      <c r="I267" s="10">
        <v>0</v>
      </c>
      <c r="J267" s="10">
        <v>0</v>
      </c>
      <c r="K267" s="10">
        <v>0</v>
      </c>
      <c r="L267" s="10"/>
      <c r="M267" s="10">
        <v>0</v>
      </c>
      <c r="N267" s="10">
        <v>0</v>
      </c>
      <c r="O267" s="10">
        <v>0</v>
      </c>
      <c r="P267" s="10">
        <v>0</v>
      </c>
      <c r="Q267" s="10"/>
      <c r="R267" s="10">
        <v>0</v>
      </c>
      <c r="S267" s="10">
        <v>0</v>
      </c>
      <c r="T267" s="10">
        <v>3</v>
      </c>
      <c r="U267" s="10" t="s">
        <v>461</v>
      </c>
      <c r="V267" s="10">
        <v>66</v>
      </c>
      <c r="W267" s="10"/>
    </row>
    <row r="268" spans="3:23" ht="11.5" hidden="1" customHeight="1">
      <c r="C268" s="11" t="s">
        <v>495</v>
      </c>
      <c r="D268" s="10" t="s">
        <v>432</v>
      </c>
      <c r="E268" s="10">
        <v>0</v>
      </c>
      <c r="F268" s="10">
        <v>0</v>
      </c>
      <c r="G268" s="10">
        <v>0</v>
      </c>
      <c r="H268" s="10"/>
      <c r="I268" s="10">
        <v>0</v>
      </c>
      <c r="J268" s="10">
        <v>0</v>
      </c>
      <c r="K268" s="10">
        <v>0</v>
      </c>
      <c r="L268" s="10"/>
      <c r="M268" s="10">
        <v>0</v>
      </c>
      <c r="N268" s="10">
        <v>0</v>
      </c>
      <c r="O268" s="10">
        <v>0</v>
      </c>
      <c r="P268" s="10">
        <v>0</v>
      </c>
      <c r="Q268" s="10"/>
      <c r="R268" s="10">
        <v>0</v>
      </c>
      <c r="S268" s="10">
        <v>0</v>
      </c>
      <c r="T268" s="10">
        <v>1</v>
      </c>
      <c r="U268" s="10" t="s">
        <v>461</v>
      </c>
      <c r="V268" s="10">
        <v>66</v>
      </c>
      <c r="W268" s="10"/>
    </row>
    <row r="269" spans="3:23" ht="11.5" hidden="1" customHeight="1">
      <c r="C269" s="11" t="s">
        <v>276</v>
      </c>
      <c r="D269" s="10" t="s">
        <v>432</v>
      </c>
      <c r="E269" s="10">
        <v>0</v>
      </c>
      <c r="F269" s="10">
        <v>0</v>
      </c>
      <c r="G269" s="10">
        <v>0</v>
      </c>
      <c r="H269" s="10"/>
      <c r="I269" s="10">
        <v>2</v>
      </c>
      <c r="J269" s="10">
        <v>10</v>
      </c>
      <c r="K269" s="10">
        <v>0</v>
      </c>
      <c r="L269" s="10"/>
      <c r="M269" s="10">
        <v>33</v>
      </c>
      <c r="N269" s="10">
        <v>528</v>
      </c>
      <c r="O269" s="10">
        <v>2</v>
      </c>
      <c r="P269" s="10">
        <v>60</v>
      </c>
      <c r="Q269" s="10"/>
      <c r="R269" s="10">
        <v>0</v>
      </c>
      <c r="S269" s="10">
        <v>0</v>
      </c>
      <c r="T269" s="10">
        <v>0</v>
      </c>
      <c r="U269" s="10" t="s">
        <v>403</v>
      </c>
      <c r="V269" s="10">
        <v>65.8</v>
      </c>
      <c r="W269" s="10"/>
    </row>
    <row r="270" spans="3:23" ht="11.5" hidden="1" customHeight="1">
      <c r="C270" s="11" t="s">
        <v>256</v>
      </c>
      <c r="D270" s="10" t="s">
        <v>432</v>
      </c>
      <c r="E270" s="10">
        <v>0</v>
      </c>
      <c r="F270" s="10">
        <v>0</v>
      </c>
      <c r="G270" s="10">
        <v>0</v>
      </c>
      <c r="H270" s="10"/>
      <c r="I270" s="10">
        <v>0</v>
      </c>
      <c r="J270" s="10">
        <v>0</v>
      </c>
      <c r="K270" s="10">
        <v>0</v>
      </c>
      <c r="L270" s="10"/>
      <c r="M270" s="10">
        <v>35</v>
      </c>
      <c r="N270" s="10">
        <v>477</v>
      </c>
      <c r="O270" s="10">
        <v>3</v>
      </c>
      <c r="P270" s="10">
        <v>76</v>
      </c>
      <c r="Q270" s="10"/>
      <c r="R270" s="10">
        <v>0</v>
      </c>
      <c r="S270" s="10">
        <v>0</v>
      </c>
      <c r="T270" s="10">
        <v>0</v>
      </c>
      <c r="U270" s="10" t="s">
        <v>403</v>
      </c>
      <c r="V270" s="10">
        <v>65.7</v>
      </c>
      <c r="W270" s="10"/>
    </row>
    <row r="271" spans="3:23" ht="11.5" hidden="1" customHeight="1">
      <c r="C271" s="11" t="s">
        <v>255</v>
      </c>
      <c r="D271" s="10" t="s">
        <v>450</v>
      </c>
      <c r="E271" s="10">
        <v>0</v>
      </c>
      <c r="F271" s="10">
        <v>0</v>
      </c>
      <c r="G271" s="10">
        <v>0</v>
      </c>
      <c r="H271" s="10"/>
      <c r="I271" s="10">
        <v>1</v>
      </c>
      <c r="J271" s="10">
        <v>-1</v>
      </c>
      <c r="K271" s="10">
        <v>0</v>
      </c>
      <c r="L271" s="10"/>
      <c r="M271" s="10">
        <v>44</v>
      </c>
      <c r="N271" s="10">
        <v>536</v>
      </c>
      <c r="O271" s="10">
        <v>2</v>
      </c>
      <c r="P271" s="10">
        <v>76</v>
      </c>
      <c r="Q271" s="10"/>
      <c r="R271" s="10">
        <v>0</v>
      </c>
      <c r="S271" s="10">
        <v>0</v>
      </c>
      <c r="T271" s="10">
        <v>0</v>
      </c>
      <c r="U271" s="10" t="s">
        <v>403</v>
      </c>
      <c r="V271" s="10">
        <v>65.5</v>
      </c>
      <c r="W271" s="10"/>
    </row>
    <row r="272" spans="3:23" ht="11.5" hidden="1" customHeight="1">
      <c r="C272" s="11" t="s">
        <v>279</v>
      </c>
      <c r="D272" s="10" t="s">
        <v>432</v>
      </c>
      <c r="E272" s="10">
        <v>0</v>
      </c>
      <c r="F272" s="10">
        <v>0</v>
      </c>
      <c r="G272" s="10">
        <v>0</v>
      </c>
      <c r="H272" s="10"/>
      <c r="I272" s="10">
        <v>1</v>
      </c>
      <c r="J272" s="10">
        <v>10</v>
      </c>
      <c r="K272" s="10">
        <v>0</v>
      </c>
      <c r="L272" s="10"/>
      <c r="M272" s="10">
        <v>39</v>
      </c>
      <c r="N272" s="10">
        <v>517</v>
      </c>
      <c r="O272" s="10">
        <v>2</v>
      </c>
      <c r="P272" s="10">
        <v>72</v>
      </c>
      <c r="Q272" s="10"/>
      <c r="R272" s="10">
        <v>0</v>
      </c>
      <c r="S272" s="10">
        <v>0</v>
      </c>
      <c r="T272" s="10">
        <v>0</v>
      </c>
      <c r="U272" s="10" t="s">
        <v>403</v>
      </c>
      <c r="V272" s="10">
        <v>64.7</v>
      </c>
      <c r="W272" s="10"/>
    </row>
    <row r="273" spans="3:23" ht="11.5" hidden="1" customHeight="1">
      <c r="C273" s="11" t="s">
        <v>251</v>
      </c>
      <c r="D273" s="10" t="s">
        <v>432</v>
      </c>
      <c r="E273" s="10">
        <v>0</v>
      </c>
      <c r="F273" s="10">
        <v>0</v>
      </c>
      <c r="G273" s="10">
        <v>0</v>
      </c>
      <c r="H273" s="10"/>
      <c r="I273" s="10">
        <v>1</v>
      </c>
      <c r="J273" s="10">
        <v>1</v>
      </c>
      <c r="K273" s="10">
        <v>0</v>
      </c>
      <c r="L273" s="10"/>
      <c r="M273" s="10">
        <v>41</v>
      </c>
      <c r="N273" s="10">
        <v>522</v>
      </c>
      <c r="O273" s="10">
        <v>2</v>
      </c>
      <c r="P273" s="10">
        <v>83</v>
      </c>
      <c r="Q273" s="10"/>
      <c r="R273" s="10">
        <v>0</v>
      </c>
      <c r="S273" s="10">
        <v>0</v>
      </c>
      <c r="T273" s="10">
        <v>0</v>
      </c>
      <c r="U273" s="10" t="s">
        <v>403</v>
      </c>
      <c r="V273" s="10">
        <v>64.3</v>
      </c>
      <c r="W273" s="10"/>
    </row>
    <row r="274" spans="3:23" ht="11.5" hidden="1" customHeight="1">
      <c r="C274" s="11" t="s">
        <v>273</v>
      </c>
      <c r="D274" s="10" t="s">
        <v>432</v>
      </c>
      <c r="E274" s="10">
        <v>0</v>
      </c>
      <c r="F274" s="10">
        <v>0</v>
      </c>
      <c r="G274" s="10">
        <v>0</v>
      </c>
      <c r="H274" s="10"/>
      <c r="I274" s="10">
        <v>0</v>
      </c>
      <c r="J274" s="10">
        <v>0</v>
      </c>
      <c r="K274" s="10">
        <v>0</v>
      </c>
      <c r="L274" s="10"/>
      <c r="M274" s="10">
        <v>32</v>
      </c>
      <c r="N274" s="10">
        <v>401</v>
      </c>
      <c r="O274" s="10">
        <v>4</v>
      </c>
      <c r="P274" s="10">
        <v>48</v>
      </c>
      <c r="Q274" s="10"/>
      <c r="R274" s="10">
        <v>0</v>
      </c>
      <c r="S274" s="10">
        <v>0</v>
      </c>
      <c r="T274" s="10">
        <v>0</v>
      </c>
      <c r="U274" s="10" t="s">
        <v>403</v>
      </c>
      <c r="V274" s="10">
        <v>64.099999999999994</v>
      </c>
      <c r="W274" s="10"/>
    </row>
    <row r="275" spans="3:23" ht="11.5" customHeight="1">
      <c r="C275" s="11" t="s">
        <v>596</v>
      </c>
      <c r="D275" s="10" t="s">
        <v>432</v>
      </c>
      <c r="E275" s="10">
        <v>0</v>
      </c>
      <c r="F275" s="10">
        <v>0</v>
      </c>
      <c r="G275" s="10">
        <v>0</v>
      </c>
      <c r="H275" s="10"/>
      <c r="I275" s="10">
        <v>0</v>
      </c>
      <c r="J275" s="10">
        <v>0</v>
      </c>
      <c r="K275" s="10">
        <v>0</v>
      </c>
      <c r="L275" s="10"/>
      <c r="M275" s="10">
        <v>24</v>
      </c>
      <c r="N275" s="10">
        <v>391</v>
      </c>
      <c r="O275" s="10">
        <v>4</v>
      </c>
      <c r="P275" s="10">
        <v>45</v>
      </c>
      <c r="Q275" s="10"/>
      <c r="R275" s="10">
        <v>0</v>
      </c>
      <c r="S275" s="10">
        <v>0</v>
      </c>
      <c r="T275" s="10">
        <v>0</v>
      </c>
      <c r="U275" s="10" t="s">
        <v>412</v>
      </c>
      <c r="V275" s="10">
        <v>63.1</v>
      </c>
      <c r="W275" s="10"/>
    </row>
    <row r="276" spans="3:23" ht="11.5" hidden="1" customHeight="1">
      <c r="C276" s="11" t="s">
        <v>263</v>
      </c>
      <c r="D276" s="10" t="s">
        <v>432</v>
      </c>
      <c r="E276" s="10">
        <v>0</v>
      </c>
      <c r="F276" s="10">
        <v>0</v>
      </c>
      <c r="G276" s="10">
        <v>0</v>
      </c>
      <c r="H276" s="10"/>
      <c r="I276" s="10">
        <v>0</v>
      </c>
      <c r="J276" s="10">
        <v>0</v>
      </c>
      <c r="K276" s="10">
        <v>0</v>
      </c>
      <c r="L276" s="10"/>
      <c r="M276" s="10">
        <v>23</v>
      </c>
      <c r="N276" s="10">
        <v>371</v>
      </c>
      <c r="O276" s="10">
        <v>4</v>
      </c>
      <c r="P276" s="10">
        <v>59</v>
      </c>
      <c r="Q276" s="10"/>
      <c r="R276" s="10">
        <v>1</v>
      </c>
      <c r="S276" s="10">
        <v>0</v>
      </c>
      <c r="T276" s="10">
        <v>0</v>
      </c>
      <c r="U276" s="10" t="s">
        <v>403</v>
      </c>
      <c r="V276" s="10">
        <v>63.1</v>
      </c>
      <c r="W276" s="10"/>
    </row>
    <row r="277" spans="3:23" ht="11.5" hidden="1" customHeight="1">
      <c r="C277" s="11" t="s">
        <v>277</v>
      </c>
      <c r="D277" s="10" t="s">
        <v>432</v>
      </c>
      <c r="E277" s="10">
        <v>0</v>
      </c>
      <c r="F277" s="10">
        <v>0</v>
      </c>
      <c r="G277" s="10">
        <v>0</v>
      </c>
      <c r="H277" s="10"/>
      <c r="I277" s="10">
        <v>0</v>
      </c>
      <c r="J277" s="10">
        <v>0</v>
      </c>
      <c r="K277" s="10">
        <v>0</v>
      </c>
      <c r="L277" s="10"/>
      <c r="M277" s="10">
        <v>39</v>
      </c>
      <c r="N277" s="10">
        <v>586</v>
      </c>
      <c r="O277" s="10">
        <v>1</v>
      </c>
      <c r="P277" s="10">
        <v>72</v>
      </c>
      <c r="Q277" s="10"/>
      <c r="R277" s="10">
        <v>0</v>
      </c>
      <c r="S277" s="10">
        <v>1</v>
      </c>
      <c r="T277" s="10">
        <v>0</v>
      </c>
      <c r="U277" s="10" t="s">
        <v>403</v>
      </c>
      <c r="V277" s="10">
        <v>62.6</v>
      </c>
      <c r="W277" s="10"/>
    </row>
    <row r="278" spans="3:23" ht="11.5" hidden="1" customHeight="1">
      <c r="C278" s="13" t="s">
        <v>106</v>
      </c>
      <c r="D278" s="10" t="s">
        <v>432</v>
      </c>
      <c r="E278" s="10">
        <v>0</v>
      </c>
      <c r="F278" s="10">
        <v>0</v>
      </c>
      <c r="G278" s="10">
        <v>0</v>
      </c>
      <c r="H278" s="10"/>
      <c r="I278" s="10">
        <v>109</v>
      </c>
      <c r="J278" s="10">
        <v>349</v>
      </c>
      <c r="K278" s="10">
        <v>3</v>
      </c>
      <c r="L278" s="10"/>
      <c r="M278" s="10">
        <v>13</v>
      </c>
      <c r="N278" s="10">
        <v>96</v>
      </c>
      <c r="O278" s="10">
        <v>0</v>
      </c>
      <c r="P278" s="10">
        <v>17</v>
      </c>
      <c r="Q278" s="10"/>
      <c r="R278" s="10">
        <v>0</v>
      </c>
      <c r="S278" s="10">
        <v>0</v>
      </c>
      <c r="T278" s="10">
        <v>0</v>
      </c>
      <c r="U278" s="10" t="s">
        <v>402</v>
      </c>
      <c r="V278" s="10">
        <v>62.5</v>
      </c>
      <c r="W278" s="10"/>
    </row>
    <row r="279" spans="3:23" ht="11.5" hidden="1" customHeight="1">
      <c r="C279" s="11" t="s">
        <v>597</v>
      </c>
      <c r="D279" s="10" t="s">
        <v>432</v>
      </c>
      <c r="E279" s="10">
        <v>0</v>
      </c>
      <c r="F279" s="10">
        <v>0</v>
      </c>
      <c r="G279" s="10">
        <v>0</v>
      </c>
      <c r="H279" s="10"/>
      <c r="I279" s="10">
        <v>0</v>
      </c>
      <c r="J279" s="10">
        <v>0</v>
      </c>
      <c r="K279" s="10">
        <v>0</v>
      </c>
      <c r="L279" s="10"/>
      <c r="M279" s="10">
        <v>0</v>
      </c>
      <c r="N279" s="10">
        <v>0</v>
      </c>
      <c r="O279" s="10">
        <v>0</v>
      </c>
      <c r="P279" s="10">
        <v>0</v>
      </c>
      <c r="Q279" s="10"/>
      <c r="R279" s="10">
        <v>0</v>
      </c>
      <c r="S279" s="10">
        <v>0</v>
      </c>
      <c r="T279" s="10">
        <v>0</v>
      </c>
      <c r="U279" s="10" t="s">
        <v>458</v>
      </c>
      <c r="V279" s="10">
        <v>62</v>
      </c>
      <c r="W279" s="10"/>
    </row>
    <row r="280" spans="3:23" ht="11.5" hidden="1" customHeight="1">
      <c r="C280" s="11" t="s">
        <v>131</v>
      </c>
      <c r="D280" s="10" t="s">
        <v>432</v>
      </c>
      <c r="E280" s="10">
        <v>0</v>
      </c>
      <c r="F280" s="10">
        <v>0</v>
      </c>
      <c r="G280" s="10">
        <v>0</v>
      </c>
      <c r="H280" s="10"/>
      <c r="I280" s="10">
        <v>112</v>
      </c>
      <c r="J280" s="10">
        <v>456</v>
      </c>
      <c r="K280" s="10">
        <v>0</v>
      </c>
      <c r="L280" s="10"/>
      <c r="M280" s="10">
        <v>15</v>
      </c>
      <c r="N280" s="10">
        <v>162</v>
      </c>
      <c r="O280" s="10">
        <v>0</v>
      </c>
      <c r="P280" s="10">
        <v>24</v>
      </c>
      <c r="Q280" s="10"/>
      <c r="R280" s="10">
        <v>0</v>
      </c>
      <c r="S280" s="10">
        <v>0</v>
      </c>
      <c r="T280" s="10">
        <v>0</v>
      </c>
      <c r="U280" s="10" t="s">
        <v>402</v>
      </c>
      <c r="V280" s="10">
        <v>61.8</v>
      </c>
      <c r="W280" s="10"/>
    </row>
    <row r="281" spans="3:23" ht="11.5" hidden="1" customHeight="1">
      <c r="C281" s="11" t="s">
        <v>598</v>
      </c>
      <c r="D281" s="10" t="s">
        <v>432</v>
      </c>
      <c r="E281" s="10">
        <v>0</v>
      </c>
      <c r="F281" s="10">
        <v>0</v>
      </c>
      <c r="G281" s="10">
        <v>0</v>
      </c>
      <c r="H281" s="10"/>
      <c r="I281" s="10">
        <v>1</v>
      </c>
      <c r="J281" s="10">
        <v>15</v>
      </c>
      <c r="K281" s="10">
        <v>0</v>
      </c>
      <c r="L281" s="10"/>
      <c r="M281" s="10">
        <v>29</v>
      </c>
      <c r="N281" s="10">
        <v>416</v>
      </c>
      <c r="O281" s="10">
        <v>3</v>
      </c>
      <c r="P281" s="10">
        <v>43</v>
      </c>
      <c r="Q281" s="10"/>
      <c r="R281" s="10">
        <v>0</v>
      </c>
      <c r="S281" s="10">
        <v>0</v>
      </c>
      <c r="T281" s="10">
        <v>0</v>
      </c>
      <c r="U281" s="10" t="s">
        <v>403</v>
      </c>
      <c r="V281" s="10">
        <v>61.1</v>
      </c>
      <c r="W281" s="10"/>
    </row>
    <row r="282" spans="3:23" ht="11.5" hidden="1" customHeight="1">
      <c r="C282" s="11" t="s">
        <v>262</v>
      </c>
      <c r="D282" s="10" t="s">
        <v>432</v>
      </c>
      <c r="E282" s="10">
        <v>0</v>
      </c>
      <c r="F282" s="10">
        <v>0</v>
      </c>
      <c r="G282" s="10">
        <v>0</v>
      </c>
      <c r="H282" s="10"/>
      <c r="I282" s="10">
        <v>0</v>
      </c>
      <c r="J282" s="10">
        <v>0</v>
      </c>
      <c r="K282" s="10">
        <v>0</v>
      </c>
      <c r="L282" s="10"/>
      <c r="M282" s="10">
        <v>29</v>
      </c>
      <c r="N282" s="10">
        <v>431</v>
      </c>
      <c r="O282" s="10">
        <v>3</v>
      </c>
      <c r="P282" s="10">
        <v>68</v>
      </c>
      <c r="Q282" s="10"/>
      <c r="R282" s="10">
        <v>0</v>
      </c>
      <c r="S282" s="10">
        <v>0</v>
      </c>
      <c r="T282" s="10">
        <v>0</v>
      </c>
      <c r="U282" s="10" t="s">
        <v>403</v>
      </c>
      <c r="V282" s="10">
        <v>61.1</v>
      </c>
      <c r="W282" s="10"/>
    </row>
    <row r="283" spans="3:23" ht="11.5" hidden="1" customHeight="1">
      <c r="C283" s="11" t="s">
        <v>248</v>
      </c>
      <c r="D283" s="10" t="s">
        <v>432</v>
      </c>
      <c r="E283" s="10">
        <v>0</v>
      </c>
      <c r="F283" s="10">
        <v>0</v>
      </c>
      <c r="G283" s="10">
        <v>0</v>
      </c>
      <c r="H283" s="10"/>
      <c r="I283" s="10">
        <v>2</v>
      </c>
      <c r="J283" s="10">
        <v>10</v>
      </c>
      <c r="K283" s="10">
        <v>0</v>
      </c>
      <c r="L283" s="10"/>
      <c r="M283" s="10">
        <v>33</v>
      </c>
      <c r="N283" s="10">
        <v>413</v>
      </c>
      <c r="O283" s="10">
        <v>3</v>
      </c>
      <c r="P283" s="10">
        <v>74</v>
      </c>
      <c r="Q283" s="10"/>
      <c r="R283" s="10">
        <v>0</v>
      </c>
      <c r="S283" s="10">
        <v>0</v>
      </c>
      <c r="T283" s="10">
        <v>0</v>
      </c>
      <c r="U283" s="10" t="s">
        <v>403</v>
      </c>
      <c r="V283" s="10">
        <v>60.3</v>
      </c>
      <c r="W283" s="10"/>
    </row>
    <row r="284" spans="3:23" ht="11.5" customHeight="1">
      <c r="C284" s="11" t="s">
        <v>599</v>
      </c>
      <c r="D284" s="10" t="s">
        <v>432</v>
      </c>
      <c r="E284" s="10">
        <v>0</v>
      </c>
      <c r="F284" s="10">
        <v>0</v>
      </c>
      <c r="G284" s="10">
        <v>0</v>
      </c>
      <c r="H284" s="10"/>
      <c r="I284" s="10">
        <v>0</v>
      </c>
      <c r="J284" s="10">
        <v>0</v>
      </c>
      <c r="K284" s="10">
        <v>0</v>
      </c>
      <c r="L284" s="10"/>
      <c r="M284" s="10">
        <v>50</v>
      </c>
      <c r="N284" s="10">
        <v>499</v>
      </c>
      <c r="O284" s="10">
        <v>2</v>
      </c>
      <c r="P284" s="10">
        <v>88</v>
      </c>
      <c r="Q284" s="10"/>
      <c r="R284" s="10">
        <v>0</v>
      </c>
      <c r="S284" s="10">
        <v>1</v>
      </c>
      <c r="T284" s="10">
        <v>0</v>
      </c>
      <c r="U284" s="10" t="s">
        <v>412</v>
      </c>
      <c r="V284" s="10">
        <v>59.9</v>
      </c>
      <c r="W284" s="10"/>
    </row>
    <row r="285" spans="3:23" ht="11.5" hidden="1" customHeight="1">
      <c r="C285" s="11" t="s">
        <v>496</v>
      </c>
      <c r="D285" s="10" t="s">
        <v>432</v>
      </c>
      <c r="E285" s="10">
        <v>0</v>
      </c>
      <c r="F285" s="10">
        <v>0</v>
      </c>
      <c r="G285" s="10">
        <v>0</v>
      </c>
      <c r="H285" s="10"/>
      <c r="I285" s="10">
        <v>0</v>
      </c>
      <c r="J285" s="10">
        <v>0</v>
      </c>
      <c r="K285" s="10">
        <v>0</v>
      </c>
      <c r="L285" s="10"/>
      <c r="M285" s="10">
        <v>0</v>
      </c>
      <c r="N285" s="10">
        <v>0</v>
      </c>
      <c r="O285" s="10">
        <v>0</v>
      </c>
      <c r="P285" s="10">
        <v>0</v>
      </c>
      <c r="Q285" s="10"/>
      <c r="R285" s="10">
        <v>0</v>
      </c>
      <c r="S285" s="10">
        <v>0</v>
      </c>
      <c r="T285" s="10">
        <v>1</v>
      </c>
      <c r="U285" s="10" t="s">
        <v>461</v>
      </c>
      <c r="V285" s="10">
        <v>59</v>
      </c>
      <c r="W285" s="10"/>
    </row>
    <row r="286" spans="3:23" ht="11.5" hidden="1" customHeight="1">
      <c r="C286" s="11" t="s">
        <v>142</v>
      </c>
      <c r="D286" s="10" t="s">
        <v>432</v>
      </c>
      <c r="E286" s="10">
        <v>0</v>
      </c>
      <c r="F286" s="10">
        <v>0</v>
      </c>
      <c r="G286" s="10">
        <v>0</v>
      </c>
      <c r="H286" s="10"/>
      <c r="I286" s="10">
        <v>74</v>
      </c>
      <c r="J286" s="10">
        <v>344</v>
      </c>
      <c r="K286" s="10">
        <v>2</v>
      </c>
      <c r="L286" s="10"/>
      <c r="M286" s="10">
        <v>17</v>
      </c>
      <c r="N286" s="10">
        <v>145</v>
      </c>
      <c r="O286" s="10">
        <v>0</v>
      </c>
      <c r="P286" s="10">
        <v>20</v>
      </c>
      <c r="Q286" s="10"/>
      <c r="R286" s="10">
        <v>0</v>
      </c>
      <c r="S286" s="10">
        <v>1</v>
      </c>
      <c r="T286" s="10">
        <v>0</v>
      </c>
      <c r="U286" s="10" t="s">
        <v>402</v>
      </c>
      <c r="V286" s="10">
        <v>58.9</v>
      </c>
      <c r="W286" s="10"/>
    </row>
    <row r="287" spans="3:23" ht="11.5" hidden="1" customHeight="1">
      <c r="C287" s="11" t="s">
        <v>261</v>
      </c>
      <c r="D287" s="10" t="s">
        <v>432</v>
      </c>
      <c r="E287" s="10">
        <v>0</v>
      </c>
      <c r="F287" s="10">
        <v>0</v>
      </c>
      <c r="G287" s="10">
        <v>0</v>
      </c>
      <c r="H287" s="10"/>
      <c r="I287" s="10">
        <v>0</v>
      </c>
      <c r="J287" s="10">
        <v>0</v>
      </c>
      <c r="K287" s="10">
        <v>0</v>
      </c>
      <c r="L287" s="10"/>
      <c r="M287" s="10">
        <v>41</v>
      </c>
      <c r="N287" s="10">
        <v>511</v>
      </c>
      <c r="O287" s="10">
        <v>1</v>
      </c>
      <c r="P287" s="10">
        <v>90</v>
      </c>
      <c r="Q287" s="10"/>
      <c r="R287" s="10">
        <v>0</v>
      </c>
      <c r="S287" s="10">
        <v>0</v>
      </c>
      <c r="T287" s="10">
        <v>0</v>
      </c>
      <c r="U287" s="10" t="s">
        <v>403</v>
      </c>
      <c r="V287" s="10">
        <v>57.1</v>
      </c>
      <c r="W287" s="10"/>
    </row>
    <row r="288" spans="3:23" ht="11.5" hidden="1" customHeight="1">
      <c r="C288" s="11" t="s">
        <v>288</v>
      </c>
      <c r="D288" s="10" t="s">
        <v>432</v>
      </c>
      <c r="E288" s="10">
        <v>0</v>
      </c>
      <c r="F288" s="10">
        <v>0</v>
      </c>
      <c r="G288" s="10">
        <v>0</v>
      </c>
      <c r="H288" s="10"/>
      <c r="I288" s="10">
        <v>4</v>
      </c>
      <c r="J288" s="10">
        <v>14</v>
      </c>
      <c r="K288" s="10">
        <v>0</v>
      </c>
      <c r="L288" s="10"/>
      <c r="M288" s="10">
        <v>21</v>
      </c>
      <c r="N288" s="10">
        <v>435</v>
      </c>
      <c r="O288" s="10">
        <v>2</v>
      </c>
      <c r="P288" s="10">
        <v>49</v>
      </c>
      <c r="Q288" s="10"/>
      <c r="R288" s="10">
        <v>0</v>
      </c>
      <c r="S288" s="10">
        <v>0</v>
      </c>
      <c r="T288" s="10">
        <v>0</v>
      </c>
      <c r="U288" s="10" t="s">
        <v>403</v>
      </c>
      <c r="V288" s="10">
        <v>56.9</v>
      </c>
      <c r="W288" s="10"/>
    </row>
    <row r="289" spans="3:23" ht="11.5" hidden="1" customHeight="1">
      <c r="C289" s="11" t="s">
        <v>264</v>
      </c>
      <c r="D289" s="10" t="s">
        <v>432</v>
      </c>
      <c r="E289" s="10">
        <v>0</v>
      </c>
      <c r="F289" s="10">
        <v>0</v>
      </c>
      <c r="G289" s="10">
        <v>0</v>
      </c>
      <c r="H289" s="10"/>
      <c r="I289" s="10">
        <v>0</v>
      </c>
      <c r="J289" s="10">
        <v>0</v>
      </c>
      <c r="K289" s="10">
        <v>0</v>
      </c>
      <c r="L289" s="10"/>
      <c r="M289" s="10">
        <v>28</v>
      </c>
      <c r="N289" s="10">
        <v>430</v>
      </c>
      <c r="O289" s="10">
        <v>2</v>
      </c>
      <c r="P289" s="10">
        <v>52</v>
      </c>
      <c r="Q289" s="10"/>
      <c r="R289" s="10">
        <v>0</v>
      </c>
      <c r="S289" s="10">
        <v>0</v>
      </c>
      <c r="T289" s="10">
        <v>0</v>
      </c>
      <c r="U289" s="10" t="s">
        <v>403</v>
      </c>
      <c r="V289" s="10">
        <v>55</v>
      </c>
      <c r="W289" s="10"/>
    </row>
    <row r="290" spans="3:23" ht="11.5" hidden="1" customHeight="1">
      <c r="C290" s="11" t="s">
        <v>292</v>
      </c>
      <c r="D290" s="10" t="s">
        <v>432</v>
      </c>
      <c r="E290" s="10">
        <v>0</v>
      </c>
      <c r="F290" s="10">
        <v>0</v>
      </c>
      <c r="G290" s="10">
        <v>0</v>
      </c>
      <c r="H290" s="10"/>
      <c r="I290" s="10">
        <v>0</v>
      </c>
      <c r="J290" s="10">
        <v>0</v>
      </c>
      <c r="K290" s="10">
        <v>0</v>
      </c>
      <c r="L290" s="10"/>
      <c r="M290" s="10">
        <v>33</v>
      </c>
      <c r="N290" s="10">
        <v>369</v>
      </c>
      <c r="O290" s="10">
        <v>2</v>
      </c>
      <c r="P290" s="10">
        <v>43</v>
      </c>
      <c r="Q290" s="10"/>
      <c r="R290" s="10">
        <v>0</v>
      </c>
      <c r="S290" s="10">
        <v>0</v>
      </c>
      <c r="T290" s="10">
        <v>1</v>
      </c>
      <c r="U290" s="10" t="s">
        <v>403</v>
      </c>
      <c r="V290" s="10">
        <v>54.9</v>
      </c>
      <c r="W290" s="10"/>
    </row>
    <row r="291" spans="3:23" hidden="1">
      <c r="C291" s="11" t="s">
        <v>600</v>
      </c>
      <c r="D291" s="10" t="s">
        <v>497</v>
      </c>
      <c r="E291" s="10">
        <v>721</v>
      </c>
      <c r="F291" s="10">
        <v>8</v>
      </c>
      <c r="G291" s="10">
        <v>3</v>
      </c>
      <c r="H291" s="10"/>
      <c r="I291" s="10">
        <v>1</v>
      </c>
      <c r="J291" s="10">
        <v>-1</v>
      </c>
      <c r="K291" s="10">
        <v>0</v>
      </c>
      <c r="L291" s="10"/>
      <c r="M291" s="10">
        <v>0</v>
      </c>
      <c r="N291" s="10">
        <v>0</v>
      </c>
      <c r="O291" s="10">
        <v>0</v>
      </c>
      <c r="P291" s="10">
        <v>0</v>
      </c>
      <c r="Q291" s="10"/>
      <c r="R291" s="10">
        <v>0</v>
      </c>
      <c r="S291" s="10">
        <v>0</v>
      </c>
      <c r="T291" s="10">
        <v>0</v>
      </c>
      <c r="U291" s="10" t="s">
        <v>401</v>
      </c>
      <c r="V291" s="10">
        <v>54.7</v>
      </c>
      <c r="W291" s="10"/>
    </row>
    <row r="292" spans="3:23" ht="11.5" hidden="1" customHeight="1">
      <c r="C292" s="11" t="s">
        <v>135</v>
      </c>
      <c r="D292" s="10" t="s">
        <v>432</v>
      </c>
      <c r="E292" s="10">
        <v>0</v>
      </c>
      <c r="F292" s="10">
        <v>0</v>
      </c>
      <c r="G292" s="10">
        <v>0</v>
      </c>
      <c r="H292" s="10"/>
      <c r="I292" s="10">
        <v>62</v>
      </c>
      <c r="J292" s="10">
        <v>200</v>
      </c>
      <c r="K292" s="10">
        <v>4</v>
      </c>
      <c r="L292" s="10"/>
      <c r="M292" s="10">
        <v>19</v>
      </c>
      <c r="N292" s="10">
        <v>142</v>
      </c>
      <c r="O292" s="10">
        <v>0</v>
      </c>
      <c r="P292" s="10">
        <v>27</v>
      </c>
      <c r="Q292" s="10"/>
      <c r="R292" s="10">
        <v>0</v>
      </c>
      <c r="S292" s="10">
        <v>2</v>
      </c>
      <c r="T292" s="10">
        <v>0</v>
      </c>
      <c r="U292" s="10" t="s">
        <v>402</v>
      </c>
      <c r="V292" s="10">
        <v>54.2</v>
      </c>
      <c r="W292" s="10"/>
    </row>
    <row r="293" spans="3:23" ht="11.5" customHeight="1">
      <c r="C293" s="11" t="s">
        <v>601</v>
      </c>
      <c r="D293" s="10" t="s">
        <v>432</v>
      </c>
      <c r="E293" s="10">
        <v>0</v>
      </c>
      <c r="F293" s="10">
        <v>0</v>
      </c>
      <c r="G293" s="10">
        <v>0</v>
      </c>
      <c r="H293" s="10"/>
      <c r="I293" s="10">
        <v>0</v>
      </c>
      <c r="J293" s="10">
        <v>0</v>
      </c>
      <c r="K293" s="10">
        <v>0</v>
      </c>
      <c r="L293" s="10"/>
      <c r="M293" s="10">
        <v>50</v>
      </c>
      <c r="N293" s="10">
        <v>442</v>
      </c>
      <c r="O293" s="10">
        <v>2</v>
      </c>
      <c r="P293" s="10">
        <v>75</v>
      </c>
      <c r="Q293" s="10"/>
      <c r="R293" s="10">
        <v>0</v>
      </c>
      <c r="S293" s="10">
        <v>1</v>
      </c>
      <c r="T293" s="10">
        <v>0</v>
      </c>
      <c r="U293" s="10" t="s">
        <v>412</v>
      </c>
      <c r="V293" s="10">
        <v>54.2</v>
      </c>
      <c r="W293" s="10"/>
    </row>
    <row r="294" spans="3:23" ht="11.5" hidden="1" customHeight="1">
      <c r="C294" s="11" t="s">
        <v>602</v>
      </c>
      <c r="D294" s="10" t="s">
        <v>432</v>
      </c>
      <c r="E294" s="10">
        <v>0</v>
      </c>
      <c r="F294" s="10">
        <v>0</v>
      </c>
      <c r="G294" s="10">
        <v>0</v>
      </c>
      <c r="H294" s="10"/>
      <c r="I294" s="10">
        <v>0</v>
      </c>
      <c r="J294" s="10">
        <v>0</v>
      </c>
      <c r="K294" s="10">
        <v>0</v>
      </c>
      <c r="L294" s="10"/>
      <c r="M294" s="10">
        <v>0</v>
      </c>
      <c r="N294" s="10">
        <v>0</v>
      </c>
      <c r="O294" s="10">
        <v>0</v>
      </c>
      <c r="P294" s="10">
        <v>0</v>
      </c>
      <c r="Q294" s="10"/>
      <c r="R294" s="10">
        <v>0</v>
      </c>
      <c r="S294" s="10">
        <v>0</v>
      </c>
      <c r="T294" s="10">
        <v>0</v>
      </c>
      <c r="U294" s="10" t="s">
        <v>458</v>
      </c>
      <c r="V294" s="10">
        <v>54</v>
      </c>
      <c r="W294" s="10"/>
    </row>
    <row r="295" spans="3:23" ht="11.5" hidden="1" customHeight="1">
      <c r="C295" s="11" t="s">
        <v>149</v>
      </c>
      <c r="D295" s="10" t="s">
        <v>432</v>
      </c>
      <c r="E295" s="10">
        <v>0</v>
      </c>
      <c r="F295" s="10">
        <v>0</v>
      </c>
      <c r="G295" s="10">
        <v>0</v>
      </c>
      <c r="H295" s="10"/>
      <c r="I295" s="10">
        <v>4</v>
      </c>
      <c r="J295" s="10">
        <v>19</v>
      </c>
      <c r="K295" s="10">
        <v>0</v>
      </c>
      <c r="L295" s="10"/>
      <c r="M295" s="10">
        <v>40</v>
      </c>
      <c r="N295" s="10">
        <v>281</v>
      </c>
      <c r="O295" s="10">
        <v>4</v>
      </c>
      <c r="P295" s="10">
        <v>53</v>
      </c>
      <c r="Q295" s="10"/>
      <c r="R295" s="10">
        <v>0</v>
      </c>
      <c r="S295" s="10">
        <v>0</v>
      </c>
      <c r="T295" s="10">
        <v>0</v>
      </c>
      <c r="U295" s="10" t="s">
        <v>402</v>
      </c>
      <c r="V295" s="10">
        <v>54</v>
      </c>
      <c r="W295" s="10"/>
    </row>
    <row r="296" spans="3:23" ht="11.5" customHeight="1">
      <c r="C296" s="11" t="s">
        <v>603</v>
      </c>
      <c r="D296" s="10" t="s">
        <v>432</v>
      </c>
      <c r="E296" s="10">
        <v>0</v>
      </c>
      <c r="F296" s="10">
        <v>0</v>
      </c>
      <c r="G296" s="10">
        <v>0</v>
      </c>
      <c r="H296" s="10"/>
      <c r="I296" s="10">
        <v>0</v>
      </c>
      <c r="J296" s="10">
        <v>0</v>
      </c>
      <c r="K296" s="10">
        <v>0</v>
      </c>
      <c r="L296" s="10"/>
      <c r="M296" s="10">
        <v>33</v>
      </c>
      <c r="N296" s="10">
        <v>359</v>
      </c>
      <c r="O296" s="10">
        <v>3</v>
      </c>
      <c r="P296" s="10">
        <v>52</v>
      </c>
      <c r="Q296" s="10"/>
      <c r="R296" s="10">
        <v>0</v>
      </c>
      <c r="S296" s="10">
        <v>0</v>
      </c>
      <c r="T296" s="10">
        <v>0</v>
      </c>
      <c r="U296" s="10" t="s">
        <v>412</v>
      </c>
      <c r="V296" s="10">
        <v>53.9</v>
      </c>
      <c r="W296" s="10"/>
    </row>
    <row r="297" spans="3:23" hidden="1">
      <c r="C297" s="11" t="s">
        <v>67</v>
      </c>
      <c r="D297" s="10" t="s">
        <v>498</v>
      </c>
      <c r="E297" s="10">
        <v>1089</v>
      </c>
      <c r="F297" s="10">
        <v>5</v>
      </c>
      <c r="G297" s="10">
        <v>7</v>
      </c>
      <c r="H297" s="10"/>
      <c r="I297" s="10">
        <v>8</v>
      </c>
      <c r="J297" s="10">
        <v>16</v>
      </c>
      <c r="K297" s="10">
        <v>1</v>
      </c>
      <c r="L297" s="10"/>
      <c r="M297" s="10">
        <v>0</v>
      </c>
      <c r="N297" s="10">
        <v>0</v>
      </c>
      <c r="O297" s="10">
        <v>0</v>
      </c>
      <c r="P297" s="10">
        <v>0</v>
      </c>
      <c r="Q297" s="10"/>
      <c r="R297" s="10">
        <v>0</v>
      </c>
      <c r="S297" s="10">
        <v>2</v>
      </c>
      <c r="T297" s="10">
        <v>0</v>
      </c>
      <c r="U297" s="10" t="s">
        <v>401</v>
      </c>
      <c r="V297" s="10">
        <v>53.2</v>
      </c>
      <c r="W297" s="10"/>
    </row>
    <row r="298" spans="3:23" ht="11.5" hidden="1" customHeight="1">
      <c r="C298" s="11" t="s">
        <v>604</v>
      </c>
      <c r="D298" s="10" t="s">
        <v>432</v>
      </c>
      <c r="E298" s="10">
        <v>0</v>
      </c>
      <c r="F298" s="10">
        <v>0</v>
      </c>
      <c r="G298" s="10">
        <v>0</v>
      </c>
      <c r="H298" s="10"/>
      <c r="I298" s="10">
        <v>0</v>
      </c>
      <c r="J298" s="10">
        <v>0</v>
      </c>
      <c r="K298" s="10">
        <v>0</v>
      </c>
      <c r="L298" s="10"/>
      <c r="M298" s="10">
        <v>0</v>
      </c>
      <c r="N298" s="10">
        <v>0</v>
      </c>
      <c r="O298" s="10">
        <v>0</v>
      </c>
      <c r="P298" s="10">
        <v>0</v>
      </c>
      <c r="Q298" s="10"/>
      <c r="R298" s="10">
        <v>0</v>
      </c>
      <c r="S298" s="10">
        <v>0</v>
      </c>
      <c r="T298" s="10">
        <v>0</v>
      </c>
      <c r="U298" s="10" t="s">
        <v>458</v>
      </c>
      <c r="V298" s="10">
        <v>53</v>
      </c>
      <c r="W298" s="10"/>
    </row>
    <row r="299" spans="3:23" ht="11.5" hidden="1" customHeight="1">
      <c r="C299" s="11" t="s">
        <v>499</v>
      </c>
      <c r="D299" s="10" t="s">
        <v>432</v>
      </c>
      <c r="E299" s="10">
        <v>0</v>
      </c>
      <c r="F299" s="10">
        <v>0</v>
      </c>
      <c r="G299" s="10">
        <v>0</v>
      </c>
      <c r="H299" s="10"/>
      <c r="I299" s="10">
        <v>0</v>
      </c>
      <c r="J299" s="10">
        <v>0</v>
      </c>
      <c r="K299" s="10">
        <v>0</v>
      </c>
      <c r="L299" s="10"/>
      <c r="M299" s="10">
        <v>0</v>
      </c>
      <c r="N299" s="10">
        <v>0</v>
      </c>
      <c r="O299" s="10">
        <v>0</v>
      </c>
      <c r="P299" s="10">
        <v>0</v>
      </c>
      <c r="Q299" s="10"/>
      <c r="R299" s="10">
        <v>0</v>
      </c>
      <c r="S299" s="10">
        <v>0</v>
      </c>
      <c r="T299" s="10">
        <v>2</v>
      </c>
      <c r="U299" s="10" t="s">
        <v>461</v>
      </c>
      <c r="V299" s="10">
        <v>53</v>
      </c>
      <c r="W299" s="10"/>
    </row>
    <row r="300" spans="3:23" ht="11.5" hidden="1" customHeight="1">
      <c r="C300" s="11" t="s">
        <v>282</v>
      </c>
      <c r="D300" s="10" t="s">
        <v>432</v>
      </c>
      <c r="E300" s="10">
        <v>0</v>
      </c>
      <c r="F300" s="10">
        <v>0</v>
      </c>
      <c r="G300" s="10">
        <v>0</v>
      </c>
      <c r="H300" s="10"/>
      <c r="I300" s="10">
        <v>0</v>
      </c>
      <c r="J300" s="10">
        <v>0</v>
      </c>
      <c r="K300" s="10">
        <v>0</v>
      </c>
      <c r="L300" s="10"/>
      <c r="M300" s="10">
        <v>44</v>
      </c>
      <c r="N300" s="10">
        <v>530</v>
      </c>
      <c r="O300" s="10">
        <v>0</v>
      </c>
      <c r="P300" s="10">
        <v>69</v>
      </c>
      <c r="Q300" s="10"/>
      <c r="R300" s="10">
        <v>0</v>
      </c>
      <c r="S300" s="10">
        <v>0</v>
      </c>
      <c r="T300" s="10">
        <v>0</v>
      </c>
      <c r="U300" s="10" t="s">
        <v>403</v>
      </c>
      <c r="V300" s="10">
        <v>53</v>
      </c>
      <c r="W300" s="10"/>
    </row>
    <row r="301" spans="3:23" hidden="1">
      <c r="C301" s="11" t="s">
        <v>605</v>
      </c>
      <c r="D301" s="10" t="s">
        <v>500</v>
      </c>
      <c r="E301" s="10">
        <v>1100</v>
      </c>
      <c r="F301" s="10">
        <v>6</v>
      </c>
      <c r="G301" s="10">
        <v>6</v>
      </c>
      <c r="H301" s="10"/>
      <c r="I301" s="10">
        <v>7</v>
      </c>
      <c r="J301" s="10">
        <v>21</v>
      </c>
      <c r="K301" s="10">
        <v>0</v>
      </c>
      <c r="L301" s="10"/>
      <c r="M301" s="10">
        <v>0</v>
      </c>
      <c r="N301" s="10">
        <v>0</v>
      </c>
      <c r="O301" s="10">
        <v>0</v>
      </c>
      <c r="P301" s="10">
        <v>0</v>
      </c>
      <c r="Q301" s="10"/>
      <c r="R301" s="10">
        <v>1</v>
      </c>
      <c r="S301" s="10">
        <v>4</v>
      </c>
      <c r="T301" s="10">
        <v>0</v>
      </c>
      <c r="U301" s="10" t="s">
        <v>401</v>
      </c>
      <c r="V301" s="10">
        <v>52.1</v>
      </c>
      <c r="W301" s="10"/>
    </row>
    <row r="302" spans="3:23" ht="11.5" customHeight="1">
      <c r="C302" s="13" t="s">
        <v>606</v>
      </c>
      <c r="D302" s="10" t="s">
        <v>432</v>
      </c>
      <c r="E302" s="10">
        <v>0</v>
      </c>
      <c r="F302" s="10">
        <v>0</v>
      </c>
      <c r="G302" s="10">
        <v>0</v>
      </c>
      <c r="H302" s="10"/>
      <c r="I302" s="10">
        <v>0</v>
      </c>
      <c r="J302" s="10">
        <v>0</v>
      </c>
      <c r="K302" s="10">
        <v>0</v>
      </c>
      <c r="L302" s="10"/>
      <c r="M302" s="10">
        <v>30</v>
      </c>
      <c r="N302" s="10">
        <v>281</v>
      </c>
      <c r="O302" s="10">
        <v>4</v>
      </c>
      <c r="P302" s="10">
        <v>52</v>
      </c>
      <c r="Q302" s="10"/>
      <c r="R302" s="10">
        <v>0</v>
      </c>
      <c r="S302" s="10">
        <v>0</v>
      </c>
      <c r="T302" s="10">
        <v>0</v>
      </c>
      <c r="U302" s="10" t="s">
        <v>412</v>
      </c>
      <c r="V302" s="10">
        <v>52.1</v>
      </c>
      <c r="W302" s="10"/>
    </row>
    <row r="303" spans="3:23" ht="11.5" hidden="1" customHeight="1">
      <c r="C303" s="11" t="s">
        <v>281</v>
      </c>
      <c r="D303" s="10" t="s">
        <v>432</v>
      </c>
      <c r="E303" s="10">
        <v>0</v>
      </c>
      <c r="F303" s="10">
        <v>0</v>
      </c>
      <c r="G303" s="10">
        <v>0</v>
      </c>
      <c r="H303" s="10"/>
      <c r="I303" s="10">
        <v>5</v>
      </c>
      <c r="J303" s="10">
        <v>14</v>
      </c>
      <c r="K303" s="10">
        <v>0</v>
      </c>
      <c r="L303" s="10"/>
      <c r="M303" s="10">
        <v>36</v>
      </c>
      <c r="N303" s="10">
        <v>365</v>
      </c>
      <c r="O303" s="10">
        <v>2</v>
      </c>
      <c r="P303" s="10">
        <v>70</v>
      </c>
      <c r="Q303" s="10"/>
      <c r="R303" s="10">
        <v>1</v>
      </c>
      <c r="S303" s="10">
        <v>0</v>
      </c>
      <c r="T303" s="10">
        <v>0</v>
      </c>
      <c r="U303" s="10" t="s">
        <v>403</v>
      </c>
      <c r="V303" s="10">
        <v>51.9</v>
      </c>
      <c r="W303" s="10"/>
    </row>
    <row r="304" spans="3:23" ht="11.5" customHeight="1">
      <c r="C304" s="11" t="s">
        <v>607</v>
      </c>
      <c r="D304" s="10" t="s">
        <v>432</v>
      </c>
      <c r="E304" s="10">
        <v>0</v>
      </c>
      <c r="F304" s="10">
        <v>0</v>
      </c>
      <c r="G304" s="10">
        <v>0</v>
      </c>
      <c r="H304" s="10"/>
      <c r="I304" s="10">
        <v>0</v>
      </c>
      <c r="J304" s="10">
        <v>0</v>
      </c>
      <c r="K304" s="10">
        <v>0</v>
      </c>
      <c r="L304" s="10"/>
      <c r="M304" s="10">
        <v>39</v>
      </c>
      <c r="N304" s="10">
        <v>338</v>
      </c>
      <c r="O304" s="10">
        <v>3</v>
      </c>
      <c r="P304" s="10">
        <v>59</v>
      </c>
      <c r="Q304" s="10"/>
      <c r="R304" s="10">
        <v>0</v>
      </c>
      <c r="S304" s="10">
        <v>0</v>
      </c>
      <c r="T304" s="10">
        <v>0</v>
      </c>
      <c r="U304" s="10" t="s">
        <v>412</v>
      </c>
      <c r="V304" s="10">
        <v>51.8</v>
      </c>
      <c r="W304" s="10"/>
    </row>
    <row r="305" spans="3:23" ht="11.5" hidden="1" customHeight="1">
      <c r="C305" s="11" t="s">
        <v>275</v>
      </c>
      <c r="D305" s="10" t="s">
        <v>432</v>
      </c>
      <c r="E305" s="10">
        <v>0</v>
      </c>
      <c r="F305" s="10">
        <v>0</v>
      </c>
      <c r="G305" s="10">
        <v>0</v>
      </c>
      <c r="H305" s="10"/>
      <c r="I305" s="10">
        <v>0</v>
      </c>
      <c r="J305" s="10">
        <v>0</v>
      </c>
      <c r="K305" s="10">
        <v>0</v>
      </c>
      <c r="L305" s="10"/>
      <c r="M305" s="10">
        <v>36</v>
      </c>
      <c r="N305" s="10">
        <v>392</v>
      </c>
      <c r="O305" s="10">
        <v>2</v>
      </c>
      <c r="P305" s="10">
        <v>74</v>
      </c>
      <c r="Q305" s="10"/>
      <c r="R305" s="10">
        <v>0</v>
      </c>
      <c r="S305" s="10">
        <v>0</v>
      </c>
      <c r="T305" s="10">
        <v>0</v>
      </c>
      <c r="U305" s="10" t="s">
        <v>403</v>
      </c>
      <c r="V305" s="10">
        <v>51.2</v>
      </c>
      <c r="W305" s="10"/>
    </row>
    <row r="306" spans="3:23" ht="11.5" customHeight="1">
      <c r="C306" s="11" t="s">
        <v>608</v>
      </c>
      <c r="D306" s="10" t="s">
        <v>432</v>
      </c>
      <c r="E306" s="10">
        <v>0</v>
      </c>
      <c r="F306" s="10">
        <v>0</v>
      </c>
      <c r="G306" s="10">
        <v>0</v>
      </c>
      <c r="H306" s="10"/>
      <c r="I306" s="10">
        <v>0</v>
      </c>
      <c r="J306" s="10">
        <v>0</v>
      </c>
      <c r="K306" s="10">
        <v>0</v>
      </c>
      <c r="L306" s="10"/>
      <c r="M306" s="10">
        <v>37</v>
      </c>
      <c r="N306" s="10">
        <v>391</v>
      </c>
      <c r="O306" s="10">
        <v>2</v>
      </c>
      <c r="P306" s="10">
        <v>61</v>
      </c>
      <c r="Q306" s="10"/>
      <c r="R306" s="10">
        <v>0</v>
      </c>
      <c r="S306" s="10">
        <v>0</v>
      </c>
      <c r="T306" s="10">
        <v>0</v>
      </c>
      <c r="U306" s="10" t="s">
        <v>412</v>
      </c>
      <c r="V306" s="10">
        <v>51.1</v>
      </c>
      <c r="W306" s="10"/>
    </row>
    <row r="307" spans="3:23" ht="11.5" customHeight="1">
      <c r="C307" s="11" t="s">
        <v>609</v>
      </c>
      <c r="D307" s="10" t="s">
        <v>432</v>
      </c>
      <c r="E307" s="10">
        <v>0</v>
      </c>
      <c r="F307" s="10">
        <v>0</v>
      </c>
      <c r="G307" s="10">
        <v>0</v>
      </c>
      <c r="H307" s="10"/>
      <c r="I307" s="10">
        <v>0</v>
      </c>
      <c r="J307" s="10">
        <v>0</v>
      </c>
      <c r="K307" s="10">
        <v>0</v>
      </c>
      <c r="L307" s="10"/>
      <c r="M307" s="10">
        <v>29</v>
      </c>
      <c r="N307" s="10">
        <v>350</v>
      </c>
      <c r="O307" s="10">
        <v>3</v>
      </c>
      <c r="P307" s="10">
        <v>50</v>
      </c>
      <c r="Q307" s="10"/>
      <c r="R307" s="10">
        <v>0</v>
      </c>
      <c r="S307" s="10">
        <v>1</v>
      </c>
      <c r="T307" s="10">
        <v>0</v>
      </c>
      <c r="U307" s="10" t="s">
        <v>412</v>
      </c>
      <c r="V307" s="10">
        <v>51</v>
      </c>
      <c r="W307" s="10"/>
    </row>
    <row r="308" spans="3:23" ht="11.5" hidden="1" customHeight="1">
      <c r="C308" s="11" t="s">
        <v>285</v>
      </c>
      <c r="D308" s="10" t="s">
        <v>432</v>
      </c>
      <c r="E308" s="10">
        <v>0</v>
      </c>
      <c r="F308" s="10">
        <v>0</v>
      </c>
      <c r="G308" s="10">
        <v>0</v>
      </c>
      <c r="H308" s="10"/>
      <c r="I308" s="10">
        <v>2</v>
      </c>
      <c r="J308" s="10">
        <v>50</v>
      </c>
      <c r="K308" s="10">
        <v>1</v>
      </c>
      <c r="L308" s="10"/>
      <c r="M308" s="10">
        <v>31</v>
      </c>
      <c r="N308" s="10">
        <v>279</v>
      </c>
      <c r="O308" s="10">
        <v>2</v>
      </c>
      <c r="P308" s="10">
        <v>51</v>
      </c>
      <c r="Q308" s="10"/>
      <c r="R308" s="10">
        <v>0</v>
      </c>
      <c r="S308" s="10">
        <v>0</v>
      </c>
      <c r="T308" s="10">
        <v>0</v>
      </c>
      <c r="U308" s="10" t="s">
        <v>403</v>
      </c>
      <c r="V308" s="10">
        <v>50.9</v>
      </c>
      <c r="W308" s="10"/>
    </row>
    <row r="309" spans="3:23" ht="11.5" hidden="1" customHeight="1">
      <c r="C309" s="11" t="s">
        <v>278</v>
      </c>
      <c r="D309" s="10" t="s">
        <v>432</v>
      </c>
      <c r="E309" s="10">
        <v>0</v>
      </c>
      <c r="F309" s="10">
        <v>0</v>
      </c>
      <c r="G309" s="10">
        <v>0</v>
      </c>
      <c r="H309" s="10"/>
      <c r="I309" s="10">
        <v>2</v>
      </c>
      <c r="J309" s="10">
        <v>0</v>
      </c>
      <c r="K309" s="10">
        <v>0</v>
      </c>
      <c r="L309" s="10"/>
      <c r="M309" s="10">
        <v>33</v>
      </c>
      <c r="N309" s="10">
        <v>324</v>
      </c>
      <c r="O309" s="10">
        <v>3</v>
      </c>
      <c r="P309" s="10">
        <v>54</v>
      </c>
      <c r="Q309" s="10"/>
      <c r="R309" s="10">
        <v>0</v>
      </c>
      <c r="S309" s="10">
        <v>0</v>
      </c>
      <c r="T309" s="10">
        <v>0</v>
      </c>
      <c r="U309" s="10" t="s">
        <v>403</v>
      </c>
      <c r="V309" s="10">
        <v>50.4</v>
      </c>
      <c r="W309" s="10"/>
    </row>
    <row r="310" spans="3:23" ht="11.5" hidden="1" customHeight="1">
      <c r="C310" s="11" t="s">
        <v>139</v>
      </c>
      <c r="D310" s="10" t="s">
        <v>432</v>
      </c>
      <c r="E310" s="10">
        <v>0</v>
      </c>
      <c r="F310" s="10">
        <v>0</v>
      </c>
      <c r="G310" s="10">
        <v>0</v>
      </c>
      <c r="H310" s="10"/>
      <c r="I310" s="10">
        <v>100</v>
      </c>
      <c r="J310" s="10">
        <v>420</v>
      </c>
      <c r="K310" s="10">
        <v>1</v>
      </c>
      <c r="L310" s="10"/>
      <c r="M310" s="10">
        <v>12</v>
      </c>
      <c r="N310" s="10">
        <v>40</v>
      </c>
      <c r="O310" s="10">
        <v>0</v>
      </c>
      <c r="P310" s="10">
        <v>16</v>
      </c>
      <c r="Q310" s="10"/>
      <c r="R310" s="10">
        <v>0</v>
      </c>
      <c r="S310" s="10">
        <v>1</v>
      </c>
      <c r="T310" s="10">
        <v>0</v>
      </c>
      <c r="U310" s="10" t="s">
        <v>402</v>
      </c>
      <c r="V310" s="10">
        <v>50</v>
      </c>
      <c r="W310" s="10"/>
    </row>
    <row r="311" spans="3:23" ht="11.5" customHeight="1">
      <c r="C311" s="11" t="s">
        <v>610</v>
      </c>
      <c r="D311" s="10" t="s">
        <v>432</v>
      </c>
      <c r="E311" s="10">
        <v>0</v>
      </c>
      <c r="F311" s="10">
        <v>0</v>
      </c>
      <c r="G311" s="10">
        <v>0</v>
      </c>
      <c r="H311" s="10"/>
      <c r="I311" s="10">
        <v>0</v>
      </c>
      <c r="J311" s="10">
        <v>0</v>
      </c>
      <c r="K311" s="10">
        <v>0</v>
      </c>
      <c r="L311" s="10"/>
      <c r="M311" s="10">
        <v>26</v>
      </c>
      <c r="N311" s="10">
        <v>256</v>
      </c>
      <c r="O311" s="10">
        <v>4</v>
      </c>
      <c r="P311" s="10">
        <v>35</v>
      </c>
      <c r="Q311" s="10"/>
      <c r="R311" s="10">
        <v>0</v>
      </c>
      <c r="S311" s="10">
        <v>0</v>
      </c>
      <c r="T311" s="10">
        <v>0</v>
      </c>
      <c r="U311" s="10" t="s">
        <v>412</v>
      </c>
      <c r="V311" s="10">
        <v>49.6</v>
      </c>
      <c r="W311" s="10"/>
    </row>
    <row r="312" spans="3:23" ht="11.5" hidden="1" customHeight="1">
      <c r="C312" s="11" t="s">
        <v>144</v>
      </c>
      <c r="D312" s="10" t="s">
        <v>432</v>
      </c>
      <c r="E312" s="10">
        <v>0</v>
      </c>
      <c r="F312" s="10">
        <v>0</v>
      </c>
      <c r="G312" s="10">
        <v>0</v>
      </c>
      <c r="H312" s="10"/>
      <c r="I312" s="10">
        <v>57</v>
      </c>
      <c r="J312" s="10">
        <v>265</v>
      </c>
      <c r="K312" s="10">
        <v>0</v>
      </c>
      <c r="L312" s="10"/>
      <c r="M312" s="10">
        <v>25</v>
      </c>
      <c r="N312" s="10">
        <v>226</v>
      </c>
      <c r="O312" s="10">
        <v>0</v>
      </c>
      <c r="P312" s="10">
        <v>33</v>
      </c>
      <c r="Q312" s="10"/>
      <c r="R312" s="10">
        <v>0</v>
      </c>
      <c r="S312" s="10">
        <v>1</v>
      </c>
      <c r="T312" s="10">
        <v>0</v>
      </c>
      <c r="U312" s="10" t="s">
        <v>402</v>
      </c>
      <c r="V312" s="10">
        <v>47.1</v>
      </c>
      <c r="W312" s="10"/>
    </row>
    <row r="313" spans="3:23" ht="11.5" hidden="1" customHeight="1">
      <c r="C313" s="11" t="s">
        <v>298</v>
      </c>
      <c r="D313" s="10" t="s">
        <v>432</v>
      </c>
      <c r="E313" s="10">
        <v>0</v>
      </c>
      <c r="F313" s="10">
        <v>0</v>
      </c>
      <c r="G313" s="10">
        <v>0</v>
      </c>
      <c r="H313" s="10"/>
      <c r="I313" s="10">
        <v>1</v>
      </c>
      <c r="J313" s="10">
        <v>9</v>
      </c>
      <c r="K313" s="10">
        <v>0</v>
      </c>
      <c r="L313" s="10"/>
      <c r="M313" s="10">
        <v>23</v>
      </c>
      <c r="N313" s="10">
        <v>341</v>
      </c>
      <c r="O313" s="10">
        <v>2</v>
      </c>
      <c r="P313" s="10">
        <v>40</v>
      </c>
      <c r="Q313" s="10"/>
      <c r="R313" s="10">
        <v>0</v>
      </c>
      <c r="S313" s="10">
        <v>0</v>
      </c>
      <c r="T313" s="10">
        <v>0</v>
      </c>
      <c r="U313" s="10" t="s">
        <v>403</v>
      </c>
      <c r="V313" s="10">
        <v>47</v>
      </c>
      <c r="W313" s="10"/>
    </row>
    <row r="314" spans="3:23" hidden="1">
      <c r="C314" s="11" t="s">
        <v>63</v>
      </c>
      <c r="D314" s="10" t="s">
        <v>501</v>
      </c>
      <c r="E314" s="10">
        <v>1059</v>
      </c>
      <c r="F314" s="10">
        <v>4</v>
      </c>
      <c r="G314" s="10">
        <v>5</v>
      </c>
      <c r="H314" s="10"/>
      <c r="I314" s="10">
        <v>5</v>
      </c>
      <c r="J314" s="10">
        <v>24</v>
      </c>
      <c r="K314" s="10">
        <v>0</v>
      </c>
      <c r="L314" s="10"/>
      <c r="M314" s="10">
        <v>0</v>
      </c>
      <c r="N314" s="10">
        <v>0</v>
      </c>
      <c r="O314" s="10">
        <v>0</v>
      </c>
      <c r="P314" s="10">
        <v>0</v>
      </c>
      <c r="Q314" s="10"/>
      <c r="R314" s="10">
        <v>0</v>
      </c>
      <c r="S314" s="10">
        <v>2</v>
      </c>
      <c r="T314" s="10">
        <v>0</v>
      </c>
      <c r="U314" s="10" t="s">
        <v>401</v>
      </c>
      <c r="V314" s="10">
        <v>46.8</v>
      </c>
      <c r="W314" s="10"/>
    </row>
    <row r="315" spans="3:23" ht="11.5" hidden="1" customHeight="1">
      <c r="C315" s="11" t="s">
        <v>143</v>
      </c>
      <c r="D315" s="10" t="s">
        <v>432</v>
      </c>
      <c r="E315" s="10">
        <v>0</v>
      </c>
      <c r="F315" s="10">
        <v>0</v>
      </c>
      <c r="G315" s="10">
        <v>0</v>
      </c>
      <c r="H315" s="10"/>
      <c r="I315" s="10">
        <v>77</v>
      </c>
      <c r="J315" s="10">
        <v>312</v>
      </c>
      <c r="K315" s="10">
        <v>1</v>
      </c>
      <c r="L315" s="10"/>
      <c r="M315" s="10">
        <v>6</v>
      </c>
      <c r="N315" s="10">
        <v>55</v>
      </c>
      <c r="O315" s="10">
        <v>0</v>
      </c>
      <c r="P315" s="10">
        <v>12</v>
      </c>
      <c r="Q315" s="10"/>
      <c r="R315" s="10">
        <v>0</v>
      </c>
      <c r="S315" s="10">
        <v>1</v>
      </c>
      <c r="T315" s="10">
        <v>1</v>
      </c>
      <c r="U315" s="10" t="s">
        <v>402</v>
      </c>
      <c r="V315" s="10">
        <v>46.7</v>
      </c>
      <c r="W315" s="10"/>
    </row>
    <row r="316" spans="3:23" ht="11.5" hidden="1" customHeight="1">
      <c r="C316" s="11" t="s">
        <v>284</v>
      </c>
      <c r="D316" s="10" t="s">
        <v>432</v>
      </c>
      <c r="E316" s="10">
        <v>0</v>
      </c>
      <c r="F316" s="10">
        <v>0</v>
      </c>
      <c r="G316" s="10">
        <v>0</v>
      </c>
      <c r="H316" s="10"/>
      <c r="I316" s="10">
        <v>0</v>
      </c>
      <c r="J316" s="10">
        <v>0</v>
      </c>
      <c r="K316" s="10">
        <v>0</v>
      </c>
      <c r="L316" s="10"/>
      <c r="M316" s="10">
        <v>23</v>
      </c>
      <c r="N316" s="10">
        <v>243</v>
      </c>
      <c r="O316" s="10">
        <v>4</v>
      </c>
      <c r="P316" s="10">
        <v>29</v>
      </c>
      <c r="Q316" s="10"/>
      <c r="R316" s="10">
        <v>0</v>
      </c>
      <c r="S316" s="10">
        <v>1</v>
      </c>
      <c r="T316" s="10">
        <v>0</v>
      </c>
      <c r="U316" s="10" t="s">
        <v>403</v>
      </c>
      <c r="V316" s="10">
        <v>46.3</v>
      </c>
      <c r="W316" s="10"/>
    </row>
    <row r="317" spans="3:23" ht="11.5" hidden="1" customHeight="1">
      <c r="C317" s="11" t="s">
        <v>295</v>
      </c>
      <c r="D317" s="10" t="s">
        <v>432</v>
      </c>
      <c r="E317" s="10">
        <v>0</v>
      </c>
      <c r="F317" s="10">
        <v>0</v>
      </c>
      <c r="G317" s="10">
        <v>0</v>
      </c>
      <c r="H317" s="10"/>
      <c r="I317" s="10">
        <v>0</v>
      </c>
      <c r="J317" s="10">
        <v>0</v>
      </c>
      <c r="K317" s="10">
        <v>0</v>
      </c>
      <c r="L317" s="10"/>
      <c r="M317" s="10">
        <v>26</v>
      </c>
      <c r="N317" s="10">
        <v>281</v>
      </c>
      <c r="O317" s="10">
        <v>3</v>
      </c>
      <c r="P317" s="10">
        <v>38</v>
      </c>
      <c r="Q317" s="10"/>
      <c r="R317" s="10">
        <v>0</v>
      </c>
      <c r="S317" s="10">
        <v>0</v>
      </c>
      <c r="T317" s="10">
        <v>0</v>
      </c>
      <c r="U317" s="10" t="s">
        <v>403</v>
      </c>
      <c r="V317" s="10">
        <v>46.1</v>
      </c>
      <c r="W317" s="10"/>
    </row>
    <row r="318" spans="3:23" ht="11.5" customHeight="1">
      <c r="C318" s="11" t="s">
        <v>611</v>
      </c>
      <c r="D318" s="10" t="s">
        <v>432</v>
      </c>
      <c r="E318" s="10">
        <v>0</v>
      </c>
      <c r="F318" s="10">
        <v>0</v>
      </c>
      <c r="G318" s="10">
        <v>0</v>
      </c>
      <c r="H318" s="10"/>
      <c r="I318" s="10">
        <v>0</v>
      </c>
      <c r="J318" s="10">
        <v>0</v>
      </c>
      <c r="K318" s="10">
        <v>0</v>
      </c>
      <c r="L318" s="10"/>
      <c r="M318" s="10">
        <v>48</v>
      </c>
      <c r="N318" s="10">
        <v>395</v>
      </c>
      <c r="O318" s="10">
        <v>1</v>
      </c>
      <c r="P318" s="10">
        <v>70</v>
      </c>
      <c r="Q318" s="10"/>
      <c r="R318" s="10">
        <v>0</v>
      </c>
      <c r="S318" s="10">
        <v>0</v>
      </c>
      <c r="T318" s="10">
        <v>0</v>
      </c>
      <c r="U318" s="10" t="s">
        <v>412</v>
      </c>
      <c r="V318" s="10">
        <v>45.5</v>
      </c>
      <c r="W318" s="10"/>
    </row>
    <row r="319" spans="3:23" ht="11.5" hidden="1" customHeight="1">
      <c r="C319" s="11" t="s">
        <v>612</v>
      </c>
      <c r="D319" s="10" t="s">
        <v>432</v>
      </c>
      <c r="E319" s="10">
        <v>0</v>
      </c>
      <c r="F319" s="10">
        <v>0</v>
      </c>
      <c r="G319" s="10">
        <v>0</v>
      </c>
      <c r="H319" s="10"/>
      <c r="I319" s="10">
        <v>17</v>
      </c>
      <c r="J319" s="10">
        <v>47</v>
      </c>
      <c r="K319" s="10">
        <v>2</v>
      </c>
      <c r="L319" s="10"/>
      <c r="M319" s="10">
        <v>12</v>
      </c>
      <c r="N319" s="10">
        <v>227</v>
      </c>
      <c r="O319" s="10">
        <v>1</v>
      </c>
      <c r="P319" s="10">
        <v>14</v>
      </c>
      <c r="Q319" s="10"/>
      <c r="R319" s="10">
        <v>0</v>
      </c>
      <c r="S319" s="10">
        <v>0</v>
      </c>
      <c r="T319" s="10">
        <v>0</v>
      </c>
      <c r="U319" s="10" t="s">
        <v>402</v>
      </c>
      <c r="V319" s="10">
        <v>45.4</v>
      </c>
      <c r="W319" s="10"/>
    </row>
    <row r="320" spans="3:23" ht="11.5" customHeight="1">
      <c r="C320" s="11" t="s">
        <v>613</v>
      </c>
      <c r="D320" s="10" t="s">
        <v>432</v>
      </c>
      <c r="E320" s="10">
        <v>0</v>
      </c>
      <c r="F320" s="10">
        <v>0</v>
      </c>
      <c r="G320" s="10">
        <v>0</v>
      </c>
      <c r="H320" s="10"/>
      <c r="I320" s="10">
        <v>0</v>
      </c>
      <c r="J320" s="10">
        <v>0</v>
      </c>
      <c r="K320" s="10">
        <v>0</v>
      </c>
      <c r="L320" s="10"/>
      <c r="M320" s="10">
        <v>19</v>
      </c>
      <c r="N320" s="10">
        <v>271</v>
      </c>
      <c r="O320" s="10">
        <v>3</v>
      </c>
      <c r="P320" s="10">
        <v>27</v>
      </c>
      <c r="Q320" s="10"/>
      <c r="R320" s="10">
        <v>0</v>
      </c>
      <c r="S320" s="10">
        <v>0</v>
      </c>
      <c r="T320" s="10">
        <v>0</v>
      </c>
      <c r="U320" s="10" t="s">
        <v>412</v>
      </c>
      <c r="V320" s="10">
        <v>45.1</v>
      </c>
      <c r="W320" s="10"/>
    </row>
    <row r="321" spans="3:23" ht="11.5" hidden="1" customHeight="1">
      <c r="C321" s="11" t="s">
        <v>283</v>
      </c>
      <c r="D321" s="10" t="s">
        <v>432</v>
      </c>
      <c r="E321" s="10">
        <v>0</v>
      </c>
      <c r="F321" s="10">
        <v>0</v>
      </c>
      <c r="G321" s="10">
        <v>0</v>
      </c>
      <c r="H321" s="10"/>
      <c r="I321" s="10">
        <v>0</v>
      </c>
      <c r="J321" s="10">
        <v>0</v>
      </c>
      <c r="K321" s="10">
        <v>0</v>
      </c>
      <c r="L321" s="10"/>
      <c r="M321" s="10">
        <v>20</v>
      </c>
      <c r="N321" s="10">
        <v>267</v>
      </c>
      <c r="O321" s="10">
        <v>3</v>
      </c>
      <c r="P321" s="10">
        <v>49</v>
      </c>
      <c r="Q321" s="10"/>
      <c r="R321" s="10">
        <v>0</v>
      </c>
      <c r="S321" s="10">
        <v>0</v>
      </c>
      <c r="T321" s="10">
        <v>0</v>
      </c>
      <c r="U321" s="10" t="s">
        <v>403</v>
      </c>
      <c r="V321" s="10">
        <v>44.7</v>
      </c>
      <c r="W321" s="10"/>
    </row>
    <row r="322" spans="3:23" ht="11.5" hidden="1" customHeight="1">
      <c r="C322" s="11" t="s">
        <v>307</v>
      </c>
      <c r="D322" s="10" t="s">
        <v>432</v>
      </c>
      <c r="E322" s="10">
        <v>0</v>
      </c>
      <c r="F322" s="10">
        <v>0</v>
      </c>
      <c r="G322" s="10">
        <v>0</v>
      </c>
      <c r="H322" s="10"/>
      <c r="I322" s="10">
        <v>0</v>
      </c>
      <c r="J322" s="10">
        <v>0</v>
      </c>
      <c r="K322" s="10">
        <v>0</v>
      </c>
      <c r="L322" s="10"/>
      <c r="M322" s="10">
        <v>20</v>
      </c>
      <c r="N322" s="10">
        <v>323</v>
      </c>
      <c r="O322" s="10">
        <v>2</v>
      </c>
      <c r="P322" s="10">
        <v>32</v>
      </c>
      <c r="Q322" s="10"/>
      <c r="R322" s="10">
        <v>0</v>
      </c>
      <c r="S322" s="10">
        <v>0</v>
      </c>
      <c r="T322" s="10">
        <v>0</v>
      </c>
      <c r="U322" s="10" t="s">
        <v>403</v>
      </c>
      <c r="V322" s="10">
        <v>44.3</v>
      </c>
      <c r="W322" s="10"/>
    </row>
    <row r="323" spans="3:23" ht="11.5" hidden="1" customHeight="1">
      <c r="C323" s="11" t="s">
        <v>294</v>
      </c>
      <c r="D323" s="10" t="s">
        <v>432</v>
      </c>
      <c r="E323" s="10">
        <v>0</v>
      </c>
      <c r="F323" s="10">
        <v>0</v>
      </c>
      <c r="G323" s="10">
        <v>0</v>
      </c>
      <c r="H323" s="10"/>
      <c r="I323" s="10">
        <v>0</v>
      </c>
      <c r="J323" s="10">
        <v>0</v>
      </c>
      <c r="K323" s="10">
        <v>0</v>
      </c>
      <c r="L323" s="10"/>
      <c r="M323" s="10">
        <v>21</v>
      </c>
      <c r="N323" s="10">
        <v>203</v>
      </c>
      <c r="O323" s="10">
        <v>4</v>
      </c>
      <c r="P323" s="10">
        <v>32</v>
      </c>
      <c r="Q323" s="10"/>
      <c r="R323" s="10">
        <v>0</v>
      </c>
      <c r="S323" s="10">
        <v>0</v>
      </c>
      <c r="T323" s="10">
        <v>0</v>
      </c>
      <c r="U323" s="10" t="s">
        <v>403</v>
      </c>
      <c r="V323" s="10">
        <v>44.3</v>
      </c>
      <c r="W323" s="10"/>
    </row>
    <row r="324" spans="3:23" ht="11.5" hidden="1" customHeight="1">
      <c r="C324" s="13" t="s">
        <v>124</v>
      </c>
      <c r="D324" s="10" t="s">
        <v>432</v>
      </c>
      <c r="E324" s="10">
        <v>0</v>
      </c>
      <c r="F324" s="10">
        <v>0</v>
      </c>
      <c r="G324" s="10">
        <v>0</v>
      </c>
      <c r="H324" s="10"/>
      <c r="I324" s="10">
        <v>30</v>
      </c>
      <c r="J324" s="10">
        <v>172</v>
      </c>
      <c r="K324" s="10">
        <v>1</v>
      </c>
      <c r="L324" s="10"/>
      <c r="M324" s="10">
        <v>17</v>
      </c>
      <c r="N324" s="10">
        <v>208</v>
      </c>
      <c r="O324" s="10">
        <v>0</v>
      </c>
      <c r="P324" s="10">
        <v>19</v>
      </c>
      <c r="Q324" s="10"/>
      <c r="R324" s="10">
        <v>0</v>
      </c>
      <c r="S324" s="10">
        <v>0</v>
      </c>
      <c r="T324" s="10">
        <v>0</v>
      </c>
      <c r="U324" s="10" t="s">
        <v>402</v>
      </c>
      <c r="V324" s="10">
        <v>44</v>
      </c>
      <c r="W324" s="10"/>
    </row>
    <row r="325" spans="3:23" ht="11.5" hidden="1" customHeight="1">
      <c r="C325" s="11" t="s">
        <v>114</v>
      </c>
      <c r="D325" s="10" t="s">
        <v>432</v>
      </c>
      <c r="E325" s="10">
        <v>0</v>
      </c>
      <c r="F325" s="10">
        <v>0</v>
      </c>
      <c r="G325" s="10">
        <v>0</v>
      </c>
      <c r="H325" s="10"/>
      <c r="I325" s="10">
        <v>51</v>
      </c>
      <c r="J325" s="10">
        <v>149</v>
      </c>
      <c r="K325" s="10">
        <v>1</v>
      </c>
      <c r="L325" s="10"/>
      <c r="M325" s="10">
        <v>24</v>
      </c>
      <c r="N325" s="10">
        <v>190</v>
      </c>
      <c r="O325" s="10">
        <v>1</v>
      </c>
      <c r="P325" s="10">
        <v>32</v>
      </c>
      <c r="Q325" s="10"/>
      <c r="R325" s="10">
        <v>0</v>
      </c>
      <c r="S325" s="10">
        <v>1</v>
      </c>
      <c r="T325" s="10">
        <v>0</v>
      </c>
      <c r="U325" s="10" t="s">
        <v>402</v>
      </c>
      <c r="V325" s="10">
        <v>43.9</v>
      </c>
      <c r="W325" s="10"/>
    </row>
    <row r="326" spans="3:23" ht="11.5" hidden="1" customHeight="1">
      <c r="C326" s="11" t="s">
        <v>502</v>
      </c>
      <c r="D326" s="10" t="s">
        <v>432</v>
      </c>
      <c r="E326" s="10">
        <v>0</v>
      </c>
      <c r="F326" s="10">
        <v>0</v>
      </c>
      <c r="G326" s="10">
        <v>0</v>
      </c>
      <c r="H326" s="10"/>
      <c r="I326" s="10">
        <v>0</v>
      </c>
      <c r="J326" s="10">
        <v>0</v>
      </c>
      <c r="K326" s="10">
        <v>0</v>
      </c>
      <c r="L326" s="10"/>
      <c r="M326" s="10">
        <v>0</v>
      </c>
      <c r="N326" s="10">
        <v>0</v>
      </c>
      <c r="O326" s="10">
        <v>0</v>
      </c>
      <c r="P326" s="10">
        <v>0</v>
      </c>
      <c r="Q326" s="10"/>
      <c r="R326" s="10">
        <v>0</v>
      </c>
      <c r="S326" s="10">
        <v>0</v>
      </c>
      <c r="T326" s="10">
        <v>0</v>
      </c>
      <c r="U326" s="10" t="s">
        <v>461</v>
      </c>
      <c r="V326" s="10">
        <v>43</v>
      </c>
      <c r="W326" s="10"/>
    </row>
    <row r="327" spans="3:23" ht="11.5" hidden="1" customHeight="1">
      <c r="C327" s="11" t="s">
        <v>293</v>
      </c>
      <c r="D327" s="10" t="s">
        <v>432</v>
      </c>
      <c r="E327" s="10">
        <v>0</v>
      </c>
      <c r="F327" s="10">
        <v>0</v>
      </c>
      <c r="G327" s="10">
        <v>0</v>
      </c>
      <c r="H327" s="10"/>
      <c r="I327" s="10">
        <v>0</v>
      </c>
      <c r="J327" s="10">
        <v>0</v>
      </c>
      <c r="K327" s="10">
        <v>0</v>
      </c>
      <c r="L327" s="10"/>
      <c r="M327" s="10">
        <v>10</v>
      </c>
      <c r="N327" s="10">
        <v>189</v>
      </c>
      <c r="O327" s="10">
        <v>4</v>
      </c>
      <c r="P327" s="10">
        <v>24</v>
      </c>
      <c r="Q327" s="10"/>
      <c r="R327" s="10">
        <v>0</v>
      </c>
      <c r="S327" s="10">
        <v>0</v>
      </c>
      <c r="T327" s="10">
        <v>0</v>
      </c>
      <c r="U327" s="10" t="s">
        <v>403</v>
      </c>
      <c r="V327" s="10">
        <v>42.9</v>
      </c>
      <c r="W327" s="10"/>
    </row>
    <row r="328" spans="3:23" ht="11.5" customHeight="1">
      <c r="C328" s="11" t="s">
        <v>614</v>
      </c>
      <c r="D328" s="10" t="s">
        <v>432</v>
      </c>
      <c r="E328" s="10">
        <v>0</v>
      </c>
      <c r="F328" s="10">
        <v>0</v>
      </c>
      <c r="G328" s="10">
        <v>0</v>
      </c>
      <c r="H328" s="10"/>
      <c r="I328" s="10">
        <v>0</v>
      </c>
      <c r="J328" s="10">
        <v>0</v>
      </c>
      <c r="K328" s="10">
        <v>0</v>
      </c>
      <c r="L328" s="10"/>
      <c r="M328" s="10">
        <v>30</v>
      </c>
      <c r="N328" s="10">
        <v>377</v>
      </c>
      <c r="O328" s="10">
        <v>1</v>
      </c>
      <c r="P328" s="10">
        <v>51</v>
      </c>
      <c r="Q328" s="10"/>
      <c r="R328" s="10">
        <v>0</v>
      </c>
      <c r="S328" s="10">
        <v>1</v>
      </c>
      <c r="T328" s="10">
        <v>0</v>
      </c>
      <c r="U328" s="10" t="s">
        <v>412</v>
      </c>
      <c r="V328" s="10">
        <v>41.7</v>
      </c>
      <c r="W328" s="10"/>
    </row>
    <row r="329" spans="3:23" ht="11.5" hidden="1" customHeight="1">
      <c r="C329" s="11" t="s">
        <v>122</v>
      </c>
      <c r="D329" s="10" t="s">
        <v>432</v>
      </c>
      <c r="E329" s="10">
        <v>0</v>
      </c>
      <c r="F329" s="10">
        <v>0</v>
      </c>
      <c r="G329" s="10">
        <v>0</v>
      </c>
      <c r="H329" s="10"/>
      <c r="I329" s="10">
        <v>87</v>
      </c>
      <c r="J329" s="10">
        <v>291</v>
      </c>
      <c r="K329" s="10">
        <v>1</v>
      </c>
      <c r="L329" s="10"/>
      <c r="M329" s="10">
        <v>20</v>
      </c>
      <c r="N329" s="10">
        <v>85</v>
      </c>
      <c r="O329" s="10">
        <v>0</v>
      </c>
      <c r="P329" s="10">
        <v>27</v>
      </c>
      <c r="Q329" s="10"/>
      <c r="R329" s="10">
        <v>0</v>
      </c>
      <c r="S329" s="10">
        <v>1</v>
      </c>
      <c r="T329" s="10">
        <v>0</v>
      </c>
      <c r="U329" s="10" t="s">
        <v>402</v>
      </c>
      <c r="V329" s="10">
        <v>41.6</v>
      </c>
      <c r="W329" s="10"/>
    </row>
    <row r="330" spans="3:23" ht="11.5" hidden="1" customHeight="1">
      <c r="C330" s="11" t="s">
        <v>296</v>
      </c>
      <c r="D330" s="10" t="s">
        <v>432</v>
      </c>
      <c r="E330" s="10">
        <v>0</v>
      </c>
      <c r="F330" s="10">
        <v>0</v>
      </c>
      <c r="G330" s="10">
        <v>0</v>
      </c>
      <c r="H330" s="10"/>
      <c r="I330" s="10">
        <v>0</v>
      </c>
      <c r="J330" s="10">
        <v>0</v>
      </c>
      <c r="K330" s="10">
        <v>0</v>
      </c>
      <c r="L330" s="10"/>
      <c r="M330" s="10">
        <v>37</v>
      </c>
      <c r="N330" s="10">
        <v>408</v>
      </c>
      <c r="O330" s="10">
        <v>0</v>
      </c>
      <c r="P330" s="10">
        <v>63</v>
      </c>
      <c r="Q330" s="10"/>
      <c r="R330" s="10">
        <v>0</v>
      </c>
      <c r="S330" s="10">
        <v>0</v>
      </c>
      <c r="T330" s="10">
        <v>0</v>
      </c>
      <c r="U330" s="10" t="s">
        <v>403</v>
      </c>
      <c r="V330" s="10">
        <v>40.799999999999997</v>
      </c>
      <c r="W330" s="10"/>
    </row>
    <row r="331" spans="3:23" ht="11.5" hidden="1" customHeight="1">
      <c r="C331" s="11" t="s">
        <v>615</v>
      </c>
      <c r="D331" s="10" t="s">
        <v>432</v>
      </c>
      <c r="E331" s="10">
        <v>0</v>
      </c>
      <c r="F331" s="10">
        <v>0</v>
      </c>
      <c r="G331" s="10">
        <v>0</v>
      </c>
      <c r="H331" s="10"/>
      <c r="I331" s="10">
        <v>18</v>
      </c>
      <c r="J331" s="10">
        <v>37</v>
      </c>
      <c r="K331" s="10">
        <v>4</v>
      </c>
      <c r="L331" s="10"/>
      <c r="M331" s="10">
        <v>16</v>
      </c>
      <c r="N331" s="10">
        <v>70</v>
      </c>
      <c r="O331" s="10">
        <v>1</v>
      </c>
      <c r="P331" s="10">
        <v>20</v>
      </c>
      <c r="Q331" s="10"/>
      <c r="R331" s="10">
        <v>0</v>
      </c>
      <c r="S331" s="10">
        <v>0</v>
      </c>
      <c r="T331" s="10">
        <v>0</v>
      </c>
      <c r="U331" s="10" t="s">
        <v>402</v>
      </c>
      <c r="V331" s="10">
        <v>40.700000000000003</v>
      </c>
      <c r="W331" s="10"/>
    </row>
    <row r="332" spans="3:23" ht="11.5" hidden="1" customHeight="1">
      <c r="C332" s="11" t="s">
        <v>151</v>
      </c>
      <c r="D332" s="10" t="s">
        <v>432</v>
      </c>
      <c r="E332" s="10">
        <v>0</v>
      </c>
      <c r="F332" s="10">
        <v>0</v>
      </c>
      <c r="G332" s="10">
        <v>0</v>
      </c>
      <c r="H332" s="10"/>
      <c r="I332" s="10">
        <v>33</v>
      </c>
      <c r="J332" s="10">
        <v>179</v>
      </c>
      <c r="K332" s="10">
        <v>2</v>
      </c>
      <c r="L332" s="10"/>
      <c r="M332" s="10">
        <v>9</v>
      </c>
      <c r="N332" s="10">
        <v>46</v>
      </c>
      <c r="O332" s="10">
        <v>0</v>
      </c>
      <c r="P332" s="10">
        <v>10</v>
      </c>
      <c r="Q332" s="10"/>
      <c r="R332" s="10">
        <v>0</v>
      </c>
      <c r="S332" s="10">
        <v>0</v>
      </c>
      <c r="T332" s="10">
        <v>1</v>
      </c>
      <c r="U332" s="10" t="s">
        <v>402</v>
      </c>
      <c r="V332" s="10">
        <v>40.5</v>
      </c>
      <c r="W332" s="10"/>
    </row>
    <row r="333" spans="3:23" ht="11.5" hidden="1" customHeight="1">
      <c r="C333" s="11" t="s">
        <v>128</v>
      </c>
      <c r="D333" s="10" t="s">
        <v>432</v>
      </c>
      <c r="E333" s="10">
        <v>0</v>
      </c>
      <c r="F333" s="10">
        <v>0</v>
      </c>
      <c r="G333" s="10">
        <v>0</v>
      </c>
      <c r="H333" s="10"/>
      <c r="I333" s="10">
        <v>63</v>
      </c>
      <c r="J333" s="10">
        <v>145</v>
      </c>
      <c r="K333" s="10">
        <v>0</v>
      </c>
      <c r="L333" s="10"/>
      <c r="M333" s="10">
        <v>19</v>
      </c>
      <c r="N333" s="10">
        <v>134</v>
      </c>
      <c r="O333" s="10">
        <v>2</v>
      </c>
      <c r="P333" s="10">
        <v>25</v>
      </c>
      <c r="Q333" s="10"/>
      <c r="R333" s="10">
        <v>0</v>
      </c>
      <c r="S333" s="10">
        <v>0</v>
      </c>
      <c r="T333" s="10">
        <v>0</v>
      </c>
      <c r="U333" s="10" t="s">
        <v>402</v>
      </c>
      <c r="V333" s="10">
        <v>39.9</v>
      </c>
      <c r="W333" s="10"/>
    </row>
    <row r="334" spans="3:23" ht="11.5" hidden="1" customHeight="1">
      <c r="C334" s="11" t="s">
        <v>287</v>
      </c>
      <c r="D334" s="10" t="s">
        <v>432</v>
      </c>
      <c r="E334" s="10">
        <v>0</v>
      </c>
      <c r="F334" s="10">
        <v>0</v>
      </c>
      <c r="G334" s="10">
        <v>0</v>
      </c>
      <c r="H334" s="10"/>
      <c r="I334" s="10">
        <v>0</v>
      </c>
      <c r="J334" s="10">
        <v>0</v>
      </c>
      <c r="K334" s="10">
        <v>0</v>
      </c>
      <c r="L334" s="10"/>
      <c r="M334" s="10">
        <v>16</v>
      </c>
      <c r="N334" s="10">
        <v>219</v>
      </c>
      <c r="O334" s="10">
        <v>3</v>
      </c>
      <c r="P334" s="10">
        <v>32</v>
      </c>
      <c r="Q334" s="10"/>
      <c r="R334" s="10">
        <v>0</v>
      </c>
      <c r="S334" s="10">
        <v>0</v>
      </c>
      <c r="T334" s="10">
        <v>0</v>
      </c>
      <c r="U334" s="10" t="s">
        <v>403</v>
      </c>
      <c r="V334" s="10">
        <v>39.9</v>
      </c>
      <c r="W334" s="10"/>
    </row>
    <row r="335" spans="3:23" ht="11.5" customHeight="1">
      <c r="C335" s="11" t="s">
        <v>616</v>
      </c>
      <c r="D335" s="10" t="s">
        <v>432</v>
      </c>
      <c r="E335" s="10">
        <v>0</v>
      </c>
      <c r="F335" s="10">
        <v>0</v>
      </c>
      <c r="G335" s="10">
        <v>0</v>
      </c>
      <c r="H335" s="10"/>
      <c r="I335" s="10">
        <v>0</v>
      </c>
      <c r="J335" s="10">
        <v>0</v>
      </c>
      <c r="K335" s="10">
        <v>0</v>
      </c>
      <c r="L335" s="10"/>
      <c r="M335" s="10">
        <v>30</v>
      </c>
      <c r="N335" s="10">
        <v>271</v>
      </c>
      <c r="O335" s="10">
        <v>2</v>
      </c>
      <c r="P335" s="10">
        <v>46</v>
      </c>
      <c r="Q335" s="10"/>
      <c r="R335" s="10">
        <v>0</v>
      </c>
      <c r="S335" s="10">
        <v>0</v>
      </c>
      <c r="T335" s="10">
        <v>0</v>
      </c>
      <c r="U335" s="10" t="s">
        <v>412</v>
      </c>
      <c r="V335" s="10">
        <v>39.1</v>
      </c>
      <c r="W335" s="10"/>
    </row>
    <row r="336" spans="3:23" ht="11.5" customHeight="1">
      <c r="C336" s="11" t="s">
        <v>617</v>
      </c>
      <c r="D336" s="10" t="s">
        <v>432</v>
      </c>
      <c r="E336" s="10">
        <v>0</v>
      </c>
      <c r="F336" s="10">
        <v>0</v>
      </c>
      <c r="G336" s="10">
        <v>0</v>
      </c>
      <c r="H336" s="10"/>
      <c r="I336" s="10">
        <v>0</v>
      </c>
      <c r="J336" s="10">
        <v>0</v>
      </c>
      <c r="K336" s="10">
        <v>0</v>
      </c>
      <c r="L336" s="10"/>
      <c r="M336" s="10">
        <v>22</v>
      </c>
      <c r="N336" s="10">
        <v>210</v>
      </c>
      <c r="O336" s="10">
        <v>3</v>
      </c>
      <c r="P336" s="10">
        <v>31</v>
      </c>
      <c r="Q336" s="10"/>
      <c r="R336" s="10">
        <v>0</v>
      </c>
      <c r="S336" s="10">
        <v>0</v>
      </c>
      <c r="T336" s="10">
        <v>0</v>
      </c>
      <c r="U336" s="10" t="s">
        <v>412</v>
      </c>
      <c r="V336" s="10">
        <v>39</v>
      </c>
      <c r="W336" s="10"/>
    </row>
    <row r="337" spans="3:23" ht="11.5" hidden="1" customHeight="1">
      <c r="C337" s="13" t="s">
        <v>102</v>
      </c>
      <c r="D337" s="10" t="s">
        <v>432</v>
      </c>
      <c r="E337" s="10">
        <v>0</v>
      </c>
      <c r="F337" s="10">
        <v>0</v>
      </c>
      <c r="G337" s="10">
        <v>0</v>
      </c>
      <c r="H337" s="10"/>
      <c r="I337" s="10">
        <v>71</v>
      </c>
      <c r="J337" s="10">
        <v>360</v>
      </c>
      <c r="K337" s="10">
        <v>0</v>
      </c>
      <c r="L337" s="10"/>
      <c r="M337" s="10">
        <v>4</v>
      </c>
      <c r="N337" s="10">
        <v>28</v>
      </c>
      <c r="O337" s="10">
        <v>0</v>
      </c>
      <c r="P337" s="10">
        <v>7</v>
      </c>
      <c r="Q337" s="10"/>
      <c r="R337" s="10">
        <v>0</v>
      </c>
      <c r="S337" s="10">
        <v>0</v>
      </c>
      <c r="T337" s="10">
        <v>0</v>
      </c>
      <c r="U337" s="10" t="s">
        <v>402</v>
      </c>
      <c r="V337" s="10">
        <v>38.799999999999997</v>
      </c>
      <c r="W337" s="10"/>
    </row>
    <row r="338" spans="3:23" ht="11.5" hidden="1" customHeight="1">
      <c r="C338" s="11" t="s">
        <v>297</v>
      </c>
      <c r="D338" s="10" t="s">
        <v>432</v>
      </c>
      <c r="E338" s="10">
        <v>0</v>
      </c>
      <c r="F338" s="10">
        <v>0</v>
      </c>
      <c r="G338" s="10">
        <v>0</v>
      </c>
      <c r="H338" s="10"/>
      <c r="I338" s="10">
        <v>0</v>
      </c>
      <c r="J338" s="10">
        <v>0</v>
      </c>
      <c r="K338" s="10">
        <v>0</v>
      </c>
      <c r="L338" s="10"/>
      <c r="M338" s="10">
        <v>29</v>
      </c>
      <c r="N338" s="10">
        <v>328</v>
      </c>
      <c r="O338" s="10">
        <v>1</v>
      </c>
      <c r="P338" s="10">
        <v>50</v>
      </c>
      <c r="Q338" s="10"/>
      <c r="R338" s="10">
        <v>0</v>
      </c>
      <c r="S338" s="10">
        <v>0</v>
      </c>
      <c r="T338" s="10">
        <v>0</v>
      </c>
      <c r="U338" s="10" t="s">
        <v>403</v>
      </c>
      <c r="V338" s="10">
        <v>38.799999999999997</v>
      </c>
      <c r="W338" s="10"/>
    </row>
    <row r="339" spans="3:23" ht="11.5" hidden="1" customHeight="1">
      <c r="C339" s="11" t="s">
        <v>132</v>
      </c>
      <c r="D339" s="10" t="s">
        <v>432</v>
      </c>
      <c r="E339" s="10">
        <v>0</v>
      </c>
      <c r="F339" s="10">
        <v>0</v>
      </c>
      <c r="G339" s="10">
        <v>0</v>
      </c>
      <c r="H339" s="10"/>
      <c r="I339" s="10">
        <v>90</v>
      </c>
      <c r="J339" s="10">
        <v>265</v>
      </c>
      <c r="K339" s="10">
        <v>1</v>
      </c>
      <c r="L339" s="10"/>
      <c r="M339" s="10">
        <v>10</v>
      </c>
      <c r="N339" s="10">
        <v>62</v>
      </c>
      <c r="O339" s="10">
        <v>0</v>
      </c>
      <c r="P339" s="10">
        <v>15</v>
      </c>
      <c r="Q339" s="10"/>
      <c r="R339" s="10">
        <v>0</v>
      </c>
      <c r="S339" s="10">
        <v>0</v>
      </c>
      <c r="T339" s="10">
        <v>0</v>
      </c>
      <c r="U339" s="10" t="s">
        <v>402</v>
      </c>
      <c r="V339" s="10">
        <v>38.700000000000003</v>
      </c>
      <c r="W339" s="10"/>
    </row>
    <row r="340" spans="3:23" ht="11.5" customHeight="1">
      <c r="C340" s="11" t="s">
        <v>618</v>
      </c>
      <c r="D340" s="10" t="s">
        <v>432</v>
      </c>
      <c r="E340" s="10">
        <v>0</v>
      </c>
      <c r="F340" s="10">
        <v>0</v>
      </c>
      <c r="G340" s="10">
        <v>0</v>
      </c>
      <c r="H340" s="10"/>
      <c r="I340" s="10">
        <v>0</v>
      </c>
      <c r="J340" s="10">
        <v>0</v>
      </c>
      <c r="K340" s="10">
        <v>0</v>
      </c>
      <c r="L340" s="10"/>
      <c r="M340" s="10">
        <v>37</v>
      </c>
      <c r="N340" s="10">
        <v>327</v>
      </c>
      <c r="O340" s="10">
        <v>1</v>
      </c>
      <c r="P340" s="10">
        <v>60</v>
      </c>
      <c r="Q340" s="10"/>
      <c r="R340" s="10">
        <v>0</v>
      </c>
      <c r="S340" s="10">
        <v>0</v>
      </c>
      <c r="T340" s="10">
        <v>0</v>
      </c>
      <c r="U340" s="10" t="s">
        <v>412</v>
      </c>
      <c r="V340" s="10">
        <v>38.700000000000003</v>
      </c>
      <c r="W340" s="10"/>
    </row>
    <row r="341" spans="3:23" ht="11.5" customHeight="1">
      <c r="C341" s="11" t="s">
        <v>619</v>
      </c>
      <c r="D341" s="10" t="s">
        <v>432</v>
      </c>
      <c r="E341" s="10">
        <v>0</v>
      </c>
      <c r="F341" s="10">
        <v>0</v>
      </c>
      <c r="G341" s="10">
        <v>0</v>
      </c>
      <c r="H341" s="10"/>
      <c r="I341" s="10">
        <v>0</v>
      </c>
      <c r="J341" s="10">
        <v>0</v>
      </c>
      <c r="K341" s="10">
        <v>0</v>
      </c>
      <c r="L341" s="10"/>
      <c r="M341" s="10">
        <v>13</v>
      </c>
      <c r="N341" s="10">
        <v>264</v>
      </c>
      <c r="O341" s="10">
        <v>2</v>
      </c>
      <c r="P341" s="10">
        <v>19</v>
      </c>
      <c r="Q341" s="10"/>
      <c r="R341" s="10">
        <v>0</v>
      </c>
      <c r="S341" s="10">
        <v>0</v>
      </c>
      <c r="T341" s="10">
        <v>0</v>
      </c>
      <c r="U341" s="10" t="s">
        <v>412</v>
      </c>
      <c r="V341" s="10">
        <v>38.4</v>
      </c>
      <c r="W341" s="10"/>
    </row>
    <row r="342" spans="3:23" ht="11.5" hidden="1" customHeight="1">
      <c r="C342" s="11" t="s">
        <v>620</v>
      </c>
      <c r="D342" s="10" t="s">
        <v>432</v>
      </c>
      <c r="E342" s="10">
        <v>0</v>
      </c>
      <c r="F342" s="10">
        <v>0</v>
      </c>
      <c r="G342" s="10">
        <v>0</v>
      </c>
      <c r="H342" s="10"/>
      <c r="I342" s="10">
        <v>4</v>
      </c>
      <c r="J342" s="10">
        <v>37</v>
      </c>
      <c r="K342" s="10">
        <v>0</v>
      </c>
      <c r="L342" s="10"/>
      <c r="M342" s="10">
        <v>19</v>
      </c>
      <c r="N342" s="10">
        <v>282</v>
      </c>
      <c r="O342" s="10">
        <v>1</v>
      </c>
      <c r="P342" s="10">
        <v>38</v>
      </c>
      <c r="Q342" s="10"/>
      <c r="R342" s="10">
        <v>0</v>
      </c>
      <c r="S342" s="10">
        <v>0</v>
      </c>
      <c r="T342" s="10">
        <v>0</v>
      </c>
      <c r="U342" s="10" t="s">
        <v>403</v>
      </c>
      <c r="V342" s="10">
        <v>37.9</v>
      </c>
      <c r="W342" s="10"/>
    </row>
    <row r="343" spans="3:23" ht="11.5" hidden="1" customHeight="1">
      <c r="C343" s="11" t="s">
        <v>121</v>
      </c>
      <c r="D343" s="10" t="s">
        <v>432</v>
      </c>
      <c r="E343" s="10">
        <v>0</v>
      </c>
      <c r="F343" s="10">
        <v>0</v>
      </c>
      <c r="G343" s="10">
        <v>0</v>
      </c>
      <c r="H343" s="10"/>
      <c r="I343" s="10">
        <v>64</v>
      </c>
      <c r="J343" s="10">
        <v>283</v>
      </c>
      <c r="K343" s="10">
        <v>0</v>
      </c>
      <c r="L343" s="10"/>
      <c r="M343" s="10">
        <v>17</v>
      </c>
      <c r="N343" s="10">
        <v>94</v>
      </c>
      <c r="O343" s="10">
        <v>0</v>
      </c>
      <c r="P343" s="10">
        <v>24</v>
      </c>
      <c r="Q343" s="10"/>
      <c r="R343" s="10">
        <v>0</v>
      </c>
      <c r="S343" s="10">
        <v>0</v>
      </c>
      <c r="T343" s="10">
        <v>0</v>
      </c>
      <c r="U343" s="10" t="s">
        <v>402</v>
      </c>
      <c r="V343" s="10">
        <v>37.700000000000003</v>
      </c>
      <c r="W343" s="10"/>
    </row>
    <row r="344" spans="3:23" ht="11.5" hidden="1" customHeight="1">
      <c r="C344" s="11" t="s">
        <v>621</v>
      </c>
      <c r="D344" s="10" t="s">
        <v>432</v>
      </c>
      <c r="E344" s="10">
        <v>0</v>
      </c>
      <c r="F344" s="10">
        <v>0</v>
      </c>
      <c r="G344" s="10">
        <v>0</v>
      </c>
      <c r="H344" s="10"/>
      <c r="I344" s="10">
        <v>34</v>
      </c>
      <c r="J344" s="10">
        <v>150</v>
      </c>
      <c r="K344" s="10">
        <v>2</v>
      </c>
      <c r="L344" s="10"/>
      <c r="M344" s="10">
        <v>9</v>
      </c>
      <c r="N344" s="10">
        <v>46</v>
      </c>
      <c r="O344" s="10">
        <v>1</v>
      </c>
      <c r="P344" s="10">
        <v>10</v>
      </c>
      <c r="Q344" s="10"/>
      <c r="R344" s="10">
        <v>0</v>
      </c>
      <c r="S344" s="10">
        <v>0</v>
      </c>
      <c r="T344" s="10">
        <v>0</v>
      </c>
      <c r="U344" s="10" t="s">
        <v>402</v>
      </c>
      <c r="V344" s="10">
        <v>37.6</v>
      </c>
      <c r="W344" s="10"/>
    </row>
    <row r="345" spans="3:23" ht="11.5" hidden="1" customHeight="1">
      <c r="C345" s="11" t="s">
        <v>141</v>
      </c>
      <c r="D345" s="10" t="s">
        <v>432</v>
      </c>
      <c r="E345" s="10">
        <v>0</v>
      </c>
      <c r="F345" s="10">
        <v>0</v>
      </c>
      <c r="G345" s="10">
        <v>0</v>
      </c>
      <c r="H345" s="10"/>
      <c r="I345" s="10">
        <v>69</v>
      </c>
      <c r="J345" s="10">
        <v>243</v>
      </c>
      <c r="K345" s="10">
        <v>2</v>
      </c>
      <c r="L345" s="10"/>
      <c r="M345" s="10">
        <v>3</v>
      </c>
      <c r="N345" s="10">
        <v>11</v>
      </c>
      <c r="O345" s="10">
        <v>0</v>
      </c>
      <c r="P345" s="10">
        <v>6</v>
      </c>
      <c r="Q345" s="10"/>
      <c r="R345" s="10">
        <v>0</v>
      </c>
      <c r="S345" s="10">
        <v>0</v>
      </c>
      <c r="T345" s="10">
        <v>0</v>
      </c>
      <c r="U345" s="10" t="s">
        <v>402</v>
      </c>
      <c r="V345" s="10">
        <v>37.4</v>
      </c>
      <c r="W345" s="10"/>
    </row>
    <row r="346" spans="3:23" ht="11.5" hidden="1" customHeight="1">
      <c r="C346" s="11" t="s">
        <v>622</v>
      </c>
      <c r="D346" s="10" t="s">
        <v>432</v>
      </c>
      <c r="E346" s="10">
        <v>0</v>
      </c>
      <c r="F346" s="10">
        <v>0</v>
      </c>
      <c r="G346" s="10">
        <v>0</v>
      </c>
      <c r="H346" s="10"/>
      <c r="I346" s="10">
        <v>5</v>
      </c>
      <c r="J346" s="10">
        <v>22</v>
      </c>
      <c r="K346" s="10">
        <v>1</v>
      </c>
      <c r="L346" s="10"/>
      <c r="M346" s="10">
        <v>37</v>
      </c>
      <c r="N346" s="10">
        <v>266</v>
      </c>
      <c r="O346" s="10">
        <v>0</v>
      </c>
      <c r="P346" s="10">
        <v>49</v>
      </c>
      <c r="Q346" s="10"/>
      <c r="R346" s="10">
        <v>1</v>
      </c>
      <c r="S346" s="10">
        <v>0</v>
      </c>
      <c r="T346" s="10">
        <v>0</v>
      </c>
      <c r="U346" s="10" t="s">
        <v>402</v>
      </c>
      <c r="V346" s="10">
        <v>36.799999999999997</v>
      </c>
      <c r="W346" s="10"/>
    </row>
    <row r="347" spans="3:23" ht="11.5" customHeight="1">
      <c r="C347" s="11" t="s">
        <v>623</v>
      </c>
      <c r="D347" s="10" t="s">
        <v>432</v>
      </c>
      <c r="E347" s="10">
        <v>0</v>
      </c>
      <c r="F347" s="10">
        <v>0</v>
      </c>
      <c r="G347" s="10">
        <v>0</v>
      </c>
      <c r="H347" s="10"/>
      <c r="I347" s="10">
        <v>0</v>
      </c>
      <c r="J347" s="10">
        <v>0</v>
      </c>
      <c r="K347" s="10">
        <v>0</v>
      </c>
      <c r="L347" s="10"/>
      <c r="M347" s="10">
        <v>18</v>
      </c>
      <c r="N347" s="10">
        <v>304</v>
      </c>
      <c r="O347" s="10">
        <v>1</v>
      </c>
      <c r="P347" s="10">
        <v>34</v>
      </c>
      <c r="Q347" s="10"/>
      <c r="R347" s="10">
        <v>0</v>
      </c>
      <c r="S347" s="10">
        <v>0</v>
      </c>
      <c r="T347" s="10">
        <v>0</v>
      </c>
      <c r="U347" s="10" t="s">
        <v>412</v>
      </c>
      <c r="V347" s="10">
        <v>36.4</v>
      </c>
      <c r="W347" s="10"/>
    </row>
    <row r="348" spans="3:23" ht="11.5" customHeight="1">
      <c r="C348" s="13" t="s">
        <v>624</v>
      </c>
      <c r="D348" s="10" t="s">
        <v>432</v>
      </c>
      <c r="E348" s="10">
        <v>0</v>
      </c>
      <c r="F348" s="10">
        <v>0</v>
      </c>
      <c r="G348" s="10">
        <v>0</v>
      </c>
      <c r="H348" s="10"/>
      <c r="I348" s="10">
        <v>0</v>
      </c>
      <c r="J348" s="10">
        <v>0</v>
      </c>
      <c r="K348" s="10">
        <v>0</v>
      </c>
      <c r="L348" s="10"/>
      <c r="M348" s="10">
        <v>15</v>
      </c>
      <c r="N348" s="10">
        <v>297</v>
      </c>
      <c r="O348" s="10">
        <v>1</v>
      </c>
      <c r="P348" s="10">
        <v>22</v>
      </c>
      <c r="Q348" s="10"/>
      <c r="R348" s="10">
        <v>0</v>
      </c>
      <c r="S348" s="10">
        <v>0</v>
      </c>
      <c r="T348" s="10">
        <v>0</v>
      </c>
      <c r="U348" s="10" t="s">
        <v>412</v>
      </c>
      <c r="V348" s="10">
        <v>35.700000000000003</v>
      </c>
      <c r="W348" s="10"/>
    </row>
    <row r="349" spans="3:23" ht="11.5" hidden="1" customHeight="1">
      <c r="C349" s="11" t="s">
        <v>308</v>
      </c>
      <c r="D349" s="10" t="s">
        <v>432</v>
      </c>
      <c r="E349" s="10">
        <v>0</v>
      </c>
      <c r="F349" s="10">
        <v>0</v>
      </c>
      <c r="G349" s="10">
        <v>0</v>
      </c>
      <c r="H349" s="10"/>
      <c r="I349" s="10">
        <v>0</v>
      </c>
      <c r="J349" s="10">
        <v>0</v>
      </c>
      <c r="K349" s="10">
        <v>0</v>
      </c>
      <c r="L349" s="10"/>
      <c r="M349" s="10">
        <v>17</v>
      </c>
      <c r="N349" s="10">
        <v>234</v>
      </c>
      <c r="O349" s="10">
        <v>2</v>
      </c>
      <c r="P349" s="10">
        <v>28</v>
      </c>
      <c r="Q349" s="10"/>
      <c r="R349" s="10">
        <v>0</v>
      </c>
      <c r="S349" s="10">
        <v>0</v>
      </c>
      <c r="T349" s="10">
        <v>0</v>
      </c>
      <c r="U349" s="10" t="s">
        <v>403</v>
      </c>
      <c r="V349" s="10">
        <v>35.4</v>
      </c>
      <c r="W349" s="10"/>
    </row>
    <row r="350" spans="3:23" ht="11.5" hidden="1" customHeight="1">
      <c r="C350" s="11" t="s">
        <v>305</v>
      </c>
      <c r="D350" s="10" t="s">
        <v>432</v>
      </c>
      <c r="E350" s="10">
        <v>0</v>
      </c>
      <c r="F350" s="10">
        <v>0</v>
      </c>
      <c r="G350" s="10">
        <v>0</v>
      </c>
      <c r="H350" s="10"/>
      <c r="I350" s="10">
        <v>1</v>
      </c>
      <c r="J350" s="10">
        <v>60</v>
      </c>
      <c r="K350" s="10">
        <v>1</v>
      </c>
      <c r="L350" s="10"/>
      <c r="M350" s="10">
        <v>6</v>
      </c>
      <c r="N350" s="10">
        <v>114</v>
      </c>
      <c r="O350" s="10">
        <v>2</v>
      </c>
      <c r="P350" s="10">
        <v>19</v>
      </c>
      <c r="Q350" s="10"/>
      <c r="R350" s="10">
        <v>0</v>
      </c>
      <c r="S350" s="10">
        <v>0</v>
      </c>
      <c r="T350" s="10">
        <v>0</v>
      </c>
      <c r="U350" s="10" t="s">
        <v>403</v>
      </c>
      <c r="V350" s="10">
        <v>35.4</v>
      </c>
      <c r="W350" s="10"/>
    </row>
    <row r="351" spans="3:23" ht="11.5" hidden="1" customHeight="1">
      <c r="C351" s="11" t="s">
        <v>625</v>
      </c>
      <c r="D351" s="10" t="s">
        <v>432</v>
      </c>
      <c r="E351" s="10">
        <v>0</v>
      </c>
      <c r="F351" s="10">
        <v>0</v>
      </c>
      <c r="G351" s="10">
        <v>0</v>
      </c>
      <c r="H351" s="10"/>
      <c r="I351" s="10">
        <v>1</v>
      </c>
      <c r="J351" s="10">
        <v>5</v>
      </c>
      <c r="K351" s="10">
        <v>0</v>
      </c>
      <c r="L351" s="10"/>
      <c r="M351" s="10">
        <v>21</v>
      </c>
      <c r="N351" s="10">
        <v>288</v>
      </c>
      <c r="O351" s="10">
        <v>1</v>
      </c>
      <c r="P351" s="10">
        <v>36</v>
      </c>
      <c r="Q351" s="10"/>
      <c r="R351" s="10">
        <v>0</v>
      </c>
      <c r="S351" s="10">
        <v>0</v>
      </c>
      <c r="T351" s="10">
        <v>0</v>
      </c>
      <c r="U351" s="10" t="s">
        <v>403</v>
      </c>
      <c r="V351" s="10">
        <v>35.299999999999997</v>
      </c>
      <c r="W351" s="10"/>
    </row>
    <row r="352" spans="3:23" hidden="1">
      <c r="C352" s="11" t="s">
        <v>626</v>
      </c>
      <c r="D352" s="10" t="s">
        <v>503</v>
      </c>
      <c r="E352" s="10">
        <v>502</v>
      </c>
      <c r="F352" s="10">
        <v>4</v>
      </c>
      <c r="G352" s="10">
        <v>0</v>
      </c>
      <c r="H352" s="10"/>
      <c r="I352" s="10">
        <v>10</v>
      </c>
      <c r="J352" s="10">
        <v>6</v>
      </c>
      <c r="K352" s="10">
        <v>0</v>
      </c>
      <c r="L352" s="10"/>
      <c r="M352" s="10">
        <v>1</v>
      </c>
      <c r="N352" s="10">
        <v>3</v>
      </c>
      <c r="O352" s="10">
        <v>0</v>
      </c>
      <c r="P352" s="10">
        <v>1</v>
      </c>
      <c r="Q352" s="10"/>
      <c r="R352" s="10">
        <v>0</v>
      </c>
      <c r="S352" s="10">
        <v>1</v>
      </c>
      <c r="T352" s="10">
        <v>0</v>
      </c>
      <c r="U352" s="10" t="s">
        <v>401</v>
      </c>
      <c r="V352" s="10">
        <v>35</v>
      </c>
      <c r="W352" s="10"/>
    </row>
    <row r="353" spans="3:23" ht="11.5" hidden="1" customHeight="1">
      <c r="C353" s="11" t="s">
        <v>303</v>
      </c>
      <c r="D353" s="10" t="s">
        <v>432</v>
      </c>
      <c r="E353" s="10">
        <v>0</v>
      </c>
      <c r="F353" s="10">
        <v>0</v>
      </c>
      <c r="G353" s="10">
        <v>0</v>
      </c>
      <c r="H353" s="10"/>
      <c r="I353" s="10">
        <v>0</v>
      </c>
      <c r="J353" s="10">
        <v>0</v>
      </c>
      <c r="K353" s="10">
        <v>0</v>
      </c>
      <c r="L353" s="10"/>
      <c r="M353" s="10">
        <v>22</v>
      </c>
      <c r="N353" s="10">
        <v>249</v>
      </c>
      <c r="O353" s="10">
        <v>2</v>
      </c>
      <c r="P353" s="10">
        <v>36</v>
      </c>
      <c r="Q353" s="10"/>
      <c r="R353" s="10">
        <v>0</v>
      </c>
      <c r="S353" s="10">
        <v>1</v>
      </c>
      <c r="T353" s="10">
        <v>0</v>
      </c>
      <c r="U353" s="10" t="s">
        <v>403</v>
      </c>
      <c r="V353" s="10">
        <v>34.9</v>
      </c>
      <c r="W353" s="10"/>
    </row>
    <row r="354" spans="3:23" ht="11.5" hidden="1" customHeight="1">
      <c r="C354" s="11" t="s">
        <v>320</v>
      </c>
      <c r="D354" s="10" t="s">
        <v>432</v>
      </c>
      <c r="E354" s="10">
        <v>0</v>
      </c>
      <c r="F354" s="10">
        <v>0</v>
      </c>
      <c r="G354" s="10">
        <v>0</v>
      </c>
      <c r="H354" s="10"/>
      <c r="I354" s="10">
        <v>0</v>
      </c>
      <c r="J354" s="10">
        <v>0</v>
      </c>
      <c r="K354" s="10">
        <v>0</v>
      </c>
      <c r="L354" s="10"/>
      <c r="M354" s="10">
        <v>14</v>
      </c>
      <c r="N354" s="10">
        <v>188</v>
      </c>
      <c r="O354" s="10">
        <v>1</v>
      </c>
      <c r="P354" s="10">
        <v>25</v>
      </c>
      <c r="Q354" s="10"/>
      <c r="R354" s="10">
        <v>0</v>
      </c>
      <c r="S354" s="10">
        <v>1</v>
      </c>
      <c r="T354" s="10">
        <v>2</v>
      </c>
      <c r="U354" s="10" t="s">
        <v>403</v>
      </c>
      <c r="V354" s="10">
        <v>34.799999999999997</v>
      </c>
      <c r="W354" s="10"/>
    </row>
    <row r="355" spans="3:23" ht="11.5" hidden="1" customHeight="1">
      <c r="C355" s="11" t="s">
        <v>627</v>
      </c>
      <c r="D355" s="10" t="s">
        <v>432</v>
      </c>
      <c r="E355" s="10">
        <v>0</v>
      </c>
      <c r="F355" s="10">
        <v>0</v>
      </c>
      <c r="G355" s="10">
        <v>0</v>
      </c>
      <c r="H355" s="10"/>
      <c r="I355" s="10">
        <v>0</v>
      </c>
      <c r="J355" s="10">
        <v>0</v>
      </c>
      <c r="K355" s="10">
        <v>0</v>
      </c>
      <c r="L355" s="10"/>
      <c r="M355" s="10">
        <v>0</v>
      </c>
      <c r="N355" s="10">
        <v>0</v>
      </c>
      <c r="O355" s="10">
        <v>0</v>
      </c>
      <c r="P355" s="10">
        <v>0</v>
      </c>
      <c r="Q355" s="10"/>
      <c r="R355" s="10">
        <v>0</v>
      </c>
      <c r="S355" s="10">
        <v>0</v>
      </c>
      <c r="T355" s="10">
        <v>0</v>
      </c>
      <c r="U355" s="10" t="s">
        <v>458</v>
      </c>
      <c r="V355" s="10">
        <v>34</v>
      </c>
      <c r="W355" s="10"/>
    </row>
    <row r="356" spans="3:23" ht="11.5" hidden="1" customHeight="1">
      <c r="C356" s="11" t="s">
        <v>504</v>
      </c>
      <c r="D356" s="10" t="s">
        <v>432</v>
      </c>
      <c r="E356" s="10">
        <v>0</v>
      </c>
      <c r="F356" s="10">
        <v>0</v>
      </c>
      <c r="G356" s="10">
        <v>0</v>
      </c>
      <c r="H356" s="10"/>
      <c r="I356" s="10">
        <v>0</v>
      </c>
      <c r="J356" s="10">
        <v>0</v>
      </c>
      <c r="K356" s="10">
        <v>0</v>
      </c>
      <c r="L356" s="10"/>
      <c r="M356" s="10">
        <v>0</v>
      </c>
      <c r="N356" s="10">
        <v>0</v>
      </c>
      <c r="O356" s="10">
        <v>0</v>
      </c>
      <c r="P356" s="10">
        <v>0</v>
      </c>
      <c r="Q356" s="10"/>
      <c r="R356" s="10">
        <v>0</v>
      </c>
      <c r="S356" s="10">
        <v>0</v>
      </c>
      <c r="T356" s="10">
        <v>0</v>
      </c>
      <c r="U356" s="10" t="s">
        <v>461</v>
      </c>
      <c r="V356" s="10">
        <v>34</v>
      </c>
      <c r="W356" s="10"/>
    </row>
    <row r="357" spans="3:23" hidden="1">
      <c r="C357" s="11" t="s">
        <v>628</v>
      </c>
      <c r="D357" s="10" t="s">
        <v>505</v>
      </c>
      <c r="E357" s="10">
        <v>558</v>
      </c>
      <c r="F357" s="10">
        <v>4</v>
      </c>
      <c r="G357" s="10">
        <v>2</v>
      </c>
      <c r="H357" s="10"/>
      <c r="I357" s="10">
        <v>6</v>
      </c>
      <c r="J357" s="10">
        <v>-4</v>
      </c>
      <c r="K357" s="10">
        <v>0</v>
      </c>
      <c r="L357" s="10"/>
      <c r="M357" s="10">
        <v>0</v>
      </c>
      <c r="N357" s="10">
        <v>0</v>
      </c>
      <c r="O357" s="10">
        <v>0</v>
      </c>
      <c r="P357" s="10">
        <v>0</v>
      </c>
      <c r="Q357" s="10"/>
      <c r="R357" s="10">
        <v>0</v>
      </c>
      <c r="S357" s="10">
        <v>0</v>
      </c>
      <c r="T357" s="10">
        <v>0</v>
      </c>
      <c r="U357" s="10" t="s">
        <v>401</v>
      </c>
      <c r="V357" s="10">
        <v>33.9</v>
      </c>
      <c r="W357" s="10"/>
    </row>
    <row r="358" spans="3:23" ht="11.5" hidden="1" customHeight="1">
      <c r="C358" s="11" t="s">
        <v>302</v>
      </c>
      <c r="D358" s="10" t="s">
        <v>432</v>
      </c>
      <c r="E358" s="10">
        <v>0</v>
      </c>
      <c r="F358" s="10">
        <v>0</v>
      </c>
      <c r="G358" s="10">
        <v>0</v>
      </c>
      <c r="H358" s="10"/>
      <c r="I358" s="10">
        <v>1</v>
      </c>
      <c r="J358" s="10">
        <v>4</v>
      </c>
      <c r="K358" s="10">
        <v>0</v>
      </c>
      <c r="L358" s="10"/>
      <c r="M358" s="10">
        <v>24</v>
      </c>
      <c r="N358" s="10">
        <v>231</v>
      </c>
      <c r="O358" s="10">
        <v>2</v>
      </c>
      <c r="P358" s="10">
        <v>34</v>
      </c>
      <c r="Q358" s="10"/>
      <c r="R358" s="10">
        <v>0</v>
      </c>
      <c r="S358" s="10">
        <v>1</v>
      </c>
      <c r="T358" s="10">
        <v>0</v>
      </c>
      <c r="U358" s="10" t="s">
        <v>403</v>
      </c>
      <c r="V358" s="10">
        <v>33.5</v>
      </c>
      <c r="W358" s="10"/>
    </row>
    <row r="359" spans="3:23" hidden="1">
      <c r="C359" s="11" t="s">
        <v>629</v>
      </c>
      <c r="D359" s="10" t="s">
        <v>506</v>
      </c>
      <c r="E359" s="10">
        <v>809</v>
      </c>
      <c r="F359" s="10">
        <v>3</v>
      </c>
      <c r="G359" s="10">
        <v>7</v>
      </c>
      <c r="H359" s="10"/>
      <c r="I359" s="10">
        <v>5</v>
      </c>
      <c r="J359" s="10">
        <v>19</v>
      </c>
      <c r="K359" s="10">
        <v>0</v>
      </c>
      <c r="L359" s="10"/>
      <c r="M359" s="10">
        <v>0</v>
      </c>
      <c r="N359" s="10">
        <v>0</v>
      </c>
      <c r="O359" s="10">
        <v>0</v>
      </c>
      <c r="P359" s="10">
        <v>0</v>
      </c>
      <c r="Q359" s="10"/>
      <c r="R359" s="10">
        <v>1</v>
      </c>
      <c r="S359" s="10">
        <v>1</v>
      </c>
      <c r="T359" s="10">
        <v>0</v>
      </c>
      <c r="U359" s="10" t="s">
        <v>401</v>
      </c>
      <c r="V359" s="10">
        <v>32.299999999999997</v>
      </c>
      <c r="W359" s="10"/>
    </row>
    <row r="360" spans="3:23" ht="11.5" hidden="1" customHeight="1">
      <c r="C360" s="13" t="s">
        <v>359</v>
      </c>
      <c r="D360" s="10" t="s">
        <v>432</v>
      </c>
      <c r="E360" s="10">
        <v>0</v>
      </c>
      <c r="F360" s="10">
        <v>0</v>
      </c>
      <c r="G360" s="10">
        <v>0</v>
      </c>
      <c r="H360" s="10"/>
      <c r="I360" s="10">
        <v>2</v>
      </c>
      <c r="J360" s="10">
        <v>6</v>
      </c>
      <c r="K360" s="10">
        <v>0</v>
      </c>
      <c r="L360" s="10"/>
      <c r="M360" s="10">
        <v>27</v>
      </c>
      <c r="N360" s="10">
        <v>276</v>
      </c>
      <c r="O360" s="10">
        <v>1</v>
      </c>
      <c r="P360" s="10">
        <v>53</v>
      </c>
      <c r="Q360" s="10"/>
      <c r="R360" s="10">
        <v>0</v>
      </c>
      <c r="S360" s="10">
        <v>1</v>
      </c>
      <c r="T360" s="10">
        <v>0</v>
      </c>
      <c r="U360" s="10" t="s">
        <v>403</v>
      </c>
      <c r="V360" s="10">
        <v>32.200000000000003</v>
      </c>
      <c r="W360" s="10"/>
    </row>
    <row r="361" spans="3:23" ht="11.5" hidden="1" customHeight="1">
      <c r="C361" s="11" t="s">
        <v>306</v>
      </c>
      <c r="D361" s="10" t="s">
        <v>432</v>
      </c>
      <c r="E361" s="10">
        <v>0</v>
      </c>
      <c r="F361" s="10">
        <v>0</v>
      </c>
      <c r="G361" s="10">
        <v>0</v>
      </c>
      <c r="H361" s="10"/>
      <c r="I361" s="10">
        <v>0</v>
      </c>
      <c r="J361" s="10">
        <v>0</v>
      </c>
      <c r="K361" s="10">
        <v>0</v>
      </c>
      <c r="L361" s="10"/>
      <c r="M361" s="10">
        <v>12</v>
      </c>
      <c r="N361" s="10">
        <v>202</v>
      </c>
      <c r="O361" s="10">
        <v>2</v>
      </c>
      <c r="P361" s="10">
        <v>22</v>
      </c>
      <c r="Q361" s="10"/>
      <c r="R361" s="10">
        <v>0</v>
      </c>
      <c r="S361" s="10">
        <v>0</v>
      </c>
      <c r="T361" s="10">
        <v>0</v>
      </c>
      <c r="U361" s="10" t="s">
        <v>403</v>
      </c>
      <c r="V361" s="10">
        <v>32.200000000000003</v>
      </c>
      <c r="W361" s="10"/>
    </row>
    <row r="362" spans="3:23" ht="11.5" hidden="1" customHeight="1">
      <c r="C362" s="11" t="s">
        <v>148</v>
      </c>
      <c r="D362" s="10" t="s">
        <v>432</v>
      </c>
      <c r="E362" s="10">
        <v>0</v>
      </c>
      <c r="F362" s="10">
        <v>0</v>
      </c>
      <c r="G362" s="10">
        <v>0</v>
      </c>
      <c r="H362" s="10"/>
      <c r="I362" s="10">
        <v>32</v>
      </c>
      <c r="J362" s="10">
        <v>164</v>
      </c>
      <c r="K362" s="10">
        <v>1</v>
      </c>
      <c r="L362" s="10"/>
      <c r="M362" s="10">
        <v>4</v>
      </c>
      <c r="N362" s="10">
        <v>35</v>
      </c>
      <c r="O362" s="10">
        <v>1</v>
      </c>
      <c r="P362" s="10">
        <v>7</v>
      </c>
      <c r="Q362" s="10"/>
      <c r="R362" s="10">
        <v>0</v>
      </c>
      <c r="S362" s="10">
        <v>0</v>
      </c>
      <c r="T362" s="10">
        <v>0</v>
      </c>
      <c r="U362" s="10" t="s">
        <v>402</v>
      </c>
      <c r="V362" s="10">
        <v>31.9</v>
      </c>
      <c r="W362" s="10"/>
    </row>
    <row r="363" spans="3:23" ht="11.5" hidden="1" customHeight="1">
      <c r="C363" s="11" t="s">
        <v>265</v>
      </c>
      <c r="D363" s="10" t="s">
        <v>432</v>
      </c>
      <c r="E363" s="10">
        <v>0</v>
      </c>
      <c r="F363" s="10">
        <v>0</v>
      </c>
      <c r="G363" s="10">
        <v>0</v>
      </c>
      <c r="H363" s="10"/>
      <c r="I363" s="10">
        <v>0</v>
      </c>
      <c r="J363" s="10">
        <v>0</v>
      </c>
      <c r="K363" s="10">
        <v>0</v>
      </c>
      <c r="L363" s="10"/>
      <c r="M363" s="10">
        <v>9</v>
      </c>
      <c r="N363" s="10">
        <v>194</v>
      </c>
      <c r="O363" s="10">
        <v>2</v>
      </c>
      <c r="P363" s="10">
        <v>21</v>
      </c>
      <c r="Q363" s="10"/>
      <c r="R363" s="10">
        <v>0</v>
      </c>
      <c r="S363" s="10">
        <v>0</v>
      </c>
      <c r="T363" s="10">
        <v>0</v>
      </c>
      <c r="U363" s="10" t="s">
        <v>403</v>
      </c>
      <c r="V363" s="10">
        <v>31.4</v>
      </c>
      <c r="W363" s="10"/>
    </row>
    <row r="364" spans="3:23" ht="11.5" hidden="1" customHeight="1">
      <c r="C364" s="11" t="s">
        <v>158</v>
      </c>
      <c r="D364" s="10" t="s">
        <v>432</v>
      </c>
      <c r="E364" s="10">
        <v>0</v>
      </c>
      <c r="F364" s="10">
        <v>0</v>
      </c>
      <c r="G364" s="10">
        <v>0</v>
      </c>
      <c r="H364" s="10"/>
      <c r="I364" s="10">
        <v>55</v>
      </c>
      <c r="J364" s="10">
        <v>223</v>
      </c>
      <c r="K364" s="10">
        <v>1</v>
      </c>
      <c r="L364" s="10"/>
      <c r="M364" s="10">
        <v>5</v>
      </c>
      <c r="N364" s="10">
        <v>28</v>
      </c>
      <c r="O364" s="10">
        <v>0</v>
      </c>
      <c r="P364" s="10">
        <v>6</v>
      </c>
      <c r="Q364" s="10"/>
      <c r="R364" s="10">
        <v>0</v>
      </c>
      <c r="S364" s="10">
        <v>0</v>
      </c>
      <c r="T364" s="10">
        <v>0</v>
      </c>
      <c r="U364" s="10" t="s">
        <v>402</v>
      </c>
      <c r="V364" s="10">
        <v>31.1</v>
      </c>
      <c r="W364" s="10"/>
    </row>
    <row r="365" spans="3:23" ht="11.5" hidden="1" customHeight="1">
      <c r="C365" s="11" t="s">
        <v>314</v>
      </c>
      <c r="D365" s="10" t="s">
        <v>432</v>
      </c>
      <c r="E365" s="10">
        <v>0</v>
      </c>
      <c r="F365" s="10">
        <v>0</v>
      </c>
      <c r="G365" s="10">
        <v>0</v>
      </c>
      <c r="H365" s="10"/>
      <c r="I365" s="10">
        <v>0</v>
      </c>
      <c r="J365" s="10">
        <v>0</v>
      </c>
      <c r="K365" s="10">
        <v>0</v>
      </c>
      <c r="L365" s="10"/>
      <c r="M365" s="10">
        <v>18</v>
      </c>
      <c r="N365" s="10">
        <v>191</v>
      </c>
      <c r="O365" s="10">
        <v>2</v>
      </c>
      <c r="P365" s="10">
        <v>27</v>
      </c>
      <c r="Q365" s="10"/>
      <c r="R365" s="10">
        <v>0</v>
      </c>
      <c r="S365" s="10">
        <v>0</v>
      </c>
      <c r="T365" s="10">
        <v>0</v>
      </c>
      <c r="U365" s="10" t="s">
        <v>403</v>
      </c>
      <c r="V365" s="10">
        <v>31.1</v>
      </c>
      <c r="W365" s="10"/>
    </row>
    <row r="366" spans="3:23" ht="11.5" hidden="1" customHeight="1">
      <c r="C366" s="11" t="s">
        <v>365</v>
      </c>
      <c r="D366" s="10" t="s">
        <v>432</v>
      </c>
      <c r="E366" s="10">
        <v>0</v>
      </c>
      <c r="F366" s="10">
        <v>0</v>
      </c>
      <c r="G366" s="10">
        <v>0</v>
      </c>
      <c r="H366" s="10"/>
      <c r="I366" s="10">
        <v>0</v>
      </c>
      <c r="J366" s="10">
        <v>0</v>
      </c>
      <c r="K366" s="10">
        <v>0</v>
      </c>
      <c r="L366" s="10"/>
      <c r="M366" s="10">
        <v>16</v>
      </c>
      <c r="N366" s="10">
        <v>209</v>
      </c>
      <c r="O366" s="10">
        <v>2</v>
      </c>
      <c r="P366" s="10">
        <v>27</v>
      </c>
      <c r="Q366" s="10"/>
      <c r="R366" s="10">
        <v>0</v>
      </c>
      <c r="S366" s="10">
        <v>1</v>
      </c>
      <c r="T366" s="10">
        <v>0</v>
      </c>
      <c r="U366" s="10" t="s">
        <v>403</v>
      </c>
      <c r="V366" s="10">
        <v>30.9</v>
      </c>
      <c r="W366" s="10"/>
    </row>
    <row r="367" spans="3:23" ht="11.5" hidden="1" customHeight="1">
      <c r="C367" s="11" t="s">
        <v>299</v>
      </c>
      <c r="D367" s="10" t="s">
        <v>432</v>
      </c>
      <c r="E367" s="10">
        <v>0</v>
      </c>
      <c r="F367" s="10">
        <v>0</v>
      </c>
      <c r="G367" s="10">
        <v>0</v>
      </c>
      <c r="H367" s="10"/>
      <c r="I367" s="10">
        <v>0</v>
      </c>
      <c r="J367" s="10">
        <v>0</v>
      </c>
      <c r="K367" s="10">
        <v>0</v>
      </c>
      <c r="L367" s="10"/>
      <c r="M367" s="10">
        <v>14</v>
      </c>
      <c r="N367" s="10">
        <v>126</v>
      </c>
      <c r="O367" s="10">
        <v>3</v>
      </c>
      <c r="P367" s="10">
        <v>25</v>
      </c>
      <c r="Q367" s="10"/>
      <c r="R367" s="10">
        <v>0</v>
      </c>
      <c r="S367" s="10">
        <v>0</v>
      </c>
      <c r="T367" s="10">
        <v>0</v>
      </c>
      <c r="U367" s="10" t="s">
        <v>403</v>
      </c>
      <c r="V367" s="10">
        <v>30.6</v>
      </c>
      <c r="W367" s="10"/>
    </row>
    <row r="368" spans="3:23" ht="11.5" customHeight="1">
      <c r="C368" s="11" t="s">
        <v>630</v>
      </c>
      <c r="D368" s="10" t="s">
        <v>432</v>
      </c>
      <c r="E368" s="10">
        <v>0</v>
      </c>
      <c r="F368" s="10">
        <v>0</v>
      </c>
      <c r="G368" s="10">
        <v>0</v>
      </c>
      <c r="H368" s="10"/>
      <c r="I368" s="10">
        <v>0</v>
      </c>
      <c r="J368" s="10">
        <v>0</v>
      </c>
      <c r="K368" s="10">
        <v>0</v>
      </c>
      <c r="L368" s="10"/>
      <c r="M368" s="10">
        <v>22</v>
      </c>
      <c r="N368" s="10">
        <v>237</v>
      </c>
      <c r="O368" s="10">
        <v>1</v>
      </c>
      <c r="P368" s="10">
        <v>37</v>
      </c>
      <c r="Q368" s="10"/>
      <c r="R368" s="10">
        <v>0</v>
      </c>
      <c r="S368" s="10">
        <v>0</v>
      </c>
      <c r="T368" s="10">
        <v>0</v>
      </c>
      <c r="U368" s="10" t="s">
        <v>412</v>
      </c>
      <c r="V368" s="10">
        <v>29.7</v>
      </c>
      <c r="W368" s="10"/>
    </row>
    <row r="369" spans="3:23" ht="11.5" customHeight="1">
      <c r="C369" s="11" t="s">
        <v>631</v>
      </c>
      <c r="D369" s="10" t="s">
        <v>432</v>
      </c>
      <c r="E369" s="10">
        <v>0</v>
      </c>
      <c r="F369" s="10">
        <v>0</v>
      </c>
      <c r="G369" s="10">
        <v>0</v>
      </c>
      <c r="H369" s="10"/>
      <c r="I369" s="10">
        <v>0</v>
      </c>
      <c r="J369" s="10">
        <v>0</v>
      </c>
      <c r="K369" s="10">
        <v>0</v>
      </c>
      <c r="L369" s="10"/>
      <c r="M369" s="10">
        <v>25</v>
      </c>
      <c r="N369" s="10">
        <v>234</v>
      </c>
      <c r="O369" s="10">
        <v>1</v>
      </c>
      <c r="P369" s="10">
        <v>38</v>
      </c>
      <c r="Q369" s="10"/>
      <c r="R369" s="10">
        <v>0</v>
      </c>
      <c r="S369" s="10">
        <v>0</v>
      </c>
      <c r="T369" s="10">
        <v>0</v>
      </c>
      <c r="U369" s="10" t="s">
        <v>412</v>
      </c>
      <c r="V369" s="10">
        <v>29.4</v>
      </c>
      <c r="W369" s="10"/>
    </row>
    <row r="370" spans="3:23" ht="11.5" hidden="1" customHeight="1">
      <c r="C370" s="11" t="s">
        <v>159</v>
      </c>
      <c r="D370" s="10" t="s">
        <v>432</v>
      </c>
      <c r="E370" s="10">
        <v>0</v>
      </c>
      <c r="F370" s="10">
        <v>0</v>
      </c>
      <c r="G370" s="10">
        <v>0</v>
      </c>
      <c r="H370" s="10"/>
      <c r="I370" s="10">
        <v>27</v>
      </c>
      <c r="J370" s="10">
        <v>129</v>
      </c>
      <c r="K370" s="10">
        <v>2</v>
      </c>
      <c r="L370" s="10"/>
      <c r="M370" s="10">
        <v>5</v>
      </c>
      <c r="N370" s="10">
        <v>42</v>
      </c>
      <c r="O370" s="10">
        <v>0</v>
      </c>
      <c r="P370" s="10">
        <v>11</v>
      </c>
      <c r="Q370" s="10"/>
      <c r="R370" s="10">
        <v>0</v>
      </c>
      <c r="S370" s="10">
        <v>0</v>
      </c>
      <c r="T370" s="10">
        <v>0</v>
      </c>
      <c r="U370" s="10" t="s">
        <v>402</v>
      </c>
      <c r="V370" s="10">
        <v>29.1</v>
      </c>
      <c r="W370" s="10"/>
    </row>
    <row r="371" spans="3:23" hidden="1">
      <c r="C371" s="11" t="s">
        <v>632</v>
      </c>
      <c r="D371" s="10" t="s">
        <v>507</v>
      </c>
      <c r="E371" s="10">
        <v>497</v>
      </c>
      <c r="F371" s="10">
        <v>2</v>
      </c>
      <c r="G371" s="10">
        <v>1</v>
      </c>
      <c r="H371" s="10"/>
      <c r="I371" s="10">
        <v>11</v>
      </c>
      <c r="J371" s="10">
        <v>25</v>
      </c>
      <c r="K371" s="10">
        <v>0</v>
      </c>
      <c r="L371" s="10"/>
      <c r="M371" s="10">
        <v>0</v>
      </c>
      <c r="N371" s="10">
        <v>0</v>
      </c>
      <c r="O371" s="10">
        <v>0</v>
      </c>
      <c r="P371" s="10">
        <v>0</v>
      </c>
      <c r="Q371" s="10"/>
      <c r="R371" s="10">
        <v>0</v>
      </c>
      <c r="S371" s="10">
        <v>0</v>
      </c>
      <c r="T371" s="10">
        <v>0</v>
      </c>
      <c r="U371" s="10" t="s">
        <v>401</v>
      </c>
      <c r="V371" s="10">
        <v>28.4</v>
      </c>
      <c r="W371" s="10"/>
    </row>
    <row r="372" spans="3:23" ht="11.5" hidden="1" customHeight="1">
      <c r="C372" s="11" t="s">
        <v>633</v>
      </c>
      <c r="D372" s="10" t="s">
        <v>508</v>
      </c>
      <c r="E372" s="10">
        <v>400</v>
      </c>
      <c r="F372" s="10">
        <v>0</v>
      </c>
      <c r="G372" s="10">
        <v>0</v>
      </c>
      <c r="H372" s="10"/>
      <c r="I372" s="10">
        <v>16</v>
      </c>
      <c r="J372" s="10">
        <v>83</v>
      </c>
      <c r="K372" s="10">
        <v>1</v>
      </c>
      <c r="L372" s="10"/>
      <c r="M372" s="10">
        <v>0</v>
      </c>
      <c r="N372" s="10">
        <v>0</v>
      </c>
      <c r="O372" s="10">
        <v>0</v>
      </c>
      <c r="P372" s="10">
        <v>0</v>
      </c>
      <c r="Q372" s="10"/>
      <c r="R372" s="10">
        <v>0</v>
      </c>
      <c r="S372" s="10">
        <v>1</v>
      </c>
      <c r="T372" s="10">
        <v>0</v>
      </c>
      <c r="U372" s="10" t="s">
        <v>401</v>
      </c>
      <c r="V372" s="10">
        <v>28.3</v>
      </c>
      <c r="W372" s="10"/>
    </row>
    <row r="373" spans="3:23" hidden="1">
      <c r="C373" s="11" t="s">
        <v>160</v>
      </c>
      <c r="D373" s="10" t="s">
        <v>432</v>
      </c>
      <c r="E373" s="10">
        <v>0</v>
      </c>
      <c r="F373" s="10">
        <v>0</v>
      </c>
      <c r="G373" s="10">
        <v>0</v>
      </c>
      <c r="H373" s="10"/>
      <c r="I373" s="10">
        <v>18</v>
      </c>
      <c r="J373" s="10">
        <v>157</v>
      </c>
      <c r="K373" s="10">
        <v>2</v>
      </c>
      <c r="L373" s="10"/>
      <c r="M373" s="10">
        <v>1</v>
      </c>
      <c r="N373" s="10">
        <v>6</v>
      </c>
      <c r="O373" s="10">
        <v>0</v>
      </c>
      <c r="P373" s="10">
        <v>2</v>
      </c>
      <c r="Q373" s="10"/>
      <c r="R373" s="10">
        <v>0</v>
      </c>
      <c r="S373" s="10">
        <v>0</v>
      </c>
      <c r="T373" s="10">
        <v>0</v>
      </c>
      <c r="U373" s="10" t="s">
        <v>402</v>
      </c>
      <c r="V373" s="10">
        <v>28.3</v>
      </c>
      <c r="W373" s="10"/>
    </row>
    <row r="374" spans="3:23" hidden="1">
      <c r="C374" s="11" t="s">
        <v>634</v>
      </c>
      <c r="D374" s="10" t="s">
        <v>509</v>
      </c>
      <c r="E374" s="10">
        <v>410</v>
      </c>
      <c r="F374" s="10">
        <v>3</v>
      </c>
      <c r="G374" s="10">
        <v>0</v>
      </c>
      <c r="H374" s="10"/>
      <c r="I374" s="10">
        <v>4</v>
      </c>
      <c r="J374" s="10">
        <v>-4</v>
      </c>
      <c r="K374" s="10">
        <v>0</v>
      </c>
      <c r="L374" s="10"/>
      <c r="M374" s="10">
        <v>0</v>
      </c>
      <c r="N374" s="10">
        <v>0</v>
      </c>
      <c r="O374" s="10">
        <v>0</v>
      </c>
      <c r="P374" s="10">
        <v>0</v>
      </c>
      <c r="Q374" s="10"/>
      <c r="R374" s="10">
        <v>0</v>
      </c>
      <c r="S374" s="10">
        <v>0</v>
      </c>
      <c r="T374" s="10">
        <v>0</v>
      </c>
      <c r="U374" s="10" t="s">
        <v>401</v>
      </c>
      <c r="V374" s="10">
        <v>28</v>
      </c>
      <c r="W374" s="10"/>
    </row>
    <row r="375" spans="3:23" ht="11.5" hidden="1" customHeight="1">
      <c r="C375" s="11" t="s">
        <v>368</v>
      </c>
      <c r="D375" s="15">
        <v>42736</v>
      </c>
      <c r="E375" s="10">
        <v>43</v>
      </c>
      <c r="F375" s="10">
        <v>0</v>
      </c>
      <c r="G375" s="10">
        <v>0</v>
      </c>
      <c r="H375" s="10"/>
      <c r="I375" s="10">
        <v>0</v>
      </c>
      <c r="J375" s="10">
        <v>0</v>
      </c>
      <c r="K375" s="10">
        <v>0</v>
      </c>
      <c r="L375" s="10"/>
      <c r="M375" s="10">
        <v>9</v>
      </c>
      <c r="N375" s="10">
        <v>140</v>
      </c>
      <c r="O375" s="10">
        <v>2</v>
      </c>
      <c r="P375" s="10">
        <v>11</v>
      </c>
      <c r="Q375" s="10"/>
      <c r="R375" s="10">
        <v>0</v>
      </c>
      <c r="S375" s="10">
        <v>0</v>
      </c>
      <c r="T375" s="10">
        <v>0</v>
      </c>
      <c r="U375" s="10" t="s">
        <v>403</v>
      </c>
      <c r="V375" s="10">
        <v>27.7</v>
      </c>
      <c r="W375" s="10"/>
    </row>
    <row r="376" spans="3:23" ht="11.5" hidden="1" customHeight="1">
      <c r="C376" s="11" t="s">
        <v>100</v>
      </c>
      <c r="D376" s="10" t="s">
        <v>432</v>
      </c>
      <c r="E376" s="10">
        <v>0</v>
      </c>
      <c r="F376" s="10">
        <v>0</v>
      </c>
      <c r="G376" s="10">
        <v>0</v>
      </c>
      <c r="H376" s="10"/>
      <c r="I376" s="10">
        <v>36</v>
      </c>
      <c r="J376" s="10">
        <v>144</v>
      </c>
      <c r="K376" s="10">
        <v>2</v>
      </c>
      <c r="L376" s="10"/>
      <c r="M376" s="10">
        <v>1</v>
      </c>
      <c r="N376" s="10">
        <v>11</v>
      </c>
      <c r="O376" s="10">
        <v>0</v>
      </c>
      <c r="P376" s="10">
        <v>1</v>
      </c>
      <c r="Q376" s="10"/>
      <c r="R376" s="10">
        <v>0</v>
      </c>
      <c r="S376" s="10">
        <v>0</v>
      </c>
      <c r="T376" s="10">
        <v>0</v>
      </c>
      <c r="U376" s="10" t="s">
        <v>402</v>
      </c>
      <c r="V376" s="10">
        <v>27.5</v>
      </c>
      <c r="W376" s="10"/>
    </row>
    <row r="377" spans="3:23" ht="11.5" hidden="1" customHeight="1">
      <c r="C377" s="13" t="s">
        <v>152</v>
      </c>
      <c r="D377" s="10" t="s">
        <v>432</v>
      </c>
      <c r="E377" s="10">
        <v>0</v>
      </c>
      <c r="F377" s="10">
        <v>0</v>
      </c>
      <c r="G377" s="10">
        <v>0</v>
      </c>
      <c r="H377" s="10"/>
      <c r="I377" s="10">
        <v>38</v>
      </c>
      <c r="J377" s="10">
        <v>138</v>
      </c>
      <c r="K377" s="10">
        <v>0</v>
      </c>
      <c r="L377" s="10"/>
      <c r="M377" s="10">
        <v>8</v>
      </c>
      <c r="N377" s="10">
        <v>115</v>
      </c>
      <c r="O377" s="10">
        <v>1</v>
      </c>
      <c r="P377" s="10">
        <v>9</v>
      </c>
      <c r="Q377" s="10"/>
      <c r="R377" s="10">
        <v>0</v>
      </c>
      <c r="S377" s="10">
        <v>2</v>
      </c>
      <c r="T377" s="10">
        <v>0</v>
      </c>
      <c r="U377" s="10" t="s">
        <v>402</v>
      </c>
      <c r="V377" s="10">
        <v>27.3</v>
      </c>
      <c r="W377" s="10"/>
    </row>
    <row r="378" spans="3:23" ht="11.5" hidden="1" customHeight="1">
      <c r="C378" s="11" t="s">
        <v>363</v>
      </c>
      <c r="D378" s="10" t="s">
        <v>432</v>
      </c>
      <c r="E378" s="10">
        <v>0</v>
      </c>
      <c r="F378" s="10">
        <v>0</v>
      </c>
      <c r="G378" s="10">
        <v>0</v>
      </c>
      <c r="H378" s="10"/>
      <c r="I378" s="10">
        <v>0</v>
      </c>
      <c r="J378" s="10">
        <v>0</v>
      </c>
      <c r="K378" s="10">
        <v>0</v>
      </c>
      <c r="L378" s="10"/>
      <c r="M378" s="10">
        <v>19</v>
      </c>
      <c r="N378" s="10">
        <v>273</v>
      </c>
      <c r="O378" s="10">
        <v>0</v>
      </c>
      <c r="P378" s="10">
        <v>35</v>
      </c>
      <c r="Q378" s="10"/>
      <c r="R378" s="10">
        <v>0</v>
      </c>
      <c r="S378" s="10">
        <v>0</v>
      </c>
      <c r="T378" s="10">
        <v>0</v>
      </c>
      <c r="U378" s="10" t="s">
        <v>403</v>
      </c>
      <c r="V378" s="10">
        <v>27.3</v>
      </c>
      <c r="W378" s="10"/>
    </row>
    <row r="379" spans="3:23" ht="11.5" hidden="1" customHeight="1">
      <c r="C379" s="11" t="s">
        <v>119</v>
      </c>
      <c r="D379" s="10" t="s">
        <v>432</v>
      </c>
      <c r="E379" s="10">
        <v>0</v>
      </c>
      <c r="F379" s="10">
        <v>0</v>
      </c>
      <c r="G379" s="10">
        <v>0</v>
      </c>
      <c r="H379" s="10"/>
      <c r="I379" s="10">
        <v>33</v>
      </c>
      <c r="J379" s="10">
        <v>158</v>
      </c>
      <c r="K379" s="10">
        <v>1</v>
      </c>
      <c r="L379" s="10"/>
      <c r="M379" s="10">
        <v>11</v>
      </c>
      <c r="N379" s="10">
        <v>94</v>
      </c>
      <c r="O379" s="10">
        <v>0</v>
      </c>
      <c r="P379" s="10">
        <v>19</v>
      </c>
      <c r="Q379" s="10"/>
      <c r="R379" s="10">
        <v>0</v>
      </c>
      <c r="S379" s="10">
        <v>2</v>
      </c>
      <c r="T379" s="10">
        <v>0</v>
      </c>
      <c r="U379" s="10" t="s">
        <v>402</v>
      </c>
      <c r="V379" s="10">
        <v>27.2</v>
      </c>
      <c r="W379" s="10"/>
    </row>
    <row r="380" spans="3:23" ht="11.5" hidden="1" customHeight="1">
      <c r="C380" s="11" t="s">
        <v>310</v>
      </c>
      <c r="D380" s="10" t="s">
        <v>432</v>
      </c>
      <c r="E380" s="10">
        <v>0</v>
      </c>
      <c r="F380" s="10">
        <v>0</v>
      </c>
      <c r="G380" s="10">
        <v>0</v>
      </c>
      <c r="H380" s="10"/>
      <c r="I380" s="10">
        <v>0</v>
      </c>
      <c r="J380" s="10">
        <v>0</v>
      </c>
      <c r="K380" s="10">
        <v>0</v>
      </c>
      <c r="L380" s="10"/>
      <c r="M380" s="10">
        <v>11</v>
      </c>
      <c r="N380" s="10">
        <v>145</v>
      </c>
      <c r="O380" s="10">
        <v>2</v>
      </c>
      <c r="P380" s="10">
        <v>24</v>
      </c>
      <c r="Q380" s="10"/>
      <c r="R380" s="10">
        <v>0</v>
      </c>
      <c r="S380" s="10">
        <v>0</v>
      </c>
      <c r="T380" s="10">
        <v>0</v>
      </c>
      <c r="U380" s="10" t="s">
        <v>403</v>
      </c>
      <c r="V380" s="10">
        <v>26.5</v>
      </c>
      <c r="W380" s="10"/>
    </row>
    <row r="381" spans="3:23" ht="11.5" hidden="1" customHeight="1">
      <c r="C381" s="11" t="s">
        <v>173</v>
      </c>
      <c r="D381" s="10" t="s">
        <v>432</v>
      </c>
      <c r="E381" s="10">
        <v>0</v>
      </c>
      <c r="F381" s="10">
        <v>0</v>
      </c>
      <c r="G381" s="10">
        <v>0</v>
      </c>
      <c r="H381" s="10"/>
      <c r="I381" s="10">
        <v>29</v>
      </c>
      <c r="J381" s="10">
        <v>129</v>
      </c>
      <c r="K381" s="10">
        <v>0</v>
      </c>
      <c r="L381" s="10"/>
      <c r="M381" s="10">
        <v>2</v>
      </c>
      <c r="N381" s="10">
        <v>75</v>
      </c>
      <c r="O381" s="10">
        <v>1</v>
      </c>
      <c r="P381" s="10">
        <v>4</v>
      </c>
      <c r="Q381" s="10"/>
      <c r="R381" s="10">
        <v>0</v>
      </c>
      <c r="S381" s="10">
        <v>0</v>
      </c>
      <c r="T381" s="10">
        <v>0</v>
      </c>
      <c r="U381" s="10" t="s">
        <v>402</v>
      </c>
      <c r="V381" s="10">
        <v>26.4</v>
      </c>
      <c r="W381" s="10"/>
    </row>
    <row r="382" spans="3:23" ht="11.5" customHeight="1">
      <c r="C382" s="11" t="s">
        <v>635</v>
      </c>
      <c r="D382" s="10" t="s">
        <v>432</v>
      </c>
      <c r="E382" s="10">
        <v>0</v>
      </c>
      <c r="F382" s="10">
        <v>0</v>
      </c>
      <c r="G382" s="10">
        <v>0</v>
      </c>
      <c r="H382" s="10"/>
      <c r="I382" s="10">
        <v>0</v>
      </c>
      <c r="J382" s="10">
        <v>0</v>
      </c>
      <c r="K382" s="10">
        <v>0</v>
      </c>
      <c r="L382" s="10"/>
      <c r="M382" s="10">
        <v>17</v>
      </c>
      <c r="N382" s="10">
        <v>123</v>
      </c>
      <c r="O382" s="10">
        <v>1</v>
      </c>
      <c r="P382" s="10">
        <v>31</v>
      </c>
      <c r="Q382" s="10"/>
      <c r="R382" s="10">
        <v>1</v>
      </c>
      <c r="S382" s="10">
        <v>0</v>
      </c>
      <c r="T382" s="10">
        <v>1</v>
      </c>
      <c r="U382" s="10" t="s">
        <v>412</v>
      </c>
      <c r="V382" s="10">
        <v>26.3</v>
      </c>
      <c r="W382" s="10"/>
    </row>
    <row r="383" spans="3:23" ht="11.5" customHeight="1">
      <c r="C383" s="11" t="s">
        <v>636</v>
      </c>
      <c r="D383" s="10" t="s">
        <v>432</v>
      </c>
      <c r="E383" s="10">
        <v>0</v>
      </c>
      <c r="F383" s="10">
        <v>0</v>
      </c>
      <c r="G383" s="10">
        <v>0</v>
      </c>
      <c r="H383" s="10"/>
      <c r="I383" s="10">
        <v>0</v>
      </c>
      <c r="J383" s="10">
        <v>0</v>
      </c>
      <c r="K383" s="10">
        <v>0</v>
      </c>
      <c r="L383" s="10"/>
      <c r="M383" s="10">
        <v>18</v>
      </c>
      <c r="N383" s="10">
        <v>192</v>
      </c>
      <c r="O383" s="10">
        <v>1</v>
      </c>
      <c r="P383" s="10">
        <v>25</v>
      </c>
      <c r="Q383" s="10"/>
      <c r="R383" s="10">
        <v>0</v>
      </c>
      <c r="S383" s="10">
        <v>0</v>
      </c>
      <c r="T383" s="10">
        <v>0</v>
      </c>
      <c r="U383" s="10" t="s">
        <v>412</v>
      </c>
      <c r="V383" s="10">
        <v>25.2</v>
      </c>
      <c r="W383" s="10"/>
    </row>
    <row r="384" spans="3:23" ht="11.5" hidden="1" customHeight="1">
      <c r="C384" s="11" t="s">
        <v>316</v>
      </c>
      <c r="D384" s="10" t="s">
        <v>432</v>
      </c>
      <c r="E384" s="10">
        <v>0</v>
      </c>
      <c r="F384" s="10">
        <v>0</v>
      </c>
      <c r="G384" s="10">
        <v>0</v>
      </c>
      <c r="H384" s="10"/>
      <c r="I384" s="10">
        <v>2</v>
      </c>
      <c r="J384" s="10">
        <v>38</v>
      </c>
      <c r="K384" s="10">
        <v>1</v>
      </c>
      <c r="L384" s="10"/>
      <c r="M384" s="10">
        <v>11</v>
      </c>
      <c r="N384" s="10">
        <v>93</v>
      </c>
      <c r="O384" s="10">
        <v>1</v>
      </c>
      <c r="P384" s="10">
        <v>19</v>
      </c>
      <c r="Q384" s="10"/>
      <c r="R384" s="10">
        <v>0</v>
      </c>
      <c r="S384" s="10">
        <v>0</v>
      </c>
      <c r="T384" s="10">
        <v>0</v>
      </c>
      <c r="U384" s="10" t="s">
        <v>403</v>
      </c>
      <c r="V384" s="10">
        <v>25.1</v>
      </c>
      <c r="W384" s="10"/>
    </row>
    <row r="385" spans="3:23" ht="11.5" hidden="1" customHeight="1">
      <c r="C385" s="11" t="s">
        <v>156</v>
      </c>
      <c r="D385" s="10" t="s">
        <v>432</v>
      </c>
      <c r="E385" s="10">
        <v>0</v>
      </c>
      <c r="F385" s="10">
        <v>0</v>
      </c>
      <c r="G385" s="10">
        <v>0</v>
      </c>
      <c r="H385" s="10"/>
      <c r="I385" s="10">
        <v>31</v>
      </c>
      <c r="J385" s="10">
        <v>125</v>
      </c>
      <c r="K385" s="10">
        <v>1</v>
      </c>
      <c r="L385" s="10"/>
      <c r="M385" s="10">
        <v>11</v>
      </c>
      <c r="N385" s="10">
        <v>84</v>
      </c>
      <c r="O385" s="10">
        <v>0</v>
      </c>
      <c r="P385" s="10">
        <v>11</v>
      </c>
      <c r="Q385" s="10"/>
      <c r="R385" s="10">
        <v>0</v>
      </c>
      <c r="S385" s="10">
        <v>1</v>
      </c>
      <c r="T385" s="10">
        <v>0</v>
      </c>
      <c r="U385" s="10" t="s">
        <v>402</v>
      </c>
      <c r="V385" s="10">
        <v>24.9</v>
      </c>
      <c r="W385" s="10"/>
    </row>
    <row r="386" spans="3:23" ht="11.5" customHeight="1">
      <c r="C386" s="11" t="s">
        <v>637</v>
      </c>
      <c r="D386" s="10" t="s">
        <v>432</v>
      </c>
      <c r="E386" s="10">
        <v>0</v>
      </c>
      <c r="F386" s="10">
        <v>0</v>
      </c>
      <c r="G386" s="10">
        <v>0</v>
      </c>
      <c r="H386" s="10"/>
      <c r="I386" s="10">
        <v>0</v>
      </c>
      <c r="J386" s="10">
        <v>0</v>
      </c>
      <c r="K386" s="10">
        <v>0</v>
      </c>
      <c r="L386" s="10"/>
      <c r="M386" s="10">
        <v>15</v>
      </c>
      <c r="N386" s="10">
        <v>129</v>
      </c>
      <c r="O386" s="10">
        <v>2</v>
      </c>
      <c r="P386" s="10">
        <v>21</v>
      </c>
      <c r="Q386" s="10"/>
      <c r="R386" s="10">
        <v>0</v>
      </c>
      <c r="S386" s="10">
        <v>0</v>
      </c>
      <c r="T386" s="10">
        <v>0</v>
      </c>
      <c r="U386" s="10" t="s">
        <v>412</v>
      </c>
      <c r="V386" s="10">
        <v>24.9</v>
      </c>
      <c r="W386" s="10"/>
    </row>
    <row r="387" spans="3:23" ht="11.5" hidden="1" customHeight="1">
      <c r="C387" s="11" t="s">
        <v>638</v>
      </c>
      <c r="D387" s="10" t="s">
        <v>450</v>
      </c>
      <c r="E387" s="10">
        <v>0</v>
      </c>
      <c r="F387" s="10">
        <v>0</v>
      </c>
      <c r="G387" s="10">
        <v>0</v>
      </c>
      <c r="H387" s="10"/>
      <c r="I387" s="10">
        <v>4</v>
      </c>
      <c r="J387" s="10">
        <v>15</v>
      </c>
      <c r="K387" s="10">
        <v>0</v>
      </c>
      <c r="L387" s="10"/>
      <c r="M387" s="10">
        <v>16</v>
      </c>
      <c r="N387" s="10">
        <v>113</v>
      </c>
      <c r="O387" s="10">
        <v>1</v>
      </c>
      <c r="P387" s="10">
        <v>23</v>
      </c>
      <c r="Q387" s="10"/>
      <c r="R387" s="10">
        <v>0</v>
      </c>
      <c r="S387" s="10">
        <v>0</v>
      </c>
      <c r="T387" s="10">
        <v>1</v>
      </c>
      <c r="U387" s="10" t="s">
        <v>403</v>
      </c>
      <c r="V387" s="10">
        <v>24.8</v>
      </c>
      <c r="W387" s="10"/>
    </row>
    <row r="388" spans="3:23" ht="11.5" customHeight="1">
      <c r="C388" s="11" t="s">
        <v>639</v>
      </c>
      <c r="D388" s="10" t="s">
        <v>432</v>
      </c>
      <c r="E388" s="10">
        <v>0</v>
      </c>
      <c r="F388" s="10">
        <v>0</v>
      </c>
      <c r="G388" s="10">
        <v>0</v>
      </c>
      <c r="H388" s="10"/>
      <c r="I388" s="10">
        <v>0</v>
      </c>
      <c r="J388" s="10">
        <v>0</v>
      </c>
      <c r="K388" s="10">
        <v>0</v>
      </c>
      <c r="L388" s="10"/>
      <c r="M388" s="10">
        <v>10</v>
      </c>
      <c r="N388" s="10">
        <v>127</v>
      </c>
      <c r="O388" s="10">
        <v>2</v>
      </c>
      <c r="P388" s="10">
        <v>13</v>
      </c>
      <c r="Q388" s="10"/>
      <c r="R388" s="10">
        <v>0</v>
      </c>
      <c r="S388" s="10">
        <v>0</v>
      </c>
      <c r="T388" s="10">
        <v>0</v>
      </c>
      <c r="U388" s="10" t="s">
        <v>412</v>
      </c>
      <c r="V388" s="10">
        <v>24.7</v>
      </c>
      <c r="W388" s="10"/>
    </row>
    <row r="389" spans="3:23" ht="11.5" hidden="1" customHeight="1">
      <c r="C389" s="11" t="s">
        <v>315</v>
      </c>
      <c r="D389" s="10" t="s">
        <v>432</v>
      </c>
      <c r="E389" s="10">
        <v>0</v>
      </c>
      <c r="F389" s="10">
        <v>0</v>
      </c>
      <c r="G389" s="10">
        <v>0</v>
      </c>
      <c r="H389" s="10"/>
      <c r="I389" s="10">
        <v>0</v>
      </c>
      <c r="J389" s="10">
        <v>0</v>
      </c>
      <c r="K389" s="10">
        <v>0</v>
      </c>
      <c r="L389" s="10"/>
      <c r="M389" s="10">
        <v>11</v>
      </c>
      <c r="N389" s="10">
        <v>187</v>
      </c>
      <c r="O389" s="10">
        <v>1</v>
      </c>
      <c r="P389" s="10">
        <v>22</v>
      </c>
      <c r="Q389" s="10"/>
      <c r="R389" s="10">
        <v>0</v>
      </c>
      <c r="S389" s="10">
        <v>0</v>
      </c>
      <c r="T389" s="10">
        <v>0</v>
      </c>
      <c r="U389" s="10" t="s">
        <v>403</v>
      </c>
      <c r="V389" s="10">
        <v>24.7</v>
      </c>
      <c r="W389" s="10"/>
    </row>
    <row r="390" spans="3:23" ht="11.5" hidden="1" customHeight="1">
      <c r="C390" s="11" t="s">
        <v>640</v>
      </c>
      <c r="D390" s="10" t="s">
        <v>432</v>
      </c>
      <c r="E390" s="10">
        <v>0</v>
      </c>
      <c r="F390" s="10">
        <v>0</v>
      </c>
      <c r="G390" s="10">
        <v>0</v>
      </c>
      <c r="H390" s="10"/>
      <c r="I390" s="10">
        <v>35</v>
      </c>
      <c r="J390" s="10">
        <v>114</v>
      </c>
      <c r="K390" s="10">
        <v>0</v>
      </c>
      <c r="L390" s="10"/>
      <c r="M390" s="10">
        <v>10</v>
      </c>
      <c r="N390" s="10">
        <v>72</v>
      </c>
      <c r="O390" s="10">
        <v>1</v>
      </c>
      <c r="P390" s="10">
        <v>15</v>
      </c>
      <c r="Q390" s="10"/>
      <c r="R390" s="10">
        <v>0</v>
      </c>
      <c r="S390" s="10">
        <v>0</v>
      </c>
      <c r="T390" s="10">
        <v>0</v>
      </c>
      <c r="U390" s="10" t="s">
        <v>402</v>
      </c>
      <c r="V390" s="10">
        <v>24.6</v>
      </c>
      <c r="W390" s="10"/>
    </row>
    <row r="391" spans="3:23" ht="11.5" hidden="1" customHeight="1">
      <c r="C391" s="11" t="s">
        <v>641</v>
      </c>
      <c r="D391" s="10" t="s">
        <v>432</v>
      </c>
      <c r="E391" s="10">
        <v>0</v>
      </c>
      <c r="F391" s="10">
        <v>0</v>
      </c>
      <c r="G391" s="10">
        <v>0</v>
      </c>
      <c r="H391" s="10"/>
      <c r="I391" s="10">
        <v>0</v>
      </c>
      <c r="J391" s="10">
        <v>0</v>
      </c>
      <c r="K391" s="10">
        <v>0</v>
      </c>
      <c r="L391" s="10"/>
      <c r="M391" s="10">
        <v>19</v>
      </c>
      <c r="N391" s="10">
        <v>186</v>
      </c>
      <c r="O391" s="10">
        <v>0</v>
      </c>
      <c r="P391" s="10">
        <v>34</v>
      </c>
      <c r="Q391" s="10"/>
      <c r="R391" s="10">
        <v>0</v>
      </c>
      <c r="S391" s="10">
        <v>0</v>
      </c>
      <c r="T391" s="10">
        <v>0</v>
      </c>
      <c r="U391" s="10" t="s">
        <v>403</v>
      </c>
      <c r="V391" s="10">
        <v>24.6</v>
      </c>
      <c r="W391" s="10"/>
    </row>
    <row r="392" spans="3:23" ht="11.5" hidden="1" customHeight="1">
      <c r="C392" s="11" t="s">
        <v>150</v>
      </c>
      <c r="D392" s="10" t="s">
        <v>432</v>
      </c>
      <c r="E392" s="10">
        <v>0</v>
      </c>
      <c r="F392" s="10">
        <v>0</v>
      </c>
      <c r="G392" s="10">
        <v>0</v>
      </c>
      <c r="H392" s="10"/>
      <c r="I392" s="10">
        <v>30</v>
      </c>
      <c r="J392" s="10">
        <v>111</v>
      </c>
      <c r="K392" s="10">
        <v>2</v>
      </c>
      <c r="L392" s="10"/>
      <c r="M392" s="10">
        <v>2</v>
      </c>
      <c r="N392" s="10">
        <v>12</v>
      </c>
      <c r="O392" s="10">
        <v>0</v>
      </c>
      <c r="P392" s="10">
        <v>4</v>
      </c>
      <c r="Q392" s="10"/>
      <c r="R392" s="10">
        <v>0</v>
      </c>
      <c r="S392" s="10">
        <v>0</v>
      </c>
      <c r="T392" s="10">
        <v>0</v>
      </c>
      <c r="U392" s="10" t="s">
        <v>402</v>
      </c>
      <c r="V392" s="10">
        <v>24.3</v>
      </c>
      <c r="W392" s="10"/>
    </row>
    <row r="393" spans="3:23" ht="11.5" hidden="1" customHeight="1">
      <c r="C393" s="11" t="s">
        <v>364</v>
      </c>
      <c r="D393" s="10" t="s">
        <v>432</v>
      </c>
      <c r="E393" s="10">
        <v>0</v>
      </c>
      <c r="F393" s="10">
        <v>0</v>
      </c>
      <c r="G393" s="10">
        <v>0</v>
      </c>
      <c r="H393" s="10"/>
      <c r="I393" s="10">
        <v>0</v>
      </c>
      <c r="J393" s="10">
        <v>0</v>
      </c>
      <c r="K393" s="10">
        <v>0</v>
      </c>
      <c r="L393" s="10"/>
      <c r="M393" s="10">
        <v>14</v>
      </c>
      <c r="N393" s="10">
        <v>162</v>
      </c>
      <c r="O393" s="10">
        <v>2</v>
      </c>
      <c r="P393" s="10">
        <v>23</v>
      </c>
      <c r="Q393" s="10"/>
      <c r="R393" s="10">
        <v>0</v>
      </c>
      <c r="S393" s="10">
        <v>2</v>
      </c>
      <c r="T393" s="10">
        <v>0</v>
      </c>
      <c r="U393" s="10" t="s">
        <v>489</v>
      </c>
      <c r="V393" s="10">
        <v>24.2</v>
      </c>
      <c r="W393" s="10"/>
    </row>
    <row r="394" spans="3:23" ht="11.5" hidden="1" customHeight="1">
      <c r="C394" s="11" t="s">
        <v>153</v>
      </c>
      <c r="D394" s="10" t="s">
        <v>432</v>
      </c>
      <c r="E394" s="10">
        <v>0</v>
      </c>
      <c r="F394" s="10">
        <v>0</v>
      </c>
      <c r="G394" s="10">
        <v>0</v>
      </c>
      <c r="H394" s="10"/>
      <c r="I394" s="10">
        <v>60</v>
      </c>
      <c r="J394" s="10">
        <v>192</v>
      </c>
      <c r="K394" s="10">
        <v>0</v>
      </c>
      <c r="L394" s="10"/>
      <c r="M394" s="10">
        <v>13</v>
      </c>
      <c r="N394" s="10">
        <v>70</v>
      </c>
      <c r="O394" s="10">
        <v>0</v>
      </c>
      <c r="P394" s="10">
        <v>16</v>
      </c>
      <c r="Q394" s="10"/>
      <c r="R394" s="10">
        <v>0</v>
      </c>
      <c r="S394" s="10">
        <v>1</v>
      </c>
      <c r="T394" s="10">
        <v>0</v>
      </c>
      <c r="U394" s="10" t="s">
        <v>402</v>
      </c>
      <c r="V394" s="10">
        <v>24.2</v>
      </c>
      <c r="W394" s="10"/>
    </row>
    <row r="395" spans="3:23" ht="11.5" customHeight="1">
      <c r="C395" s="11" t="s">
        <v>642</v>
      </c>
      <c r="D395" s="10" t="s">
        <v>432</v>
      </c>
      <c r="E395" s="10">
        <v>0</v>
      </c>
      <c r="F395" s="10">
        <v>0</v>
      </c>
      <c r="G395" s="10">
        <v>0</v>
      </c>
      <c r="H395" s="10"/>
      <c r="I395" s="10">
        <v>0</v>
      </c>
      <c r="J395" s="10">
        <v>0</v>
      </c>
      <c r="K395" s="10">
        <v>0</v>
      </c>
      <c r="L395" s="10"/>
      <c r="M395" s="10">
        <v>11</v>
      </c>
      <c r="N395" s="10">
        <v>118</v>
      </c>
      <c r="O395" s="10">
        <v>2</v>
      </c>
      <c r="P395" s="10">
        <v>21</v>
      </c>
      <c r="Q395" s="10"/>
      <c r="R395" s="10">
        <v>0</v>
      </c>
      <c r="S395" s="10">
        <v>0</v>
      </c>
      <c r="T395" s="10">
        <v>0</v>
      </c>
      <c r="U395" s="10" t="s">
        <v>412</v>
      </c>
      <c r="V395" s="10">
        <v>23.8</v>
      </c>
      <c r="W395" s="10"/>
    </row>
    <row r="396" spans="3:23" ht="11.5" hidden="1" customHeight="1">
      <c r="C396" s="11" t="s">
        <v>322</v>
      </c>
      <c r="D396" s="10" t="s">
        <v>432</v>
      </c>
      <c r="E396" s="10">
        <v>0</v>
      </c>
      <c r="F396" s="10">
        <v>0</v>
      </c>
      <c r="G396" s="10">
        <v>0</v>
      </c>
      <c r="H396" s="10"/>
      <c r="I396" s="10">
        <v>1</v>
      </c>
      <c r="J396" s="10">
        <v>0</v>
      </c>
      <c r="K396" s="10">
        <v>0</v>
      </c>
      <c r="L396" s="10"/>
      <c r="M396" s="10">
        <v>21</v>
      </c>
      <c r="N396" s="10">
        <v>232</v>
      </c>
      <c r="O396" s="10">
        <v>1</v>
      </c>
      <c r="P396" s="10">
        <v>35</v>
      </c>
      <c r="Q396" s="10"/>
      <c r="R396" s="10">
        <v>0</v>
      </c>
      <c r="S396" s="10">
        <v>3</v>
      </c>
      <c r="T396" s="10">
        <v>0</v>
      </c>
      <c r="U396" s="10" t="s">
        <v>403</v>
      </c>
      <c r="V396" s="10">
        <v>23.2</v>
      </c>
      <c r="W396" s="10"/>
    </row>
    <row r="397" spans="3:23" ht="11.5" hidden="1" customHeight="1">
      <c r="C397" s="11" t="s">
        <v>362</v>
      </c>
      <c r="D397" s="10" t="s">
        <v>432</v>
      </c>
      <c r="E397" s="10">
        <v>0</v>
      </c>
      <c r="F397" s="10">
        <v>0</v>
      </c>
      <c r="G397" s="10">
        <v>0</v>
      </c>
      <c r="H397" s="10"/>
      <c r="I397" s="10">
        <v>0</v>
      </c>
      <c r="J397" s="10">
        <v>0</v>
      </c>
      <c r="K397" s="10">
        <v>0</v>
      </c>
      <c r="L397" s="10"/>
      <c r="M397" s="10">
        <v>20</v>
      </c>
      <c r="N397" s="10">
        <v>232</v>
      </c>
      <c r="O397" s="10">
        <v>0</v>
      </c>
      <c r="P397" s="10">
        <v>37</v>
      </c>
      <c r="Q397" s="10"/>
      <c r="R397" s="10">
        <v>0</v>
      </c>
      <c r="S397" s="10">
        <v>0</v>
      </c>
      <c r="T397" s="10">
        <v>0</v>
      </c>
      <c r="U397" s="10" t="s">
        <v>403</v>
      </c>
      <c r="V397" s="10">
        <v>23.2</v>
      </c>
      <c r="W397" s="10"/>
    </row>
    <row r="398" spans="3:23" ht="11.5" hidden="1" customHeight="1">
      <c r="C398" s="11" t="s">
        <v>510</v>
      </c>
      <c r="D398" s="10" t="s">
        <v>432</v>
      </c>
      <c r="E398" s="10">
        <v>0</v>
      </c>
      <c r="F398" s="10">
        <v>0</v>
      </c>
      <c r="G398" s="10">
        <v>0</v>
      </c>
      <c r="H398" s="10"/>
      <c r="I398" s="10">
        <v>0</v>
      </c>
      <c r="J398" s="10">
        <v>0</v>
      </c>
      <c r="K398" s="10">
        <v>0</v>
      </c>
      <c r="L398" s="10"/>
      <c r="M398" s="10">
        <v>0</v>
      </c>
      <c r="N398" s="10">
        <v>0</v>
      </c>
      <c r="O398" s="10">
        <v>0</v>
      </c>
      <c r="P398" s="10">
        <v>0</v>
      </c>
      <c r="Q398" s="10"/>
      <c r="R398" s="10">
        <v>0</v>
      </c>
      <c r="S398" s="10">
        <v>0</v>
      </c>
      <c r="T398" s="10">
        <v>0</v>
      </c>
      <c r="U398" s="10" t="s">
        <v>461</v>
      </c>
      <c r="V398" s="10">
        <v>23</v>
      </c>
      <c r="W398" s="10"/>
    </row>
    <row r="399" spans="3:23" ht="11.5" customHeight="1">
      <c r="C399" s="11" t="s">
        <v>643</v>
      </c>
      <c r="D399" s="10" t="s">
        <v>432</v>
      </c>
      <c r="E399" s="10">
        <v>0</v>
      </c>
      <c r="F399" s="10">
        <v>0</v>
      </c>
      <c r="G399" s="10">
        <v>0</v>
      </c>
      <c r="H399" s="10"/>
      <c r="I399" s="10">
        <v>0</v>
      </c>
      <c r="J399" s="10">
        <v>0</v>
      </c>
      <c r="K399" s="10">
        <v>0</v>
      </c>
      <c r="L399" s="10"/>
      <c r="M399" s="10">
        <v>20</v>
      </c>
      <c r="N399" s="10">
        <v>169</v>
      </c>
      <c r="O399" s="10">
        <v>1</v>
      </c>
      <c r="P399" s="10">
        <v>30</v>
      </c>
      <c r="Q399" s="10"/>
      <c r="R399" s="10">
        <v>0</v>
      </c>
      <c r="S399" s="10">
        <v>0</v>
      </c>
      <c r="T399" s="10">
        <v>0</v>
      </c>
      <c r="U399" s="10" t="s">
        <v>412</v>
      </c>
      <c r="V399" s="10">
        <v>22.9</v>
      </c>
      <c r="W399" s="10"/>
    </row>
    <row r="400" spans="3:23" ht="11.5" hidden="1" customHeight="1">
      <c r="C400" s="11" t="s">
        <v>147</v>
      </c>
      <c r="D400" s="10" t="s">
        <v>432</v>
      </c>
      <c r="E400" s="10">
        <v>0</v>
      </c>
      <c r="F400" s="10">
        <v>0</v>
      </c>
      <c r="G400" s="10">
        <v>0</v>
      </c>
      <c r="H400" s="10"/>
      <c r="I400" s="10">
        <v>41</v>
      </c>
      <c r="J400" s="10">
        <v>131</v>
      </c>
      <c r="K400" s="10">
        <v>0</v>
      </c>
      <c r="L400" s="10"/>
      <c r="M400" s="10">
        <v>7</v>
      </c>
      <c r="N400" s="10">
        <v>93</v>
      </c>
      <c r="O400" s="10">
        <v>0</v>
      </c>
      <c r="P400" s="10">
        <v>15</v>
      </c>
      <c r="Q400" s="10"/>
      <c r="R400" s="10">
        <v>0</v>
      </c>
      <c r="S400" s="10">
        <v>0</v>
      </c>
      <c r="T400" s="10">
        <v>0</v>
      </c>
      <c r="U400" s="10" t="s">
        <v>402</v>
      </c>
      <c r="V400" s="10">
        <v>22.4</v>
      </c>
      <c r="W400" s="10"/>
    </row>
    <row r="401" spans="3:23" ht="11.5" customHeight="1">
      <c r="C401" s="11" t="s">
        <v>644</v>
      </c>
      <c r="D401" s="10" t="s">
        <v>432</v>
      </c>
      <c r="E401" s="10">
        <v>0</v>
      </c>
      <c r="F401" s="10">
        <v>0</v>
      </c>
      <c r="G401" s="10">
        <v>0</v>
      </c>
      <c r="H401" s="10"/>
      <c r="I401" s="10">
        <v>0</v>
      </c>
      <c r="J401" s="10">
        <v>0</v>
      </c>
      <c r="K401" s="10">
        <v>0</v>
      </c>
      <c r="L401" s="10"/>
      <c r="M401" s="10">
        <v>19</v>
      </c>
      <c r="N401" s="10">
        <v>161</v>
      </c>
      <c r="O401" s="10">
        <v>1</v>
      </c>
      <c r="P401" s="10">
        <v>24</v>
      </c>
      <c r="Q401" s="10"/>
      <c r="R401" s="10">
        <v>0</v>
      </c>
      <c r="S401" s="10">
        <v>0</v>
      </c>
      <c r="T401" s="10">
        <v>0</v>
      </c>
      <c r="U401" s="10" t="s">
        <v>412</v>
      </c>
      <c r="V401" s="10">
        <v>22.1</v>
      </c>
      <c r="W401" s="10"/>
    </row>
    <row r="402" spans="3:23" ht="11.5" hidden="1" customHeight="1">
      <c r="C402" s="11" t="s">
        <v>301</v>
      </c>
      <c r="D402" s="10" t="s">
        <v>432</v>
      </c>
      <c r="E402" s="10">
        <v>0</v>
      </c>
      <c r="F402" s="10">
        <v>0</v>
      </c>
      <c r="G402" s="10">
        <v>0</v>
      </c>
      <c r="H402" s="10"/>
      <c r="I402" s="10">
        <v>0</v>
      </c>
      <c r="J402" s="10">
        <v>0</v>
      </c>
      <c r="K402" s="10">
        <v>0</v>
      </c>
      <c r="L402" s="10"/>
      <c r="M402" s="10">
        <v>9</v>
      </c>
      <c r="N402" s="10">
        <v>160</v>
      </c>
      <c r="O402" s="10">
        <v>1</v>
      </c>
      <c r="P402" s="10">
        <v>16</v>
      </c>
      <c r="Q402" s="10"/>
      <c r="R402" s="10">
        <v>0</v>
      </c>
      <c r="S402" s="10">
        <v>0</v>
      </c>
      <c r="T402" s="10">
        <v>0</v>
      </c>
      <c r="U402" s="10" t="s">
        <v>403</v>
      </c>
      <c r="V402" s="10">
        <v>22</v>
      </c>
      <c r="W402" s="10"/>
    </row>
    <row r="403" spans="3:23" ht="11.5" hidden="1" customHeight="1">
      <c r="C403" s="11" t="s">
        <v>96</v>
      </c>
      <c r="D403" s="10" t="s">
        <v>432</v>
      </c>
      <c r="E403" s="10">
        <v>0</v>
      </c>
      <c r="F403" s="10">
        <v>0</v>
      </c>
      <c r="G403" s="10">
        <v>0</v>
      </c>
      <c r="H403" s="10"/>
      <c r="I403" s="10">
        <v>18</v>
      </c>
      <c r="J403" s="10">
        <v>101</v>
      </c>
      <c r="K403" s="10">
        <v>0</v>
      </c>
      <c r="L403" s="10"/>
      <c r="M403" s="10">
        <v>5</v>
      </c>
      <c r="N403" s="10">
        <v>57</v>
      </c>
      <c r="O403" s="10">
        <v>1</v>
      </c>
      <c r="P403" s="10">
        <v>5</v>
      </c>
      <c r="Q403" s="10"/>
      <c r="R403" s="10">
        <v>0</v>
      </c>
      <c r="S403" s="10">
        <v>0</v>
      </c>
      <c r="T403" s="10">
        <v>0</v>
      </c>
      <c r="U403" s="10" t="s">
        <v>402</v>
      </c>
      <c r="V403" s="10">
        <v>21.8</v>
      </c>
      <c r="W403" s="10"/>
    </row>
    <row r="404" spans="3:23" ht="11.5" hidden="1" customHeight="1">
      <c r="C404" s="11" t="s">
        <v>309</v>
      </c>
      <c r="D404" s="10" t="s">
        <v>432</v>
      </c>
      <c r="E404" s="10">
        <v>0</v>
      </c>
      <c r="F404" s="10">
        <v>0</v>
      </c>
      <c r="G404" s="10">
        <v>0</v>
      </c>
      <c r="H404" s="10"/>
      <c r="I404" s="10">
        <v>0</v>
      </c>
      <c r="J404" s="10">
        <v>0</v>
      </c>
      <c r="K404" s="10">
        <v>0</v>
      </c>
      <c r="L404" s="10"/>
      <c r="M404" s="10">
        <v>7</v>
      </c>
      <c r="N404" s="10">
        <v>97</v>
      </c>
      <c r="O404" s="10">
        <v>2</v>
      </c>
      <c r="P404" s="10">
        <v>19</v>
      </c>
      <c r="Q404" s="10"/>
      <c r="R404" s="10">
        <v>0</v>
      </c>
      <c r="S404" s="10">
        <v>0</v>
      </c>
      <c r="T404" s="10">
        <v>0</v>
      </c>
      <c r="U404" s="10" t="s">
        <v>403</v>
      </c>
      <c r="V404" s="10">
        <v>21.7</v>
      </c>
      <c r="W404" s="10"/>
    </row>
    <row r="405" spans="3:23" ht="11.5" hidden="1" customHeight="1">
      <c r="C405" s="11" t="s">
        <v>645</v>
      </c>
      <c r="D405" s="10" t="s">
        <v>432</v>
      </c>
      <c r="E405" s="10">
        <v>0</v>
      </c>
      <c r="F405" s="10">
        <v>0</v>
      </c>
      <c r="G405" s="10">
        <v>0</v>
      </c>
      <c r="H405" s="10"/>
      <c r="I405" s="10">
        <v>0</v>
      </c>
      <c r="J405" s="10">
        <v>0</v>
      </c>
      <c r="K405" s="10">
        <v>0</v>
      </c>
      <c r="L405" s="10"/>
      <c r="M405" s="10">
        <v>13</v>
      </c>
      <c r="N405" s="10">
        <v>154</v>
      </c>
      <c r="O405" s="10">
        <v>1</v>
      </c>
      <c r="P405" s="10">
        <v>21</v>
      </c>
      <c r="Q405" s="10"/>
      <c r="R405" s="10">
        <v>0</v>
      </c>
      <c r="S405" s="10">
        <v>0</v>
      </c>
      <c r="T405" s="10">
        <v>0</v>
      </c>
      <c r="U405" s="10" t="s">
        <v>489</v>
      </c>
      <c r="V405" s="10">
        <v>21.4</v>
      </c>
      <c r="W405" s="10"/>
    </row>
    <row r="406" spans="3:23" ht="11.5" customHeight="1">
      <c r="C406" s="11" t="s">
        <v>646</v>
      </c>
      <c r="D406" s="10" t="s">
        <v>432</v>
      </c>
      <c r="E406" s="10">
        <v>0</v>
      </c>
      <c r="F406" s="10">
        <v>0</v>
      </c>
      <c r="G406" s="10">
        <v>0</v>
      </c>
      <c r="H406" s="10"/>
      <c r="I406" s="10">
        <v>0</v>
      </c>
      <c r="J406" s="10">
        <v>0</v>
      </c>
      <c r="K406" s="10">
        <v>0</v>
      </c>
      <c r="L406" s="10"/>
      <c r="M406" s="10">
        <v>14</v>
      </c>
      <c r="N406" s="10">
        <v>154</v>
      </c>
      <c r="O406" s="10">
        <v>1</v>
      </c>
      <c r="P406" s="10">
        <v>18</v>
      </c>
      <c r="Q406" s="10"/>
      <c r="R406" s="10">
        <v>0</v>
      </c>
      <c r="S406" s="10">
        <v>0</v>
      </c>
      <c r="T406" s="10">
        <v>0</v>
      </c>
      <c r="U406" s="10" t="s">
        <v>412</v>
      </c>
      <c r="V406" s="10">
        <v>21.4</v>
      </c>
      <c r="W406" s="10"/>
    </row>
    <row r="407" spans="3:23" ht="11.5" hidden="1" customHeight="1">
      <c r="C407" s="11" t="s">
        <v>155</v>
      </c>
      <c r="D407" s="10" t="s">
        <v>432</v>
      </c>
      <c r="E407" s="10">
        <v>0</v>
      </c>
      <c r="F407" s="10">
        <v>0</v>
      </c>
      <c r="G407" s="10">
        <v>0</v>
      </c>
      <c r="H407" s="10"/>
      <c r="I407" s="10">
        <v>9</v>
      </c>
      <c r="J407" s="10">
        <v>31</v>
      </c>
      <c r="K407" s="10">
        <v>1</v>
      </c>
      <c r="L407" s="10"/>
      <c r="M407" s="10">
        <v>16</v>
      </c>
      <c r="N407" s="10">
        <v>122</v>
      </c>
      <c r="O407" s="10">
        <v>0</v>
      </c>
      <c r="P407" s="10">
        <v>24</v>
      </c>
      <c r="Q407" s="10"/>
      <c r="R407" s="10">
        <v>0</v>
      </c>
      <c r="S407" s="10">
        <v>0</v>
      </c>
      <c r="T407" s="10">
        <v>0</v>
      </c>
      <c r="U407" s="10" t="s">
        <v>402</v>
      </c>
      <c r="V407" s="10">
        <v>21.3</v>
      </c>
      <c r="W407" s="10"/>
    </row>
    <row r="408" spans="3:23" ht="11.5" hidden="1" customHeight="1">
      <c r="C408" s="11" t="s">
        <v>97</v>
      </c>
      <c r="D408" s="10" t="s">
        <v>432</v>
      </c>
      <c r="E408" s="10">
        <v>0</v>
      </c>
      <c r="F408" s="10">
        <v>0</v>
      </c>
      <c r="G408" s="10">
        <v>0</v>
      </c>
      <c r="H408" s="10"/>
      <c r="I408" s="10">
        <v>19</v>
      </c>
      <c r="J408" s="10">
        <v>116</v>
      </c>
      <c r="K408" s="10">
        <v>0</v>
      </c>
      <c r="L408" s="10"/>
      <c r="M408" s="10">
        <v>6</v>
      </c>
      <c r="N408" s="10">
        <v>35</v>
      </c>
      <c r="O408" s="10">
        <v>1</v>
      </c>
      <c r="P408" s="10">
        <v>8</v>
      </c>
      <c r="Q408" s="10"/>
      <c r="R408" s="10">
        <v>0</v>
      </c>
      <c r="S408" s="10">
        <v>0</v>
      </c>
      <c r="T408" s="10">
        <v>0</v>
      </c>
      <c r="U408" s="10" t="s">
        <v>402</v>
      </c>
      <c r="V408" s="10">
        <v>21.1</v>
      </c>
      <c r="W408" s="10"/>
    </row>
    <row r="409" spans="3:23" ht="11.5" hidden="1" customHeight="1">
      <c r="C409" s="13" t="s">
        <v>317</v>
      </c>
      <c r="D409" s="10" t="s">
        <v>432</v>
      </c>
      <c r="E409" s="10">
        <v>0</v>
      </c>
      <c r="F409" s="10">
        <v>0</v>
      </c>
      <c r="G409" s="10">
        <v>0</v>
      </c>
      <c r="H409" s="10"/>
      <c r="I409" s="10">
        <v>0</v>
      </c>
      <c r="J409" s="10">
        <v>0</v>
      </c>
      <c r="K409" s="10">
        <v>0</v>
      </c>
      <c r="L409" s="10"/>
      <c r="M409" s="10">
        <v>15</v>
      </c>
      <c r="N409" s="10">
        <v>210</v>
      </c>
      <c r="O409" s="10">
        <v>0</v>
      </c>
      <c r="P409" s="10">
        <v>22</v>
      </c>
      <c r="Q409" s="10"/>
      <c r="R409" s="10">
        <v>0</v>
      </c>
      <c r="S409" s="10">
        <v>0</v>
      </c>
      <c r="T409" s="10">
        <v>0</v>
      </c>
      <c r="U409" s="10" t="s">
        <v>403</v>
      </c>
      <c r="V409" s="10">
        <v>21</v>
      </c>
      <c r="W409" s="10"/>
    </row>
    <row r="410" spans="3:23" ht="11.5" customHeight="1">
      <c r="C410" s="11" t="s">
        <v>647</v>
      </c>
      <c r="D410" s="10" t="s">
        <v>432</v>
      </c>
      <c r="E410" s="10">
        <v>0</v>
      </c>
      <c r="F410" s="10">
        <v>0</v>
      </c>
      <c r="G410" s="10">
        <v>0</v>
      </c>
      <c r="H410" s="10"/>
      <c r="I410" s="10">
        <v>0</v>
      </c>
      <c r="J410" s="10">
        <v>0</v>
      </c>
      <c r="K410" s="10">
        <v>0</v>
      </c>
      <c r="L410" s="10"/>
      <c r="M410" s="10">
        <v>15</v>
      </c>
      <c r="N410" s="10">
        <v>149</v>
      </c>
      <c r="O410" s="10">
        <v>1</v>
      </c>
      <c r="P410" s="10">
        <v>22</v>
      </c>
      <c r="Q410" s="10"/>
      <c r="R410" s="10">
        <v>0</v>
      </c>
      <c r="S410" s="10">
        <v>0</v>
      </c>
      <c r="T410" s="10">
        <v>0</v>
      </c>
      <c r="U410" s="10" t="s">
        <v>412</v>
      </c>
      <c r="V410" s="10">
        <v>20.9</v>
      </c>
      <c r="W410" s="10"/>
    </row>
    <row r="411" spans="3:23" ht="11.5" customHeight="1">
      <c r="C411" s="11" t="s">
        <v>648</v>
      </c>
      <c r="D411" s="10" t="s">
        <v>432</v>
      </c>
      <c r="E411" s="10">
        <v>0</v>
      </c>
      <c r="F411" s="10">
        <v>0</v>
      </c>
      <c r="G411" s="10">
        <v>0</v>
      </c>
      <c r="H411" s="10"/>
      <c r="I411" s="10">
        <v>0</v>
      </c>
      <c r="J411" s="10">
        <v>0</v>
      </c>
      <c r="K411" s="10">
        <v>0</v>
      </c>
      <c r="L411" s="10"/>
      <c r="M411" s="10">
        <v>10</v>
      </c>
      <c r="N411" s="10">
        <v>85</v>
      </c>
      <c r="O411" s="10">
        <v>2</v>
      </c>
      <c r="P411" s="10">
        <v>17</v>
      </c>
      <c r="Q411" s="10"/>
      <c r="R411" s="10">
        <v>0</v>
      </c>
      <c r="S411" s="10">
        <v>0</v>
      </c>
      <c r="T411" s="10">
        <v>0</v>
      </c>
      <c r="U411" s="10" t="s">
        <v>412</v>
      </c>
      <c r="V411" s="10">
        <v>20.5</v>
      </c>
      <c r="W411" s="10"/>
    </row>
    <row r="412" spans="3:23" ht="11.5" hidden="1" customHeight="1">
      <c r="C412" s="11" t="s">
        <v>291</v>
      </c>
      <c r="D412" s="10" t="s">
        <v>432</v>
      </c>
      <c r="E412" s="10">
        <v>0</v>
      </c>
      <c r="F412" s="10">
        <v>0</v>
      </c>
      <c r="G412" s="10">
        <v>0</v>
      </c>
      <c r="H412" s="10"/>
      <c r="I412" s="10">
        <v>0</v>
      </c>
      <c r="J412" s="10">
        <v>0</v>
      </c>
      <c r="K412" s="10">
        <v>0</v>
      </c>
      <c r="L412" s="10"/>
      <c r="M412" s="10">
        <v>9</v>
      </c>
      <c r="N412" s="10">
        <v>85</v>
      </c>
      <c r="O412" s="10">
        <v>2</v>
      </c>
      <c r="P412" s="10">
        <v>23</v>
      </c>
      <c r="Q412" s="10"/>
      <c r="R412" s="10">
        <v>0</v>
      </c>
      <c r="S412" s="10">
        <v>0</v>
      </c>
      <c r="T412" s="10">
        <v>0</v>
      </c>
      <c r="U412" s="10" t="s">
        <v>403</v>
      </c>
      <c r="V412" s="10">
        <v>20.5</v>
      </c>
      <c r="W412" s="10"/>
    </row>
    <row r="413" spans="3:23" ht="11.5" hidden="1" customHeight="1">
      <c r="C413" s="11" t="s">
        <v>311</v>
      </c>
      <c r="D413" s="10" t="s">
        <v>432</v>
      </c>
      <c r="E413" s="10">
        <v>0</v>
      </c>
      <c r="F413" s="10">
        <v>0</v>
      </c>
      <c r="G413" s="10">
        <v>0</v>
      </c>
      <c r="H413" s="10"/>
      <c r="I413" s="10">
        <v>0</v>
      </c>
      <c r="J413" s="10">
        <v>0</v>
      </c>
      <c r="K413" s="10">
        <v>0</v>
      </c>
      <c r="L413" s="10"/>
      <c r="M413" s="10">
        <v>18</v>
      </c>
      <c r="N413" s="10">
        <v>205</v>
      </c>
      <c r="O413" s="10">
        <v>0</v>
      </c>
      <c r="P413" s="10">
        <v>36</v>
      </c>
      <c r="Q413" s="10"/>
      <c r="R413" s="10">
        <v>0</v>
      </c>
      <c r="S413" s="10">
        <v>0</v>
      </c>
      <c r="T413" s="10">
        <v>0</v>
      </c>
      <c r="U413" s="10" t="s">
        <v>403</v>
      </c>
      <c r="V413" s="10">
        <v>20.5</v>
      </c>
      <c r="W413" s="10"/>
    </row>
    <row r="414" spans="3:23" ht="11.5" customHeight="1">
      <c r="C414" s="11" t="s">
        <v>649</v>
      </c>
      <c r="D414" s="10" t="s">
        <v>432</v>
      </c>
      <c r="E414" s="10">
        <v>0</v>
      </c>
      <c r="F414" s="10">
        <v>0</v>
      </c>
      <c r="G414" s="10">
        <v>0</v>
      </c>
      <c r="H414" s="10"/>
      <c r="I414" s="10">
        <v>0</v>
      </c>
      <c r="J414" s="10">
        <v>0</v>
      </c>
      <c r="K414" s="10">
        <v>0</v>
      </c>
      <c r="L414" s="10"/>
      <c r="M414" s="10">
        <v>8</v>
      </c>
      <c r="N414" s="10">
        <v>83</v>
      </c>
      <c r="O414" s="10">
        <v>2</v>
      </c>
      <c r="P414" s="10">
        <v>14</v>
      </c>
      <c r="Q414" s="10"/>
      <c r="R414" s="10">
        <v>0</v>
      </c>
      <c r="S414" s="10">
        <v>0</v>
      </c>
      <c r="T414" s="10">
        <v>0</v>
      </c>
      <c r="U414" s="10" t="s">
        <v>412</v>
      </c>
      <c r="V414" s="10">
        <v>20.3</v>
      </c>
      <c r="W414" s="10"/>
    </row>
    <row r="415" spans="3:23" ht="11.5" hidden="1" customHeight="1">
      <c r="C415" s="11" t="s">
        <v>331</v>
      </c>
      <c r="D415" s="10" t="s">
        <v>432</v>
      </c>
      <c r="E415" s="10">
        <v>0</v>
      </c>
      <c r="F415" s="10">
        <v>0</v>
      </c>
      <c r="G415" s="10">
        <v>0</v>
      </c>
      <c r="H415" s="10"/>
      <c r="I415" s="10">
        <v>0</v>
      </c>
      <c r="J415" s="10">
        <v>0</v>
      </c>
      <c r="K415" s="10">
        <v>0</v>
      </c>
      <c r="L415" s="10"/>
      <c r="M415" s="10">
        <v>8</v>
      </c>
      <c r="N415" s="10">
        <v>142</v>
      </c>
      <c r="O415" s="10">
        <v>1</v>
      </c>
      <c r="P415" s="10">
        <v>11</v>
      </c>
      <c r="Q415" s="10"/>
      <c r="R415" s="10">
        <v>0</v>
      </c>
      <c r="S415" s="10">
        <v>0</v>
      </c>
      <c r="T415" s="10">
        <v>0</v>
      </c>
      <c r="U415" s="10" t="s">
        <v>403</v>
      </c>
      <c r="V415" s="10">
        <v>20.2</v>
      </c>
      <c r="W415" s="10"/>
    </row>
    <row r="416" spans="3:23" ht="11.5" hidden="1" customHeight="1">
      <c r="C416" s="11" t="s">
        <v>319</v>
      </c>
      <c r="D416" s="10" t="s">
        <v>432</v>
      </c>
      <c r="E416" s="10">
        <v>0</v>
      </c>
      <c r="F416" s="10">
        <v>0</v>
      </c>
      <c r="G416" s="10">
        <v>0</v>
      </c>
      <c r="H416" s="10"/>
      <c r="I416" s="10">
        <v>0</v>
      </c>
      <c r="J416" s="10">
        <v>0</v>
      </c>
      <c r="K416" s="10">
        <v>0</v>
      </c>
      <c r="L416" s="10"/>
      <c r="M416" s="10">
        <v>17</v>
      </c>
      <c r="N416" s="10">
        <v>200</v>
      </c>
      <c r="O416" s="10">
        <v>0</v>
      </c>
      <c r="P416" s="10">
        <v>27</v>
      </c>
      <c r="Q416" s="10"/>
      <c r="R416" s="10">
        <v>0</v>
      </c>
      <c r="S416" s="10">
        <v>0</v>
      </c>
      <c r="T416" s="10">
        <v>0</v>
      </c>
      <c r="U416" s="10" t="s">
        <v>403</v>
      </c>
      <c r="V416" s="10">
        <v>20</v>
      </c>
      <c r="W416" s="10"/>
    </row>
    <row r="417" spans="3:23" ht="11.5" hidden="1" customHeight="1">
      <c r="C417" s="11" t="s">
        <v>162</v>
      </c>
      <c r="D417" s="10" t="s">
        <v>432</v>
      </c>
      <c r="E417" s="10">
        <v>0</v>
      </c>
      <c r="F417" s="10">
        <v>0</v>
      </c>
      <c r="G417" s="10">
        <v>0</v>
      </c>
      <c r="H417" s="10"/>
      <c r="I417" s="10">
        <v>23</v>
      </c>
      <c r="J417" s="10">
        <v>105</v>
      </c>
      <c r="K417" s="10">
        <v>0</v>
      </c>
      <c r="L417" s="10"/>
      <c r="M417" s="10">
        <v>13</v>
      </c>
      <c r="N417" s="10">
        <v>94</v>
      </c>
      <c r="O417" s="10">
        <v>0</v>
      </c>
      <c r="P417" s="10">
        <v>18</v>
      </c>
      <c r="Q417" s="10"/>
      <c r="R417" s="10">
        <v>0</v>
      </c>
      <c r="S417" s="10">
        <v>0</v>
      </c>
      <c r="T417" s="10">
        <v>0</v>
      </c>
      <c r="U417" s="10" t="s">
        <v>402</v>
      </c>
      <c r="V417" s="10">
        <v>19.899999999999999</v>
      </c>
      <c r="W417" s="10"/>
    </row>
    <row r="418" spans="3:23" ht="11.5" hidden="1" customHeight="1">
      <c r="C418" s="11" t="s">
        <v>650</v>
      </c>
      <c r="D418" s="10" t="s">
        <v>432</v>
      </c>
      <c r="E418" s="10">
        <v>0</v>
      </c>
      <c r="F418" s="10">
        <v>0</v>
      </c>
      <c r="G418" s="10">
        <v>0</v>
      </c>
      <c r="H418" s="10"/>
      <c r="I418" s="10">
        <v>17</v>
      </c>
      <c r="J418" s="10">
        <v>63</v>
      </c>
      <c r="K418" s="10">
        <v>0</v>
      </c>
      <c r="L418" s="10"/>
      <c r="M418" s="10">
        <v>20</v>
      </c>
      <c r="N418" s="10">
        <v>153</v>
      </c>
      <c r="O418" s="10">
        <v>0</v>
      </c>
      <c r="P418" s="10">
        <v>25</v>
      </c>
      <c r="Q418" s="10"/>
      <c r="R418" s="10">
        <v>0</v>
      </c>
      <c r="S418" s="10">
        <v>1</v>
      </c>
      <c r="T418" s="10">
        <v>0</v>
      </c>
      <c r="U418" s="10" t="s">
        <v>402</v>
      </c>
      <c r="V418" s="10">
        <v>19.600000000000001</v>
      </c>
      <c r="W418" s="10"/>
    </row>
    <row r="419" spans="3:23" ht="11.5" hidden="1" customHeight="1">
      <c r="C419" s="11" t="s">
        <v>312</v>
      </c>
      <c r="D419" s="10" t="s">
        <v>432</v>
      </c>
      <c r="E419" s="10">
        <v>0</v>
      </c>
      <c r="F419" s="10">
        <v>0</v>
      </c>
      <c r="G419" s="10">
        <v>0</v>
      </c>
      <c r="H419" s="10"/>
      <c r="I419" s="10">
        <v>1</v>
      </c>
      <c r="J419" s="10">
        <v>9</v>
      </c>
      <c r="K419" s="10">
        <v>0</v>
      </c>
      <c r="L419" s="10"/>
      <c r="M419" s="10">
        <v>19</v>
      </c>
      <c r="N419" s="10">
        <v>187</v>
      </c>
      <c r="O419" s="10">
        <v>0</v>
      </c>
      <c r="P419" s="10">
        <v>35</v>
      </c>
      <c r="Q419" s="10"/>
      <c r="R419" s="10">
        <v>0</v>
      </c>
      <c r="S419" s="10">
        <v>0</v>
      </c>
      <c r="T419" s="10">
        <v>0</v>
      </c>
      <c r="U419" s="10" t="s">
        <v>403</v>
      </c>
      <c r="V419" s="10">
        <v>19.600000000000001</v>
      </c>
      <c r="W419" s="10"/>
    </row>
    <row r="420" spans="3:23" ht="11.5" customHeight="1">
      <c r="C420" s="11" t="s">
        <v>651</v>
      </c>
      <c r="D420" s="10" t="s">
        <v>432</v>
      </c>
      <c r="E420" s="10">
        <v>0</v>
      </c>
      <c r="F420" s="10">
        <v>0</v>
      </c>
      <c r="G420" s="10">
        <v>0</v>
      </c>
      <c r="H420" s="10"/>
      <c r="I420" s="10">
        <v>0</v>
      </c>
      <c r="J420" s="10">
        <v>0</v>
      </c>
      <c r="K420" s="10">
        <v>0</v>
      </c>
      <c r="L420" s="10"/>
      <c r="M420" s="10">
        <v>10</v>
      </c>
      <c r="N420" s="10">
        <v>134</v>
      </c>
      <c r="O420" s="10">
        <v>1</v>
      </c>
      <c r="P420" s="10">
        <v>19</v>
      </c>
      <c r="Q420" s="10"/>
      <c r="R420" s="10">
        <v>0</v>
      </c>
      <c r="S420" s="10">
        <v>0</v>
      </c>
      <c r="T420" s="10">
        <v>0</v>
      </c>
      <c r="U420" s="10" t="s">
        <v>412</v>
      </c>
      <c r="V420" s="10">
        <v>19.399999999999999</v>
      </c>
      <c r="W420" s="10"/>
    </row>
    <row r="421" spans="3:23" ht="11.5" hidden="1" customHeight="1">
      <c r="C421" s="11" t="s">
        <v>652</v>
      </c>
      <c r="D421" s="10" t="s">
        <v>432</v>
      </c>
      <c r="E421" s="10">
        <v>0</v>
      </c>
      <c r="F421" s="10">
        <v>0</v>
      </c>
      <c r="G421" s="10">
        <v>0</v>
      </c>
      <c r="H421" s="10"/>
      <c r="I421" s="10">
        <v>21</v>
      </c>
      <c r="J421" s="10">
        <v>101</v>
      </c>
      <c r="K421" s="10">
        <v>0</v>
      </c>
      <c r="L421" s="10"/>
      <c r="M421" s="10">
        <v>16</v>
      </c>
      <c r="N421" s="10">
        <v>91</v>
      </c>
      <c r="O421" s="10">
        <v>0</v>
      </c>
      <c r="P421" s="10">
        <v>21</v>
      </c>
      <c r="Q421" s="10"/>
      <c r="R421" s="10">
        <v>0</v>
      </c>
      <c r="S421" s="10">
        <v>0</v>
      </c>
      <c r="T421" s="10">
        <v>0</v>
      </c>
      <c r="U421" s="10" t="s">
        <v>402</v>
      </c>
      <c r="V421" s="10">
        <v>19.2</v>
      </c>
      <c r="W421" s="10"/>
    </row>
    <row r="422" spans="3:23" ht="11.5" hidden="1" customHeight="1">
      <c r="C422" s="11" t="s">
        <v>653</v>
      </c>
      <c r="D422" s="10" t="s">
        <v>432</v>
      </c>
      <c r="E422" s="10">
        <v>0</v>
      </c>
      <c r="F422" s="10">
        <v>0</v>
      </c>
      <c r="G422" s="10">
        <v>0</v>
      </c>
      <c r="H422" s="10"/>
      <c r="I422" s="10">
        <v>3</v>
      </c>
      <c r="J422" s="10">
        <v>19</v>
      </c>
      <c r="K422" s="10">
        <v>0</v>
      </c>
      <c r="L422" s="10"/>
      <c r="M422" s="10">
        <v>7</v>
      </c>
      <c r="N422" s="10">
        <v>46</v>
      </c>
      <c r="O422" s="10">
        <v>0</v>
      </c>
      <c r="P422" s="10">
        <v>16</v>
      </c>
      <c r="Q422" s="10"/>
      <c r="R422" s="10">
        <v>0</v>
      </c>
      <c r="S422" s="10">
        <v>0</v>
      </c>
      <c r="T422" s="10">
        <v>2</v>
      </c>
      <c r="U422" s="10" t="s">
        <v>403</v>
      </c>
      <c r="V422" s="10">
        <v>18.5</v>
      </c>
      <c r="W422" s="10"/>
    </row>
    <row r="423" spans="3:23" ht="11.5" customHeight="1">
      <c r="C423" s="11" t="s">
        <v>323</v>
      </c>
      <c r="D423" s="10" t="s">
        <v>432</v>
      </c>
      <c r="E423" s="10">
        <v>0</v>
      </c>
      <c r="F423" s="10">
        <v>0</v>
      </c>
      <c r="G423" s="10">
        <v>0</v>
      </c>
      <c r="H423" s="10"/>
      <c r="I423" s="10">
        <v>0</v>
      </c>
      <c r="J423" s="10">
        <v>0</v>
      </c>
      <c r="K423" s="10">
        <v>0</v>
      </c>
      <c r="L423" s="10"/>
      <c r="M423" s="10">
        <v>16</v>
      </c>
      <c r="N423" s="10">
        <v>124</v>
      </c>
      <c r="O423" s="10">
        <v>1</v>
      </c>
      <c r="P423" s="10">
        <v>20</v>
      </c>
      <c r="Q423" s="10"/>
      <c r="R423" s="10">
        <v>0</v>
      </c>
      <c r="S423" s="10">
        <v>0</v>
      </c>
      <c r="T423" s="10">
        <v>0</v>
      </c>
      <c r="U423" s="10" t="s">
        <v>412</v>
      </c>
      <c r="V423" s="10">
        <v>18.399999999999999</v>
      </c>
      <c r="W423" s="10"/>
    </row>
    <row r="424" spans="3:23" ht="11.5" customHeight="1">
      <c r="C424" s="11" t="s">
        <v>654</v>
      </c>
      <c r="D424" s="10" t="s">
        <v>432</v>
      </c>
      <c r="E424" s="10">
        <v>0</v>
      </c>
      <c r="F424" s="10">
        <v>0</v>
      </c>
      <c r="G424" s="10">
        <v>0</v>
      </c>
      <c r="H424" s="10"/>
      <c r="I424" s="10">
        <v>0</v>
      </c>
      <c r="J424" s="10">
        <v>0</v>
      </c>
      <c r="K424" s="10">
        <v>0</v>
      </c>
      <c r="L424" s="10"/>
      <c r="M424" s="10">
        <v>16</v>
      </c>
      <c r="N424" s="10">
        <v>122</v>
      </c>
      <c r="O424" s="10">
        <v>1</v>
      </c>
      <c r="P424" s="10">
        <v>21</v>
      </c>
      <c r="Q424" s="10"/>
      <c r="R424" s="10">
        <v>0</v>
      </c>
      <c r="S424" s="10">
        <v>0</v>
      </c>
      <c r="T424" s="10">
        <v>0</v>
      </c>
      <c r="U424" s="10" t="s">
        <v>412</v>
      </c>
      <c r="V424" s="10">
        <v>18.2</v>
      </c>
      <c r="W424" s="10"/>
    </row>
    <row r="425" spans="3:23" ht="11.5" hidden="1" customHeight="1">
      <c r="C425" s="11" t="s">
        <v>178</v>
      </c>
      <c r="D425" s="10" t="s">
        <v>432</v>
      </c>
      <c r="E425" s="10">
        <v>0</v>
      </c>
      <c r="F425" s="10">
        <v>0</v>
      </c>
      <c r="G425" s="10">
        <v>0</v>
      </c>
      <c r="H425" s="10"/>
      <c r="I425" s="10">
        <v>32</v>
      </c>
      <c r="J425" s="10">
        <v>126</v>
      </c>
      <c r="K425" s="10">
        <v>0</v>
      </c>
      <c r="L425" s="10"/>
      <c r="M425" s="10">
        <v>5</v>
      </c>
      <c r="N425" s="10">
        <v>55</v>
      </c>
      <c r="O425" s="10">
        <v>0</v>
      </c>
      <c r="P425" s="10">
        <v>7</v>
      </c>
      <c r="Q425" s="10"/>
      <c r="R425" s="10">
        <v>0</v>
      </c>
      <c r="S425" s="10">
        <v>0</v>
      </c>
      <c r="T425" s="10">
        <v>0</v>
      </c>
      <c r="U425" s="10" t="s">
        <v>402</v>
      </c>
      <c r="V425" s="10">
        <v>18.100000000000001</v>
      </c>
      <c r="W425" s="10"/>
    </row>
    <row r="426" spans="3:23" ht="11.5" hidden="1" customHeight="1">
      <c r="C426" s="11" t="s">
        <v>175</v>
      </c>
      <c r="D426" s="10" t="s">
        <v>432</v>
      </c>
      <c r="E426" s="10">
        <v>0</v>
      </c>
      <c r="F426" s="10">
        <v>0</v>
      </c>
      <c r="G426" s="10">
        <v>0</v>
      </c>
      <c r="H426" s="10"/>
      <c r="I426" s="10">
        <v>34</v>
      </c>
      <c r="J426" s="10">
        <v>96</v>
      </c>
      <c r="K426" s="10">
        <v>0</v>
      </c>
      <c r="L426" s="10"/>
      <c r="M426" s="10">
        <v>12</v>
      </c>
      <c r="N426" s="10">
        <v>85</v>
      </c>
      <c r="O426" s="10">
        <v>0</v>
      </c>
      <c r="P426" s="10">
        <v>19</v>
      </c>
      <c r="Q426" s="10"/>
      <c r="R426" s="10">
        <v>0</v>
      </c>
      <c r="S426" s="10">
        <v>0</v>
      </c>
      <c r="T426" s="10">
        <v>0</v>
      </c>
      <c r="U426" s="10" t="s">
        <v>403</v>
      </c>
      <c r="V426" s="10">
        <v>18.100000000000001</v>
      </c>
      <c r="W426" s="10"/>
    </row>
    <row r="427" spans="3:23" hidden="1">
      <c r="C427" s="11" t="s">
        <v>655</v>
      </c>
      <c r="D427" s="10" t="s">
        <v>511</v>
      </c>
      <c r="E427" s="10">
        <v>461</v>
      </c>
      <c r="F427" s="10">
        <v>0</v>
      </c>
      <c r="G427" s="10">
        <v>0</v>
      </c>
      <c r="H427" s="10"/>
      <c r="I427" s="10">
        <v>6</v>
      </c>
      <c r="J427" s="10">
        <v>12</v>
      </c>
      <c r="K427" s="10">
        <v>0</v>
      </c>
      <c r="L427" s="10"/>
      <c r="M427" s="10">
        <v>0</v>
      </c>
      <c r="N427" s="10">
        <v>0</v>
      </c>
      <c r="O427" s="10">
        <v>0</v>
      </c>
      <c r="P427" s="10">
        <v>0</v>
      </c>
      <c r="Q427" s="10"/>
      <c r="R427" s="10">
        <v>0</v>
      </c>
      <c r="S427" s="10">
        <v>1</v>
      </c>
      <c r="T427" s="10">
        <v>0</v>
      </c>
      <c r="U427" s="10" t="s">
        <v>401</v>
      </c>
      <c r="V427" s="10">
        <v>17.600000000000001</v>
      </c>
      <c r="W427" s="10"/>
    </row>
    <row r="428" spans="3:23" ht="11.5" hidden="1" customHeight="1">
      <c r="C428" s="11" t="s">
        <v>371</v>
      </c>
      <c r="D428" s="10" t="s">
        <v>432</v>
      </c>
      <c r="E428" s="10">
        <v>0</v>
      </c>
      <c r="F428" s="10">
        <v>0</v>
      </c>
      <c r="G428" s="10">
        <v>0</v>
      </c>
      <c r="H428" s="10"/>
      <c r="I428" s="10">
        <v>0</v>
      </c>
      <c r="J428" s="10">
        <v>0</v>
      </c>
      <c r="K428" s="10">
        <v>0</v>
      </c>
      <c r="L428" s="10"/>
      <c r="M428" s="10">
        <v>5</v>
      </c>
      <c r="N428" s="10">
        <v>116</v>
      </c>
      <c r="O428" s="10">
        <v>1</v>
      </c>
      <c r="P428" s="10">
        <v>10</v>
      </c>
      <c r="Q428" s="10"/>
      <c r="R428" s="10">
        <v>0</v>
      </c>
      <c r="S428" s="10">
        <v>0</v>
      </c>
      <c r="T428" s="10">
        <v>0</v>
      </c>
      <c r="U428" s="10" t="s">
        <v>403</v>
      </c>
      <c r="V428" s="10">
        <v>17.600000000000001</v>
      </c>
      <c r="W428" s="10"/>
    </row>
    <row r="429" spans="3:23" ht="11.5" customHeight="1">
      <c r="C429" s="11" t="s">
        <v>656</v>
      </c>
      <c r="D429" s="10" t="s">
        <v>432</v>
      </c>
      <c r="E429" s="10">
        <v>0</v>
      </c>
      <c r="F429" s="10">
        <v>0</v>
      </c>
      <c r="G429" s="10">
        <v>0</v>
      </c>
      <c r="H429" s="10"/>
      <c r="I429" s="10">
        <v>0</v>
      </c>
      <c r="J429" s="10">
        <v>0</v>
      </c>
      <c r="K429" s="10">
        <v>0</v>
      </c>
      <c r="L429" s="10"/>
      <c r="M429" s="10">
        <v>14</v>
      </c>
      <c r="N429" s="10">
        <v>174</v>
      </c>
      <c r="O429" s="10">
        <v>0</v>
      </c>
      <c r="P429" s="10">
        <v>17</v>
      </c>
      <c r="Q429" s="10"/>
      <c r="R429" s="10">
        <v>0</v>
      </c>
      <c r="S429" s="10">
        <v>0</v>
      </c>
      <c r="T429" s="10">
        <v>0</v>
      </c>
      <c r="U429" s="10" t="s">
        <v>412</v>
      </c>
      <c r="V429" s="10">
        <v>17.399999999999999</v>
      </c>
      <c r="W429" s="10"/>
    </row>
    <row r="430" spans="3:23" ht="11.5" hidden="1" customHeight="1">
      <c r="C430" s="11" t="s">
        <v>321</v>
      </c>
      <c r="D430" s="10" t="s">
        <v>432</v>
      </c>
      <c r="E430" s="10">
        <v>0</v>
      </c>
      <c r="F430" s="10">
        <v>0</v>
      </c>
      <c r="G430" s="10">
        <v>0</v>
      </c>
      <c r="H430" s="10"/>
      <c r="I430" s="10">
        <v>0</v>
      </c>
      <c r="J430" s="10">
        <v>0</v>
      </c>
      <c r="K430" s="10">
        <v>0</v>
      </c>
      <c r="L430" s="10"/>
      <c r="M430" s="10">
        <v>15</v>
      </c>
      <c r="N430" s="10">
        <v>173</v>
      </c>
      <c r="O430" s="10">
        <v>0</v>
      </c>
      <c r="P430" s="10">
        <v>31</v>
      </c>
      <c r="Q430" s="10"/>
      <c r="R430" s="10">
        <v>0</v>
      </c>
      <c r="S430" s="10">
        <v>0</v>
      </c>
      <c r="T430" s="10">
        <v>0</v>
      </c>
      <c r="U430" s="10" t="s">
        <v>403</v>
      </c>
      <c r="V430" s="10">
        <v>17.3</v>
      </c>
      <c r="W430" s="10"/>
    </row>
    <row r="431" spans="3:23" ht="11.5" hidden="1" customHeight="1">
      <c r="C431" s="13" t="s">
        <v>657</v>
      </c>
      <c r="D431" s="10" t="s">
        <v>512</v>
      </c>
      <c r="E431" s="10">
        <v>104</v>
      </c>
      <c r="F431" s="10">
        <v>0</v>
      </c>
      <c r="G431" s="10">
        <v>2</v>
      </c>
      <c r="H431" s="10"/>
      <c r="I431" s="10">
        <v>8</v>
      </c>
      <c r="J431" s="10">
        <v>105</v>
      </c>
      <c r="K431" s="10">
        <v>1</v>
      </c>
      <c r="L431" s="10"/>
      <c r="M431" s="10">
        <v>0</v>
      </c>
      <c r="N431" s="10">
        <v>0</v>
      </c>
      <c r="O431" s="10">
        <v>0</v>
      </c>
      <c r="P431" s="10">
        <v>0</v>
      </c>
      <c r="Q431" s="10"/>
      <c r="R431" s="10">
        <v>0</v>
      </c>
      <c r="S431" s="10">
        <v>0</v>
      </c>
      <c r="T431" s="10">
        <v>0</v>
      </c>
      <c r="U431" s="10" t="s">
        <v>401</v>
      </c>
      <c r="V431" s="10">
        <v>16.7</v>
      </c>
      <c r="W431" s="10"/>
    </row>
    <row r="432" spans="3:23" hidden="1">
      <c r="C432" s="11" t="s">
        <v>174</v>
      </c>
      <c r="D432" s="10" t="s">
        <v>432</v>
      </c>
      <c r="E432" s="10">
        <v>0</v>
      </c>
      <c r="F432" s="10">
        <v>0</v>
      </c>
      <c r="G432" s="10">
        <v>0</v>
      </c>
      <c r="H432" s="10"/>
      <c r="I432" s="10">
        <v>12</v>
      </c>
      <c r="J432" s="10">
        <v>-3</v>
      </c>
      <c r="K432" s="10">
        <v>1</v>
      </c>
      <c r="L432" s="10"/>
      <c r="M432" s="10">
        <v>7</v>
      </c>
      <c r="N432" s="10">
        <v>90</v>
      </c>
      <c r="O432" s="10">
        <v>0</v>
      </c>
      <c r="P432" s="10">
        <v>10</v>
      </c>
      <c r="Q432" s="10"/>
      <c r="R432" s="10">
        <v>1</v>
      </c>
      <c r="S432" s="10">
        <v>0</v>
      </c>
      <c r="T432" s="10">
        <v>0</v>
      </c>
      <c r="U432" s="10" t="s">
        <v>402</v>
      </c>
      <c r="V432" s="10">
        <v>16.7</v>
      </c>
      <c r="W432" s="10"/>
    </row>
    <row r="433" spans="3:23" ht="11.5" hidden="1" customHeight="1">
      <c r="C433" s="11" t="s">
        <v>164</v>
      </c>
      <c r="D433" s="10" t="s">
        <v>432</v>
      </c>
      <c r="E433" s="10">
        <v>0</v>
      </c>
      <c r="F433" s="10">
        <v>0</v>
      </c>
      <c r="G433" s="10">
        <v>0</v>
      </c>
      <c r="H433" s="10"/>
      <c r="I433" s="10">
        <v>41</v>
      </c>
      <c r="J433" s="10">
        <v>144</v>
      </c>
      <c r="K433" s="10">
        <v>0</v>
      </c>
      <c r="L433" s="10"/>
      <c r="M433" s="10">
        <v>3</v>
      </c>
      <c r="N433" s="10">
        <v>22</v>
      </c>
      <c r="O433" s="10">
        <v>0</v>
      </c>
      <c r="P433" s="10">
        <v>5</v>
      </c>
      <c r="Q433" s="10"/>
      <c r="R433" s="10">
        <v>0</v>
      </c>
      <c r="S433" s="10">
        <v>0</v>
      </c>
      <c r="T433" s="10">
        <v>0</v>
      </c>
      <c r="U433" s="10" t="s">
        <v>402</v>
      </c>
      <c r="V433" s="10">
        <v>16.600000000000001</v>
      </c>
      <c r="W433" s="10"/>
    </row>
    <row r="434" spans="3:23" hidden="1">
      <c r="C434" s="11" t="s">
        <v>658</v>
      </c>
      <c r="D434" s="10" t="s">
        <v>513</v>
      </c>
      <c r="E434" s="10">
        <v>453</v>
      </c>
      <c r="F434" s="10">
        <v>2</v>
      </c>
      <c r="G434" s="10">
        <v>5</v>
      </c>
      <c r="H434" s="10"/>
      <c r="I434" s="10">
        <v>1</v>
      </c>
      <c r="J434" s="10">
        <v>4</v>
      </c>
      <c r="K434" s="10">
        <v>0</v>
      </c>
      <c r="L434" s="10"/>
      <c r="M434" s="10">
        <v>0</v>
      </c>
      <c r="N434" s="10">
        <v>0</v>
      </c>
      <c r="O434" s="10">
        <v>0</v>
      </c>
      <c r="P434" s="10">
        <v>0</v>
      </c>
      <c r="Q434" s="10"/>
      <c r="R434" s="10">
        <v>1</v>
      </c>
      <c r="S434" s="10">
        <v>1</v>
      </c>
      <c r="T434" s="10">
        <v>0</v>
      </c>
      <c r="U434" s="10" t="s">
        <v>401</v>
      </c>
      <c r="V434" s="10">
        <v>16.5</v>
      </c>
      <c r="W434" s="10"/>
    </row>
    <row r="435" spans="3:23" ht="11.5" hidden="1" customHeight="1">
      <c r="C435" s="11" t="s">
        <v>335</v>
      </c>
      <c r="D435" s="10" t="s">
        <v>432</v>
      </c>
      <c r="E435" s="10">
        <v>0</v>
      </c>
      <c r="F435" s="10">
        <v>0</v>
      </c>
      <c r="G435" s="10">
        <v>0</v>
      </c>
      <c r="H435" s="10"/>
      <c r="I435" s="10">
        <v>3</v>
      </c>
      <c r="J435" s="10">
        <v>48</v>
      </c>
      <c r="K435" s="10">
        <v>0</v>
      </c>
      <c r="L435" s="10"/>
      <c r="M435" s="10">
        <v>8</v>
      </c>
      <c r="N435" s="10">
        <v>117</v>
      </c>
      <c r="O435" s="10">
        <v>0</v>
      </c>
      <c r="P435" s="10">
        <v>11</v>
      </c>
      <c r="Q435" s="10"/>
      <c r="R435" s="10">
        <v>0</v>
      </c>
      <c r="S435" s="10">
        <v>0</v>
      </c>
      <c r="T435" s="10">
        <v>0</v>
      </c>
      <c r="U435" s="10" t="s">
        <v>403</v>
      </c>
      <c r="V435" s="10">
        <v>16.5</v>
      </c>
      <c r="W435" s="10"/>
    </row>
    <row r="436" spans="3:23" ht="11.5" hidden="1" customHeight="1">
      <c r="C436" s="11" t="s">
        <v>145</v>
      </c>
      <c r="D436" s="10" t="s">
        <v>432</v>
      </c>
      <c r="E436" s="10">
        <v>0</v>
      </c>
      <c r="F436" s="10">
        <v>0</v>
      </c>
      <c r="G436" s="10">
        <v>0</v>
      </c>
      <c r="H436" s="10"/>
      <c r="I436" s="10">
        <v>31</v>
      </c>
      <c r="J436" s="10">
        <v>151</v>
      </c>
      <c r="K436" s="10">
        <v>0</v>
      </c>
      <c r="L436" s="10"/>
      <c r="M436" s="10">
        <v>1</v>
      </c>
      <c r="N436" s="10">
        <v>11</v>
      </c>
      <c r="O436" s="10">
        <v>0</v>
      </c>
      <c r="P436" s="10">
        <v>2</v>
      </c>
      <c r="Q436" s="10"/>
      <c r="R436" s="10">
        <v>0</v>
      </c>
      <c r="S436" s="10">
        <v>0</v>
      </c>
      <c r="T436" s="10">
        <v>0</v>
      </c>
      <c r="U436" s="10" t="s">
        <v>402</v>
      </c>
      <c r="V436" s="10">
        <v>16.2</v>
      </c>
      <c r="W436" s="10"/>
    </row>
    <row r="437" spans="3:23" ht="11.5" hidden="1" customHeight="1">
      <c r="C437" s="11" t="s">
        <v>514</v>
      </c>
      <c r="D437" s="10" t="s">
        <v>432</v>
      </c>
      <c r="E437" s="10">
        <v>0</v>
      </c>
      <c r="F437" s="10">
        <v>0</v>
      </c>
      <c r="G437" s="10">
        <v>0</v>
      </c>
      <c r="H437" s="10"/>
      <c r="I437" s="10">
        <v>0</v>
      </c>
      <c r="J437" s="10">
        <v>0</v>
      </c>
      <c r="K437" s="10">
        <v>0</v>
      </c>
      <c r="L437" s="10"/>
      <c r="M437" s="10">
        <v>0</v>
      </c>
      <c r="N437" s="10">
        <v>0</v>
      </c>
      <c r="O437" s="10">
        <v>0</v>
      </c>
      <c r="P437" s="10">
        <v>0</v>
      </c>
      <c r="Q437" s="10"/>
      <c r="R437" s="10">
        <v>0</v>
      </c>
      <c r="S437" s="10">
        <v>0</v>
      </c>
      <c r="T437" s="10">
        <v>1</v>
      </c>
      <c r="U437" s="10" t="s">
        <v>461</v>
      </c>
      <c r="V437" s="10">
        <v>16</v>
      </c>
      <c r="W437" s="10"/>
    </row>
    <row r="438" spans="3:23" ht="11.5" hidden="1" customHeight="1">
      <c r="C438" s="11" t="s">
        <v>304</v>
      </c>
      <c r="D438" s="10" t="s">
        <v>432</v>
      </c>
      <c r="E438" s="10">
        <v>0</v>
      </c>
      <c r="F438" s="10">
        <v>0</v>
      </c>
      <c r="G438" s="10">
        <v>0</v>
      </c>
      <c r="H438" s="10"/>
      <c r="I438" s="10">
        <v>3</v>
      </c>
      <c r="J438" s="10">
        <v>0</v>
      </c>
      <c r="K438" s="10">
        <v>0</v>
      </c>
      <c r="L438" s="10"/>
      <c r="M438" s="10">
        <v>15</v>
      </c>
      <c r="N438" s="10">
        <v>99</v>
      </c>
      <c r="O438" s="10">
        <v>1</v>
      </c>
      <c r="P438" s="10">
        <v>28</v>
      </c>
      <c r="Q438" s="10"/>
      <c r="R438" s="10">
        <v>0</v>
      </c>
      <c r="S438" s="10">
        <v>0</v>
      </c>
      <c r="T438" s="10">
        <v>0</v>
      </c>
      <c r="U438" s="10" t="s">
        <v>403</v>
      </c>
      <c r="V438" s="10">
        <v>15.9</v>
      </c>
      <c r="W438" s="10"/>
    </row>
    <row r="439" spans="3:23" hidden="1">
      <c r="C439" s="11" t="s">
        <v>659</v>
      </c>
      <c r="D439" s="10" t="s">
        <v>515</v>
      </c>
      <c r="E439" s="10">
        <v>284</v>
      </c>
      <c r="F439" s="10">
        <v>2</v>
      </c>
      <c r="G439" s="10">
        <v>2</v>
      </c>
      <c r="H439" s="10"/>
      <c r="I439" s="10">
        <v>4</v>
      </c>
      <c r="J439" s="10">
        <v>3</v>
      </c>
      <c r="K439" s="10">
        <v>0</v>
      </c>
      <c r="L439" s="10"/>
      <c r="M439" s="10">
        <v>0</v>
      </c>
      <c r="N439" s="10">
        <v>0</v>
      </c>
      <c r="O439" s="10">
        <v>0</v>
      </c>
      <c r="P439" s="10">
        <v>0</v>
      </c>
      <c r="Q439" s="10"/>
      <c r="R439" s="10">
        <v>0</v>
      </c>
      <c r="S439" s="10">
        <v>0</v>
      </c>
      <c r="T439" s="10">
        <v>0</v>
      </c>
      <c r="U439" s="10" t="s">
        <v>401</v>
      </c>
      <c r="V439" s="10">
        <v>15.7</v>
      </c>
      <c r="W439" s="10"/>
    </row>
    <row r="440" spans="3:23" ht="11.5" hidden="1" customHeight="1">
      <c r="C440" s="11" t="s">
        <v>171</v>
      </c>
      <c r="D440" s="10" t="s">
        <v>432</v>
      </c>
      <c r="E440" s="10">
        <v>0</v>
      </c>
      <c r="F440" s="10">
        <v>0</v>
      </c>
      <c r="G440" s="10">
        <v>0</v>
      </c>
      <c r="H440" s="10"/>
      <c r="I440" s="10">
        <v>15</v>
      </c>
      <c r="J440" s="10">
        <v>20</v>
      </c>
      <c r="K440" s="10">
        <v>0</v>
      </c>
      <c r="L440" s="10"/>
      <c r="M440" s="10">
        <v>20</v>
      </c>
      <c r="N440" s="10">
        <v>136</v>
      </c>
      <c r="O440" s="10">
        <v>0</v>
      </c>
      <c r="P440" s="10">
        <v>25</v>
      </c>
      <c r="Q440" s="10"/>
      <c r="R440" s="10">
        <v>0</v>
      </c>
      <c r="S440" s="10">
        <v>0</v>
      </c>
      <c r="T440" s="10">
        <v>0</v>
      </c>
      <c r="U440" s="10" t="s">
        <v>402</v>
      </c>
      <c r="V440" s="10">
        <v>15.6</v>
      </c>
      <c r="W440" s="10"/>
    </row>
    <row r="441" spans="3:23" ht="11.5" hidden="1" customHeight="1">
      <c r="C441" s="11" t="s">
        <v>137</v>
      </c>
      <c r="D441" s="10" t="s">
        <v>432</v>
      </c>
      <c r="E441" s="10">
        <v>0</v>
      </c>
      <c r="F441" s="10">
        <v>0</v>
      </c>
      <c r="G441" s="10">
        <v>0</v>
      </c>
      <c r="H441" s="10"/>
      <c r="I441" s="10">
        <v>25</v>
      </c>
      <c r="J441" s="10">
        <v>95</v>
      </c>
      <c r="K441" s="10">
        <v>1</v>
      </c>
      <c r="L441" s="10"/>
      <c r="M441" s="10">
        <v>0</v>
      </c>
      <c r="N441" s="10">
        <v>0</v>
      </c>
      <c r="O441" s="10">
        <v>0</v>
      </c>
      <c r="P441" s="10">
        <v>1</v>
      </c>
      <c r="Q441" s="10"/>
      <c r="R441" s="10">
        <v>0</v>
      </c>
      <c r="S441" s="10">
        <v>0</v>
      </c>
      <c r="T441" s="10">
        <v>0</v>
      </c>
      <c r="U441" s="10" t="s">
        <v>402</v>
      </c>
      <c r="V441" s="10">
        <v>15.5</v>
      </c>
      <c r="W441" s="10"/>
    </row>
    <row r="442" spans="3:23" ht="11.5" customHeight="1">
      <c r="C442" s="11" t="s">
        <v>660</v>
      </c>
      <c r="D442" s="10" t="s">
        <v>432</v>
      </c>
      <c r="E442" s="10">
        <v>0</v>
      </c>
      <c r="F442" s="10">
        <v>0</v>
      </c>
      <c r="G442" s="10">
        <v>0</v>
      </c>
      <c r="H442" s="10"/>
      <c r="I442" s="10">
        <v>0</v>
      </c>
      <c r="J442" s="10">
        <v>0</v>
      </c>
      <c r="K442" s="10">
        <v>0</v>
      </c>
      <c r="L442" s="10"/>
      <c r="M442" s="10">
        <v>14</v>
      </c>
      <c r="N442" s="10">
        <v>155</v>
      </c>
      <c r="O442" s="10">
        <v>0</v>
      </c>
      <c r="P442" s="10">
        <v>19</v>
      </c>
      <c r="Q442" s="10"/>
      <c r="R442" s="10">
        <v>0</v>
      </c>
      <c r="S442" s="10">
        <v>0</v>
      </c>
      <c r="T442" s="10">
        <v>0</v>
      </c>
      <c r="U442" s="10" t="s">
        <v>412</v>
      </c>
      <c r="V442" s="10">
        <v>15.5</v>
      </c>
      <c r="W442" s="10"/>
    </row>
    <row r="443" spans="3:23" ht="11.5" customHeight="1">
      <c r="C443" s="11" t="s">
        <v>369</v>
      </c>
      <c r="D443" s="10" t="s">
        <v>432</v>
      </c>
      <c r="E443" s="10">
        <v>0</v>
      </c>
      <c r="F443" s="10">
        <v>0</v>
      </c>
      <c r="G443" s="10">
        <v>0</v>
      </c>
      <c r="H443" s="10"/>
      <c r="I443" s="10">
        <v>0</v>
      </c>
      <c r="J443" s="10">
        <v>0</v>
      </c>
      <c r="K443" s="10">
        <v>0</v>
      </c>
      <c r="L443" s="10"/>
      <c r="M443" s="10">
        <v>11</v>
      </c>
      <c r="N443" s="10">
        <v>93</v>
      </c>
      <c r="O443" s="10">
        <v>1</v>
      </c>
      <c r="P443" s="10">
        <v>16</v>
      </c>
      <c r="Q443" s="10"/>
      <c r="R443" s="10">
        <v>0</v>
      </c>
      <c r="S443" s="10">
        <v>0</v>
      </c>
      <c r="T443" s="10">
        <v>0</v>
      </c>
      <c r="U443" s="10" t="s">
        <v>412</v>
      </c>
      <c r="V443" s="10">
        <v>15.3</v>
      </c>
      <c r="W443" s="10"/>
    </row>
    <row r="444" spans="3:23" ht="11.5" hidden="1" customHeight="1">
      <c r="C444" s="11" t="s">
        <v>661</v>
      </c>
      <c r="D444" s="10" t="s">
        <v>432</v>
      </c>
      <c r="E444" s="10">
        <v>0</v>
      </c>
      <c r="F444" s="10">
        <v>0</v>
      </c>
      <c r="G444" s="10">
        <v>0</v>
      </c>
      <c r="H444" s="10"/>
      <c r="I444" s="10">
        <v>0</v>
      </c>
      <c r="J444" s="10">
        <v>0</v>
      </c>
      <c r="K444" s="10">
        <v>0</v>
      </c>
      <c r="L444" s="10"/>
      <c r="M444" s="10">
        <v>11</v>
      </c>
      <c r="N444" s="10">
        <v>152</v>
      </c>
      <c r="O444" s="10">
        <v>0</v>
      </c>
      <c r="P444" s="10">
        <v>27</v>
      </c>
      <c r="Q444" s="10"/>
      <c r="R444" s="10">
        <v>0</v>
      </c>
      <c r="S444" s="10">
        <v>0</v>
      </c>
      <c r="T444" s="10">
        <v>0</v>
      </c>
      <c r="U444" s="10" t="s">
        <v>516</v>
      </c>
      <c r="V444" s="10">
        <v>15.2</v>
      </c>
      <c r="W444" s="10"/>
    </row>
    <row r="445" spans="3:23" ht="11.5" hidden="1" customHeight="1">
      <c r="C445" s="11" t="s">
        <v>290</v>
      </c>
      <c r="D445" s="10" t="s">
        <v>432</v>
      </c>
      <c r="E445" s="10">
        <v>0</v>
      </c>
      <c r="F445" s="10">
        <v>0</v>
      </c>
      <c r="G445" s="10">
        <v>0</v>
      </c>
      <c r="H445" s="10"/>
      <c r="I445" s="10">
        <v>0</v>
      </c>
      <c r="J445" s="10">
        <v>0</v>
      </c>
      <c r="K445" s="10">
        <v>0</v>
      </c>
      <c r="L445" s="10"/>
      <c r="M445" s="10">
        <v>4</v>
      </c>
      <c r="N445" s="10">
        <v>89</v>
      </c>
      <c r="O445" s="10">
        <v>1</v>
      </c>
      <c r="P445" s="10">
        <v>6</v>
      </c>
      <c r="Q445" s="10"/>
      <c r="R445" s="10">
        <v>0</v>
      </c>
      <c r="S445" s="10">
        <v>0</v>
      </c>
      <c r="T445" s="10">
        <v>0</v>
      </c>
      <c r="U445" s="10" t="s">
        <v>403</v>
      </c>
      <c r="V445" s="10">
        <v>14.9</v>
      </c>
      <c r="W445" s="10"/>
    </row>
    <row r="446" spans="3:23" ht="11.5" customHeight="1">
      <c r="C446" s="11" t="s">
        <v>662</v>
      </c>
      <c r="D446" s="10" t="s">
        <v>432</v>
      </c>
      <c r="E446" s="10">
        <v>0</v>
      </c>
      <c r="F446" s="10">
        <v>0</v>
      </c>
      <c r="G446" s="10">
        <v>0</v>
      </c>
      <c r="H446" s="10"/>
      <c r="I446" s="10">
        <v>0</v>
      </c>
      <c r="J446" s="10">
        <v>0</v>
      </c>
      <c r="K446" s="10">
        <v>0</v>
      </c>
      <c r="L446" s="10"/>
      <c r="M446" s="10">
        <v>11</v>
      </c>
      <c r="N446" s="10">
        <v>85</v>
      </c>
      <c r="O446" s="10">
        <v>1</v>
      </c>
      <c r="P446" s="10">
        <v>28</v>
      </c>
      <c r="Q446" s="10"/>
      <c r="R446" s="10">
        <v>0</v>
      </c>
      <c r="S446" s="10">
        <v>0</v>
      </c>
      <c r="T446" s="10">
        <v>0</v>
      </c>
      <c r="U446" s="10" t="s">
        <v>412</v>
      </c>
      <c r="V446" s="10">
        <v>14.5</v>
      </c>
      <c r="W446" s="10"/>
    </row>
    <row r="447" spans="3:23" ht="11.5" hidden="1" customHeight="1">
      <c r="C447" s="11" t="s">
        <v>663</v>
      </c>
      <c r="D447" s="10" t="s">
        <v>432</v>
      </c>
      <c r="E447" s="10">
        <v>0</v>
      </c>
      <c r="F447" s="10">
        <v>0</v>
      </c>
      <c r="G447" s="10">
        <v>0</v>
      </c>
      <c r="H447" s="10"/>
      <c r="I447" s="10">
        <v>0</v>
      </c>
      <c r="J447" s="10">
        <v>0</v>
      </c>
      <c r="K447" s="10">
        <v>0</v>
      </c>
      <c r="L447" s="10"/>
      <c r="M447" s="10">
        <v>14</v>
      </c>
      <c r="N447" s="10">
        <v>142</v>
      </c>
      <c r="O447" s="10">
        <v>0</v>
      </c>
      <c r="P447" s="10">
        <v>25</v>
      </c>
      <c r="Q447" s="10"/>
      <c r="R447" s="10">
        <v>0</v>
      </c>
      <c r="S447" s="10">
        <v>0</v>
      </c>
      <c r="T447" s="10">
        <v>0</v>
      </c>
      <c r="U447" s="10" t="s">
        <v>403</v>
      </c>
      <c r="V447" s="10">
        <v>14.2</v>
      </c>
      <c r="W447" s="10"/>
    </row>
    <row r="448" spans="3:23" ht="11.5" customHeight="1">
      <c r="C448" s="11" t="s">
        <v>664</v>
      </c>
      <c r="D448" s="10" t="s">
        <v>432</v>
      </c>
      <c r="E448" s="10">
        <v>0</v>
      </c>
      <c r="F448" s="10">
        <v>0</v>
      </c>
      <c r="G448" s="10">
        <v>0</v>
      </c>
      <c r="H448" s="10"/>
      <c r="I448" s="10">
        <v>0</v>
      </c>
      <c r="J448" s="10">
        <v>0</v>
      </c>
      <c r="K448" s="10">
        <v>0</v>
      </c>
      <c r="L448" s="10"/>
      <c r="M448" s="10">
        <v>9</v>
      </c>
      <c r="N448" s="10">
        <v>141</v>
      </c>
      <c r="O448" s="10">
        <v>0</v>
      </c>
      <c r="P448" s="10">
        <v>17</v>
      </c>
      <c r="Q448" s="10"/>
      <c r="R448" s="10">
        <v>0</v>
      </c>
      <c r="S448" s="10">
        <v>0</v>
      </c>
      <c r="T448" s="10">
        <v>0</v>
      </c>
      <c r="U448" s="10" t="s">
        <v>412</v>
      </c>
      <c r="V448" s="10">
        <v>14.1</v>
      </c>
      <c r="W448" s="10"/>
    </row>
    <row r="449" spans="3:23" ht="11.5" hidden="1" customHeight="1">
      <c r="C449" s="11" t="s">
        <v>665</v>
      </c>
      <c r="D449" s="10" t="s">
        <v>432</v>
      </c>
      <c r="E449" s="10">
        <v>0</v>
      </c>
      <c r="F449" s="10">
        <v>0</v>
      </c>
      <c r="G449" s="10">
        <v>0</v>
      </c>
      <c r="H449" s="10"/>
      <c r="I449" s="10">
        <v>8</v>
      </c>
      <c r="J449" s="10">
        <v>82</v>
      </c>
      <c r="K449" s="10">
        <v>1</v>
      </c>
      <c r="L449" s="10"/>
      <c r="M449" s="10">
        <v>1</v>
      </c>
      <c r="N449" s="10">
        <v>-2</v>
      </c>
      <c r="O449" s="10">
        <v>0</v>
      </c>
      <c r="P449" s="10">
        <v>1</v>
      </c>
      <c r="Q449" s="10"/>
      <c r="R449" s="10">
        <v>0</v>
      </c>
      <c r="S449" s="10">
        <v>0</v>
      </c>
      <c r="T449" s="10">
        <v>0</v>
      </c>
      <c r="U449" s="10" t="s">
        <v>402</v>
      </c>
      <c r="V449" s="10">
        <v>14</v>
      </c>
      <c r="W449" s="10"/>
    </row>
    <row r="450" spans="3:23" ht="11.5" customHeight="1">
      <c r="C450" s="11" t="s">
        <v>666</v>
      </c>
      <c r="D450" s="10" t="s">
        <v>432</v>
      </c>
      <c r="E450" s="10">
        <v>0</v>
      </c>
      <c r="F450" s="10">
        <v>0</v>
      </c>
      <c r="G450" s="10">
        <v>0</v>
      </c>
      <c r="H450" s="10"/>
      <c r="I450" s="10">
        <v>0</v>
      </c>
      <c r="J450" s="10">
        <v>0</v>
      </c>
      <c r="K450" s="10">
        <v>0</v>
      </c>
      <c r="L450" s="10"/>
      <c r="M450" s="10">
        <v>16</v>
      </c>
      <c r="N450" s="10">
        <v>160</v>
      </c>
      <c r="O450" s="10">
        <v>0</v>
      </c>
      <c r="P450" s="10">
        <v>19</v>
      </c>
      <c r="Q450" s="10"/>
      <c r="R450" s="10">
        <v>0</v>
      </c>
      <c r="S450" s="10">
        <v>1</v>
      </c>
      <c r="T450" s="10">
        <v>0</v>
      </c>
      <c r="U450" s="10" t="s">
        <v>412</v>
      </c>
      <c r="V450" s="10">
        <v>14</v>
      </c>
      <c r="W450" s="10"/>
    </row>
    <row r="451" spans="3:23" ht="11.5" customHeight="1">
      <c r="C451" s="11" t="s">
        <v>667</v>
      </c>
      <c r="D451" s="10" t="s">
        <v>432</v>
      </c>
      <c r="E451" s="10">
        <v>0</v>
      </c>
      <c r="F451" s="10">
        <v>0</v>
      </c>
      <c r="G451" s="10">
        <v>0</v>
      </c>
      <c r="H451" s="10"/>
      <c r="I451" s="10">
        <v>0</v>
      </c>
      <c r="J451" s="10">
        <v>0</v>
      </c>
      <c r="K451" s="10">
        <v>0</v>
      </c>
      <c r="L451" s="10"/>
      <c r="M451" s="10">
        <v>7</v>
      </c>
      <c r="N451" s="10">
        <v>59</v>
      </c>
      <c r="O451" s="10">
        <v>1</v>
      </c>
      <c r="P451" s="10">
        <v>14</v>
      </c>
      <c r="Q451" s="10"/>
      <c r="R451" s="10">
        <v>1</v>
      </c>
      <c r="S451" s="10">
        <v>0</v>
      </c>
      <c r="T451" s="10">
        <v>0</v>
      </c>
      <c r="U451" s="10" t="s">
        <v>412</v>
      </c>
      <c r="V451" s="10">
        <v>13.9</v>
      </c>
      <c r="W451" s="10"/>
    </row>
    <row r="452" spans="3:23" ht="11.5" hidden="1" customHeight="1">
      <c r="C452" s="11" t="s">
        <v>169</v>
      </c>
      <c r="D452" s="10" t="s">
        <v>432</v>
      </c>
      <c r="E452" s="10">
        <v>0</v>
      </c>
      <c r="F452" s="10">
        <v>0</v>
      </c>
      <c r="G452" s="10">
        <v>0</v>
      </c>
      <c r="H452" s="10"/>
      <c r="I452" s="10">
        <v>20</v>
      </c>
      <c r="J452" s="10">
        <v>109</v>
      </c>
      <c r="K452" s="10">
        <v>0</v>
      </c>
      <c r="L452" s="10"/>
      <c r="M452" s="10">
        <v>3</v>
      </c>
      <c r="N452" s="10">
        <v>29</v>
      </c>
      <c r="O452" s="10">
        <v>0</v>
      </c>
      <c r="P452" s="10">
        <v>4</v>
      </c>
      <c r="Q452" s="10"/>
      <c r="R452" s="10">
        <v>0</v>
      </c>
      <c r="S452" s="10">
        <v>0</v>
      </c>
      <c r="T452" s="10">
        <v>0</v>
      </c>
      <c r="U452" s="10" t="s">
        <v>402</v>
      </c>
      <c r="V452" s="10">
        <v>13.8</v>
      </c>
      <c r="W452" s="10"/>
    </row>
    <row r="453" spans="3:23" ht="11.5" hidden="1" customHeight="1">
      <c r="C453" s="11" t="s">
        <v>668</v>
      </c>
      <c r="D453" s="10" t="s">
        <v>432</v>
      </c>
      <c r="E453" s="10">
        <v>0</v>
      </c>
      <c r="F453" s="10">
        <v>0</v>
      </c>
      <c r="G453" s="10">
        <v>0</v>
      </c>
      <c r="H453" s="10"/>
      <c r="I453" s="10">
        <v>4</v>
      </c>
      <c r="J453" s="10">
        <v>33</v>
      </c>
      <c r="K453" s="10">
        <v>1</v>
      </c>
      <c r="L453" s="10"/>
      <c r="M453" s="10">
        <v>5</v>
      </c>
      <c r="N453" s="10">
        <v>44</v>
      </c>
      <c r="O453" s="10">
        <v>0</v>
      </c>
      <c r="P453" s="10">
        <v>7</v>
      </c>
      <c r="Q453" s="10"/>
      <c r="R453" s="10">
        <v>0</v>
      </c>
      <c r="S453" s="10">
        <v>0</v>
      </c>
      <c r="T453" s="10">
        <v>0</v>
      </c>
      <c r="U453" s="10" t="s">
        <v>402</v>
      </c>
      <c r="V453" s="10">
        <v>13.7</v>
      </c>
      <c r="W453" s="10"/>
    </row>
    <row r="454" spans="3:23" ht="11.5" customHeight="1">
      <c r="C454" s="11" t="s">
        <v>669</v>
      </c>
      <c r="D454" s="10" t="s">
        <v>432</v>
      </c>
      <c r="E454" s="10">
        <v>0</v>
      </c>
      <c r="F454" s="10">
        <v>0</v>
      </c>
      <c r="G454" s="10">
        <v>0</v>
      </c>
      <c r="H454" s="10"/>
      <c r="I454" s="10">
        <v>0</v>
      </c>
      <c r="J454" s="10">
        <v>0</v>
      </c>
      <c r="K454" s="10">
        <v>0</v>
      </c>
      <c r="L454" s="10"/>
      <c r="M454" s="10">
        <v>9</v>
      </c>
      <c r="N454" s="10">
        <v>114</v>
      </c>
      <c r="O454" s="10">
        <v>0</v>
      </c>
      <c r="P454" s="10">
        <v>14</v>
      </c>
      <c r="Q454" s="10"/>
      <c r="R454" s="10">
        <v>1</v>
      </c>
      <c r="S454" s="10">
        <v>0</v>
      </c>
      <c r="T454" s="10">
        <v>0</v>
      </c>
      <c r="U454" s="10" t="s">
        <v>412</v>
      </c>
      <c r="V454" s="10">
        <v>13.4</v>
      </c>
      <c r="W454" s="10"/>
    </row>
    <row r="455" spans="3:23" ht="11.5" hidden="1" customHeight="1">
      <c r="C455" s="11" t="s">
        <v>138</v>
      </c>
      <c r="D455" s="10" t="s">
        <v>432</v>
      </c>
      <c r="E455" s="10">
        <v>0</v>
      </c>
      <c r="F455" s="10">
        <v>0</v>
      </c>
      <c r="G455" s="10">
        <v>0</v>
      </c>
      <c r="H455" s="10"/>
      <c r="I455" s="10">
        <v>22</v>
      </c>
      <c r="J455" s="10">
        <v>55</v>
      </c>
      <c r="K455" s="10">
        <v>0</v>
      </c>
      <c r="L455" s="10"/>
      <c r="M455" s="10">
        <v>6</v>
      </c>
      <c r="N455" s="10">
        <v>78</v>
      </c>
      <c r="O455" s="10">
        <v>0</v>
      </c>
      <c r="P455" s="10">
        <v>10</v>
      </c>
      <c r="Q455" s="10"/>
      <c r="R455" s="10">
        <v>0</v>
      </c>
      <c r="S455" s="10">
        <v>0</v>
      </c>
      <c r="T455" s="10">
        <v>0</v>
      </c>
      <c r="U455" s="10" t="s">
        <v>402</v>
      </c>
      <c r="V455" s="10">
        <v>13.3</v>
      </c>
      <c r="W455" s="10"/>
    </row>
    <row r="456" spans="3:23" ht="11.5" hidden="1" customHeight="1">
      <c r="C456" s="11" t="s">
        <v>373</v>
      </c>
      <c r="D456" s="10" t="s">
        <v>432</v>
      </c>
      <c r="E456" s="10">
        <v>0</v>
      </c>
      <c r="F456" s="10">
        <v>0</v>
      </c>
      <c r="G456" s="10">
        <v>0</v>
      </c>
      <c r="H456" s="10"/>
      <c r="I456" s="10">
        <v>0</v>
      </c>
      <c r="J456" s="10">
        <v>0</v>
      </c>
      <c r="K456" s="10">
        <v>0</v>
      </c>
      <c r="L456" s="10"/>
      <c r="M456" s="10">
        <v>13</v>
      </c>
      <c r="N456" s="10">
        <v>133</v>
      </c>
      <c r="O456" s="10">
        <v>0</v>
      </c>
      <c r="P456" s="10">
        <v>20</v>
      </c>
      <c r="Q456" s="10"/>
      <c r="R456" s="10">
        <v>0</v>
      </c>
      <c r="S456" s="10">
        <v>0</v>
      </c>
      <c r="T456" s="10">
        <v>0</v>
      </c>
      <c r="U456" s="10" t="s">
        <v>403</v>
      </c>
      <c r="V456" s="10">
        <v>13.3</v>
      </c>
      <c r="W456" s="10"/>
    </row>
    <row r="457" spans="3:23" ht="11.5" customHeight="1">
      <c r="C457" s="11" t="s">
        <v>670</v>
      </c>
      <c r="D457" s="10" t="s">
        <v>432</v>
      </c>
      <c r="E457" s="10">
        <v>0</v>
      </c>
      <c r="F457" s="10">
        <v>0</v>
      </c>
      <c r="G457" s="10">
        <v>0</v>
      </c>
      <c r="H457" s="10"/>
      <c r="I457" s="10">
        <v>0</v>
      </c>
      <c r="J457" s="10">
        <v>0</v>
      </c>
      <c r="K457" s="10">
        <v>0</v>
      </c>
      <c r="L457" s="10"/>
      <c r="M457" s="10">
        <v>15</v>
      </c>
      <c r="N457" s="10">
        <v>92</v>
      </c>
      <c r="O457" s="10">
        <v>1</v>
      </c>
      <c r="P457" s="10">
        <v>22</v>
      </c>
      <c r="Q457" s="10"/>
      <c r="R457" s="10">
        <v>0</v>
      </c>
      <c r="S457" s="10">
        <v>1</v>
      </c>
      <c r="T457" s="10">
        <v>0</v>
      </c>
      <c r="U457" s="10" t="s">
        <v>412</v>
      </c>
      <c r="V457" s="10">
        <v>13.2</v>
      </c>
      <c r="W457" s="10"/>
    </row>
    <row r="458" spans="3:23" ht="11.5" customHeight="1">
      <c r="C458" s="11" t="s">
        <v>671</v>
      </c>
      <c r="D458" s="10" t="s">
        <v>432</v>
      </c>
      <c r="E458" s="10">
        <v>0</v>
      </c>
      <c r="F458" s="10">
        <v>0</v>
      </c>
      <c r="G458" s="10">
        <v>0</v>
      </c>
      <c r="H458" s="10"/>
      <c r="I458" s="10">
        <v>0</v>
      </c>
      <c r="J458" s="10">
        <v>0</v>
      </c>
      <c r="K458" s="10">
        <v>0</v>
      </c>
      <c r="L458" s="10"/>
      <c r="M458" s="10">
        <v>10</v>
      </c>
      <c r="N458" s="10">
        <v>72</v>
      </c>
      <c r="O458" s="10">
        <v>1</v>
      </c>
      <c r="P458" s="10">
        <v>14</v>
      </c>
      <c r="Q458" s="10"/>
      <c r="R458" s="10">
        <v>0</v>
      </c>
      <c r="S458" s="10">
        <v>0</v>
      </c>
      <c r="T458" s="10">
        <v>0</v>
      </c>
      <c r="U458" s="10" t="s">
        <v>412</v>
      </c>
      <c r="V458" s="10">
        <v>13.2</v>
      </c>
      <c r="W458" s="10"/>
    </row>
    <row r="459" spans="3:23" ht="11.5" customHeight="1">
      <c r="C459" s="11" t="s">
        <v>672</v>
      </c>
      <c r="D459" s="10" t="s">
        <v>432</v>
      </c>
      <c r="E459" s="10">
        <v>0</v>
      </c>
      <c r="F459" s="10">
        <v>0</v>
      </c>
      <c r="G459" s="10">
        <v>0</v>
      </c>
      <c r="H459" s="10"/>
      <c r="I459" s="10">
        <v>0</v>
      </c>
      <c r="J459" s="10">
        <v>0</v>
      </c>
      <c r="K459" s="10">
        <v>0</v>
      </c>
      <c r="L459" s="10"/>
      <c r="M459" s="10">
        <v>8</v>
      </c>
      <c r="N459" s="10">
        <v>71</v>
      </c>
      <c r="O459" s="10">
        <v>1</v>
      </c>
      <c r="P459" s="10">
        <v>14</v>
      </c>
      <c r="Q459" s="10"/>
      <c r="R459" s="10">
        <v>0</v>
      </c>
      <c r="S459" s="10">
        <v>0</v>
      </c>
      <c r="T459" s="10">
        <v>0</v>
      </c>
      <c r="U459" s="10" t="s">
        <v>412</v>
      </c>
      <c r="V459" s="10">
        <v>13.1</v>
      </c>
      <c r="W459" s="10"/>
    </row>
    <row r="460" spans="3:23" ht="11.5" hidden="1" customHeight="1">
      <c r="C460" s="11" t="s">
        <v>300</v>
      </c>
      <c r="D460" s="10" t="s">
        <v>432</v>
      </c>
      <c r="E460" s="10">
        <v>0</v>
      </c>
      <c r="F460" s="10">
        <v>0</v>
      </c>
      <c r="G460" s="10">
        <v>0</v>
      </c>
      <c r="H460" s="10"/>
      <c r="I460" s="10">
        <v>0</v>
      </c>
      <c r="J460" s="10">
        <v>0</v>
      </c>
      <c r="K460" s="10">
        <v>0</v>
      </c>
      <c r="L460" s="10"/>
      <c r="M460" s="10">
        <v>4</v>
      </c>
      <c r="N460" s="10">
        <v>51</v>
      </c>
      <c r="O460" s="10">
        <v>1</v>
      </c>
      <c r="P460" s="10">
        <v>9</v>
      </c>
      <c r="Q460" s="10"/>
      <c r="R460" s="10">
        <v>1</v>
      </c>
      <c r="S460" s="10">
        <v>0</v>
      </c>
      <c r="T460" s="10">
        <v>0</v>
      </c>
      <c r="U460" s="10" t="s">
        <v>403</v>
      </c>
      <c r="V460" s="10">
        <v>13.1</v>
      </c>
      <c r="W460" s="10"/>
    </row>
    <row r="461" spans="3:23" ht="11.5" hidden="1" customHeight="1">
      <c r="C461" s="11" t="s">
        <v>325</v>
      </c>
      <c r="D461" s="10" t="s">
        <v>432</v>
      </c>
      <c r="E461" s="10">
        <v>0</v>
      </c>
      <c r="F461" s="10">
        <v>0</v>
      </c>
      <c r="G461" s="10">
        <v>0</v>
      </c>
      <c r="H461" s="10"/>
      <c r="I461" s="10">
        <v>0</v>
      </c>
      <c r="J461" s="10">
        <v>0</v>
      </c>
      <c r="K461" s="10">
        <v>0</v>
      </c>
      <c r="L461" s="10"/>
      <c r="M461" s="10">
        <v>14</v>
      </c>
      <c r="N461" s="10">
        <v>131</v>
      </c>
      <c r="O461" s="10">
        <v>0</v>
      </c>
      <c r="P461" s="10">
        <v>24</v>
      </c>
      <c r="Q461" s="10"/>
      <c r="R461" s="10">
        <v>0</v>
      </c>
      <c r="S461" s="10">
        <v>0</v>
      </c>
      <c r="T461" s="10">
        <v>0</v>
      </c>
      <c r="U461" s="10" t="s">
        <v>403</v>
      </c>
      <c r="V461" s="10">
        <v>13.1</v>
      </c>
      <c r="W461" s="10"/>
    </row>
    <row r="462" spans="3:23" ht="11.5" hidden="1" customHeight="1">
      <c r="C462" s="11" t="s">
        <v>154</v>
      </c>
      <c r="D462" s="10" t="s">
        <v>432</v>
      </c>
      <c r="E462" s="10">
        <v>0</v>
      </c>
      <c r="F462" s="10">
        <v>0</v>
      </c>
      <c r="G462" s="10">
        <v>0</v>
      </c>
      <c r="H462" s="10"/>
      <c r="I462" s="10">
        <v>6</v>
      </c>
      <c r="J462" s="10">
        <v>18</v>
      </c>
      <c r="K462" s="10">
        <v>0</v>
      </c>
      <c r="L462" s="10"/>
      <c r="M462" s="10">
        <v>6</v>
      </c>
      <c r="N462" s="10">
        <v>50</v>
      </c>
      <c r="O462" s="10">
        <v>1</v>
      </c>
      <c r="P462" s="10">
        <v>12</v>
      </c>
      <c r="Q462" s="10"/>
      <c r="R462" s="10">
        <v>0</v>
      </c>
      <c r="S462" s="10">
        <v>0</v>
      </c>
      <c r="T462" s="10">
        <v>0</v>
      </c>
      <c r="U462" s="10" t="s">
        <v>402</v>
      </c>
      <c r="V462" s="10">
        <v>12.8</v>
      </c>
      <c r="W462" s="10"/>
    </row>
    <row r="463" spans="3:23" ht="11.5" hidden="1" customHeight="1">
      <c r="C463" s="11" t="s">
        <v>673</v>
      </c>
      <c r="D463" s="10" t="s">
        <v>432</v>
      </c>
      <c r="E463" s="10">
        <v>0</v>
      </c>
      <c r="F463" s="10">
        <v>0</v>
      </c>
      <c r="G463" s="10">
        <v>0</v>
      </c>
      <c r="H463" s="10"/>
      <c r="I463" s="10">
        <v>0</v>
      </c>
      <c r="J463" s="10">
        <v>0</v>
      </c>
      <c r="K463" s="10">
        <v>0</v>
      </c>
      <c r="L463" s="10"/>
      <c r="M463" s="10">
        <v>11</v>
      </c>
      <c r="N463" s="10">
        <v>67</v>
      </c>
      <c r="O463" s="10">
        <v>1</v>
      </c>
      <c r="P463" s="10">
        <v>14</v>
      </c>
      <c r="Q463" s="10"/>
      <c r="R463" s="10">
        <v>0</v>
      </c>
      <c r="S463" s="10">
        <v>0</v>
      </c>
      <c r="T463" s="10">
        <v>0</v>
      </c>
      <c r="U463" s="10" t="s">
        <v>403</v>
      </c>
      <c r="V463" s="10">
        <v>12.7</v>
      </c>
      <c r="W463" s="10"/>
    </row>
    <row r="464" spans="3:23" ht="11.5" hidden="1" customHeight="1">
      <c r="C464" s="11" t="s">
        <v>375</v>
      </c>
      <c r="D464" s="10" t="s">
        <v>432</v>
      </c>
      <c r="E464" s="10">
        <v>0</v>
      </c>
      <c r="F464" s="10">
        <v>0</v>
      </c>
      <c r="G464" s="10">
        <v>0</v>
      </c>
      <c r="H464" s="10"/>
      <c r="I464" s="10">
        <v>0</v>
      </c>
      <c r="J464" s="10">
        <v>0</v>
      </c>
      <c r="K464" s="10">
        <v>0</v>
      </c>
      <c r="L464" s="10"/>
      <c r="M464" s="10">
        <v>9</v>
      </c>
      <c r="N464" s="10">
        <v>126</v>
      </c>
      <c r="O464" s="10">
        <v>0</v>
      </c>
      <c r="P464" s="10">
        <v>14</v>
      </c>
      <c r="Q464" s="10"/>
      <c r="R464" s="10">
        <v>0</v>
      </c>
      <c r="S464" s="10">
        <v>0</v>
      </c>
      <c r="T464" s="10">
        <v>0</v>
      </c>
      <c r="U464" s="10" t="s">
        <v>403</v>
      </c>
      <c r="V464" s="10">
        <v>12.6</v>
      </c>
      <c r="W464" s="10"/>
    </row>
    <row r="465" spans="3:23" ht="11.5" hidden="1" customHeight="1">
      <c r="C465" s="11" t="s">
        <v>337</v>
      </c>
      <c r="D465" s="10" t="s">
        <v>432</v>
      </c>
      <c r="E465" s="10">
        <v>0</v>
      </c>
      <c r="F465" s="10">
        <v>0</v>
      </c>
      <c r="G465" s="10">
        <v>0</v>
      </c>
      <c r="H465" s="10"/>
      <c r="I465" s="10">
        <v>0</v>
      </c>
      <c r="J465" s="10">
        <v>0</v>
      </c>
      <c r="K465" s="10">
        <v>0</v>
      </c>
      <c r="L465" s="10"/>
      <c r="M465" s="10">
        <v>8</v>
      </c>
      <c r="N465" s="10">
        <v>82</v>
      </c>
      <c r="O465" s="10">
        <v>1</v>
      </c>
      <c r="P465" s="10">
        <v>14</v>
      </c>
      <c r="Q465" s="10"/>
      <c r="R465" s="10">
        <v>0</v>
      </c>
      <c r="S465" s="10">
        <v>1</v>
      </c>
      <c r="T465" s="10">
        <v>0</v>
      </c>
      <c r="U465" s="10" t="s">
        <v>403</v>
      </c>
      <c r="V465" s="10">
        <v>12.2</v>
      </c>
      <c r="W465" s="10"/>
    </row>
    <row r="466" spans="3:23" ht="11.5" customHeight="1">
      <c r="C466" s="11" t="s">
        <v>674</v>
      </c>
      <c r="D466" s="10" t="s">
        <v>432</v>
      </c>
      <c r="E466" s="10">
        <v>0</v>
      </c>
      <c r="F466" s="10">
        <v>0</v>
      </c>
      <c r="G466" s="10">
        <v>0</v>
      </c>
      <c r="H466" s="10"/>
      <c r="I466" s="10">
        <v>0</v>
      </c>
      <c r="J466" s="10">
        <v>0</v>
      </c>
      <c r="K466" s="10">
        <v>0</v>
      </c>
      <c r="L466" s="10"/>
      <c r="M466" s="10">
        <v>7</v>
      </c>
      <c r="N466" s="10">
        <v>61</v>
      </c>
      <c r="O466" s="10">
        <v>1</v>
      </c>
      <c r="P466" s="10">
        <v>10</v>
      </c>
      <c r="Q466" s="10"/>
      <c r="R466" s="10">
        <v>0</v>
      </c>
      <c r="S466" s="10">
        <v>0</v>
      </c>
      <c r="T466" s="10">
        <v>0</v>
      </c>
      <c r="U466" s="10" t="s">
        <v>412</v>
      </c>
      <c r="V466" s="10">
        <v>12.1</v>
      </c>
      <c r="W466" s="10"/>
    </row>
    <row r="467" spans="3:23" ht="11.5" customHeight="1">
      <c r="C467" s="11" t="s">
        <v>675</v>
      </c>
      <c r="D467" s="10" t="s">
        <v>432</v>
      </c>
      <c r="E467" s="10">
        <v>0</v>
      </c>
      <c r="F467" s="10">
        <v>0</v>
      </c>
      <c r="G467" s="10">
        <v>0</v>
      </c>
      <c r="H467" s="10"/>
      <c r="I467" s="10">
        <v>0</v>
      </c>
      <c r="J467" s="10">
        <v>0</v>
      </c>
      <c r="K467" s="10">
        <v>0</v>
      </c>
      <c r="L467" s="10"/>
      <c r="M467" s="10">
        <v>8</v>
      </c>
      <c r="N467" s="10">
        <v>60</v>
      </c>
      <c r="O467" s="10">
        <v>1</v>
      </c>
      <c r="P467" s="10">
        <v>11</v>
      </c>
      <c r="Q467" s="10"/>
      <c r="R467" s="10">
        <v>0</v>
      </c>
      <c r="S467" s="10">
        <v>0</v>
      </c>
      <c r="T467" s="10">
        <v>0</v>
      </c>
      <c r="U467" s="10" t="s">
        <v>412</v>
      </c>
      <c r="V467" s="10">
        <v>12</v>
      </c>
      <c r="W467" s="10"/>
    </row>
    <row r="468" spans="3:23" ht="11.5" hidden="1" customHeight="1">
      <c r="C468" s="11" t="s">
        <v>183</v>
      </c>
      <c r="D468" s="10" t="s">
        <v>432</v>
      </c>
      <c r="E468" s="10">
        <v>0</v>
      </c>
      <c r="F468" s="10">
        <v>0</v>
      </c>
      <c r="G468" s="10">
        <v>0</v>
      </c>
      <c r="H468" s="10"/>
      <c r="I468" s="10">
        <v>9</v>
      </c>
      <c r="J468" s="10">
        <v>59</v>
      </c>
      <c r="K468" s="10">
        <v>0</v>
      </c>
      <c r="L468" s="10"/>
      <c r="M468" s="10">
        <v>0</v>
      </c>
      <c r="N468" s="10">
        <v>0</v>
      </c>
      <c r="O468" s="10">
        <v>0</v>
      </c>
      <c r="P468" s="10">
        <v>1</v>
      </c>
      <c r="Q468" s="10"/>
      <c r="R468" s="10">
        <v>0</v>
      </c>
      <c r="S468" s="10">
        <v>0</v>
      </c>
      <c r="T468" s="10">
        <v>1</v>
      </c>
      <c r="U468" s="10" t="s">
        <v>402</v>
      </c>
      <c r="V468" s="10">
        <v>11.9</v>
      </c>
      <c r="W468" s="10"/>
    </row>
    <row r="469" spans="3:23" ht="11.5" customHeight="1">
      <c r="C469" s="11" t="s">
        <v>676</v>
      </c>
      <c r="D469" s="10" t="s">
        <v>432</v>
      </c>
      <c r="E469" s="10">
        <v>0</v>
      </c>
      <c r="F469" s="10">
        <v>0</v>
      </c>
      <c r="G469" s="10">
        <v>0</v>
      </c>
      <c r="H469" s="10"/>
      <c r="I469" s="10">
        <v>1</v>
      </c>
      <c r="J469" s="10">
        <v>1</v>
      </c>
      <c r="K469" s="10">
        <v>1</v>
      </c>
      <c r="L469" s="10"/>
      <c r="M469" s="10">
        <v>9</v>
      </c>
      <c r="N469" s="10">
        <v>57</v>
      </c>
      <c r="O469" s="10">
        <v>0</v>
      </c>
      <c r="P469" s="10">
        <v>15</v>
      </c>
      <c r="Q469" s="10"/>
      <c r="R469" s="10">
        <v>0</v>
      </c>
      <c r="S469" s="10">
        <v>0</v>
      </c>
      <c r="T469" s="10">
        <v>0</v>
      </c>
      <c r="U469" s="10" t="s">
        <v>412</v>
      </c>
      <c r="V469" s="10">
        <v>11.8</v>
      </c>
      <c r="W469" s="10"/>
    </row>
    <row r="470" spans="3:23" ht="11.5" hidden="1" customHeight="1">
      <c r="C470" s="13" t="s">
        <v>172</v>
      </c>
      <c r="D470" s="10" t="s">
        <v>432</v>
      </c>
      <c r="E470" s="10">
        <v>0</v>
      </c>
      <c r="F470" s="10">
        <v>0</v>
      </c>
      <c r="G470" s="10">
        <v>0</v>
      </c>
      <c r="H470" s="10"/>
      <c r="I470" s="10">
        <v>19</v>
      </c>
      <c r="J470" s="10">
        <v>50</v>
      </c>
      <c r="K470" s="10">
        <v>1</v>
      </c>
      <c r="L470" s="10"/>
      <c r="M470" s="10">
        <v>3</v>
      </c>
      <c r="N470" s="10">
        <v>25</v>
      </c>
      <c r="O470" s="10">
        <v>0</v>
      </c>
      <c r="P470" s="10">
        <v>5</v>
      </c>
      <c r="Q470" s="10"/>
      <c r="R470" s="10">
        <v>0</v>
      </c>
      <c r="S470" s="10">
        <v>1</v>
      </c>
      <c r="T470" s="10">
        <v>0</v>
      </c>
      <c r="U470" s="10" t="s">
        <v>402</v>
      </c>
      <c r="V470" s="10">
        <v>11.5</v>
      </c>
      <c r="W470" s="10"/>
    </row>
    <row r="471" spans="3:23" ht="11.5" hidden="1" customHeight="1">
      <c r="C471" s="11" t="s">
        <v>134</v>
      </c>
      <c r="D471" s="10" t="s">
        <v>432</v>
      </c>
      <c r="E471" s="10">
        <v>0</v>
      </c>
      <c r="F471" s="10">
        <v>0</v>
      </c>
      <c r="G471" s="10">
        <v>0</v>
      </c>
      <c r="H471" s="10"/>
      <c r="I471" s="10">
        <v>12</v>
      </c>
      <c r="J471" s="10">
        <v>40</v>
      </c>
      <c r="K471" s="10">
        <v>1</v>
      </c>
      <c r="L471" s="10"/>
      <c r="M471" s="10">
        <v>2</v>
      </c>
      <c r="N471" s="10">
        <v>14</v>
      </c>
      <c r="O471" s="10">
        <v>0</v>
      </c>
      <c r="P471" s="10">
        <v>3</v>
      </c>
      <c r="Q471" s="10"/>
      <c r="R471" s="10">
        <v>0</v>
      </c>
      <c r="S471" s="10">
        <v>0</v>
      </c>
      <c r="T471" s="10">
        <v>0</v>
      </c>
      <c r="U471" s="10" t="s">
        <v>402</v>
      </c>
      <c r="V471" s="10">
        <v>11.4</v>
      </c>
      <c r="W471" s="10"/>
    </row>
    <row r="472" spans="3:23" ht="11.5" hidden="1" customHeight="1">
      <c r="C472" s="11" t="s">
        <v>166</v>
      </c>
      <c r="D472" s="10" t="s">
        <v>450</v>
      </c>
      <c r="E472" s="10">
        <v>0</v>
      </c>
      <c r="F472" s="10">
        <v>0</v>
      </c>
      <c r="G472" s="10">
        <v>0</v>
      </c>
      <c r="H472" s="10"/>
      <c r="I472" s="10">
        <v>27</v>
      </c>
      <c r="J472" s="10">
        <v>94</v>
      </c>
      <c r="K472" s="10">
        <v>1</v>
      </c>
      <c r="L472" s="10"/>
      <c r="M472" s="10">
        <v>1</v>
      </c>
      <c r="N472" s="10">
        <v>0</v>
      </c>
      <c r="O472" s="10">
        <v>0</v>
      </c>
      <c r="P472" s="10">
        <v>2</v>
      </c>
      <c r="Q472" s="10"/>
      <c r="R472" s="10">
        <v>0</v>
      </c>
      <c r="S472" s="10">
        <v>2</v>
      </c>
      <c r="T472" s="10">
        <v>0</v>
      </c>
      <c r="U472" s="10" t="s">
        <v>402</v>
      </c>
      <c r="V472" s="10">
        <v>11.4</v>
      </c>
      <c r="W472" s="10"/>
    </row>
    <row r="473" spans="3:23" ht="11.5" hidden="1" customHeight="1">
      <c r="C473" s="11" t="s">
        <v>677</v>
      </c>
      <c r="D473" s="10" t="s">
        <v>432</v>
      </c>
      <c r="E473" s="10">
        <v>0</v>
      </c>
      <c r="F473" s="10">
        <v>0</v>
      </c>
      <c r="G473" s="10">
        <v>0</v>
      </c>
      <c r="H473" s="10"/>
      <c r="I473" s="10">
        <v>0</v>
      </c>
      <c r="J473" s="10">
        <v>0</v>
      </c>
      <c r="K473" s="10">
        <v>0</v>
      </c>
      <c r="L473" s="10"/>
      <c r="M473" s="10">
        <v>7</v>
      </c>
      <c r="N473" s="10">
        <v>52</v>
      </c>
      <c r="O473" s="10">
        <v>1</v>
      </c>
      <c r="P473" s="10">
        <v>10</v>
      </c>
      <c r="Q473" s="10"/>
      <c r="R473" s="10">
        <v>0</v>
      </c>
      <c r="S473" s="10">
        <v>0</v>
      </c>
      <c r="T473" s="10">
        <v>0</v>
      </c>
      <c r="U473" s="10" t="s">
        <v>402</v>
      </c>
      <c r="V473" s="10">
        <v>11.2</v>
      </c>
      <c r="W473" s="10"/>
    </row>
    <row r="474" spans="3:23" ht="11.5" customHeight="1">
      <c r="C474" s="11" t="s">
        <v>678</v>
      </c>
      <c r="D474" s="10" t="s">
        <v>432</v>
      </c>
      <c r="E474" s="10">
        <v>0</v>
      </c>
      <c r="F474" s="10">
        <v>0</v>
      </c>
      <c r="G474" s="10">
        <v>0</v>
      </c>
      <c r="H474" s="10"/>
      <c r="I474" s="10">
        <v>0</v>
      </c>
      <c r="J474" s="10">
        <v>0</v>
      </c>
      <c r="K474" s="10">
        <v>0</v>
      </c>
      <c r="L474" s="10"/>
      <c r="M474" s="10">
        <v>12</v>
      </c>
      <c r="N474" s="10">
        <v>110</v>
      </c>
      <c r="O474" s="10">
        <v>0</v>
      </c>
      <c r="P474" s="10">
        <v>16</v>
      </c>
      <c r="Q474" s="10"/>
      <c r="R474" s="10">
        <v>0</v>
      </c>
      <c r="S474" s="10">
        <v>0</v>
      </c>
      <c r="T474" s="10">
        <v>0</v>
      </c>
      <c r="U474" s="10" t="s">
        <v>412</v>
      </c>
      <c r="V474" s="10">
        <v>11</v>
      </c>
      <c r="W474" s="10"/>
    </row>
    <row r="475" spans="3:23" ht="11.5" hidden="1" customHeight="1">
      <c r="C475" s="11" t="s">
        <v>333</v>
      </c>
      <c r="D475" s="10" t="s">
        <v>432</v>
      </c>
      <c r="E475" s="10">
        <v>0</v>
      </c>
      <c r="F475" s="10">
        <v>0</v>
      </c>
      <c r="G475" s="10">
        <v>0</v>
      </c>
      <c r="H475" s="10"/>
      <c r="I475" s="10">
        <v>10</v>
      </c>
      <c r="J475" s="10">
        <v>82</v>
      </c>
      <c r="K475" s="10">
        <v>0</v>
      </c>
      <c r="L475" s="10"/>
      <c r="M475" s="10">
        <v>3</v>
      </c>
      <c r="N475" s="10">
        <v>48</v>
      </c>
      <c r="O475" s="10">
        <v>0</v>
      </c>
      <c r="P475" s="10">
        <v>3</v>
      </c>
      <c r="Q475" s="10"/>
      <c r="R475" s="10">
        <v>0</v>
      </c>
      <c r="S475" s="10">
        <v>1</v>
      </c>
      <c r="T475" s="10">
        <v>0</v>
      </c>
      <c r="U475" s="10" t="s">
        <v>403</v>
      </c>
      <c r="V475" s="10">
        <v>11</v>
      </c>
      <c r="W475" s="10"/>
    </row>
    <row r="476" spans="3:23" ht="11.5" hidden="1" customHeight="1">
      <c r="C476" s="11" t="s">
        <v>140</v>
      </c>
      <c r="D476" s="10" t="s">
        <v>432</v>
      </c>
      <c r="E476" s="10">
        <v>0</v>
      </c>
      <c r="F476" s="10">
        <v>0</v>
      </c>
      <c r="G476" s="10">
        <v>0</v>
      </c>
      <c r="H476" s="10"/>
      <c r="I476" s="10">
        <v>24</v>
      </c>
      <c r="J476" s="10">
        <v>87</v>
      </c>
      <c r="K476" s="10">
        <v>0</v>
      </c>
      <c r="L476" s="10"/>
      <c r="M476" s="10">
        <v>3</v>
      </c>
      <c r="N476" s="10">
        <v>17</v>
      </c>
      <c r="O476" s="10">
        <v>0</v>
      </c>
      <c r="P476" s="10">
        <v>5</v>
      </c>
      <c r="Q476" s="10"/>
      <c r="R476" s="10">
        <v>0</v>
      </c>
      <c r="S476" s="10">
        <v>0</v>
      </c>
      <c r="T476" s="10">
        <v>0</v>
      </c>
      <c r="U476" s="10" t="s">
        <v>402</v>
      </c>
      <c r="V476" s="10">
        <v>10.4</v>
      </c>
      <c r="W476" s="10"/>
    </row>
    <row r="477" spans="3:23" ht="11.5" hidden="1" customHeight="1">
      <c r="C477" s="11" t="s">
        <v>679</v>
      </c>
      <c r="D477" s="10" t="s">
        <v>432</v>
      </c>
      <c r="E477" s="10">
        <v>0</v>
      </c>
      <c r="F477" s="10">
        <v>0</v>
      </c>
      <c r="G477" s="10">
        <v>0</v>
      </c>
      <c r="H477" s="10"/>
      <c r="I477" s="10">
        <v>10</v>
      </c>
      <c r="J477" s="10">
        <v>47</v>
      </c>
      <c r="K477" s="10">
        <v>0</v>
      </c>
      <c r="L477" s="10"/>
      <c r="M477" s="10">
        <v>6</v>
      </c>
      <c r="N477" s="10">
        <v>77</v>
      </c>
      <c r="O477" s="10">
        <v>0</v>
      </c>
      <c r="P477" s="10">
        <v>9</v>
      </c>
      <c r="Q477" s="10"/>
      <c r="R477" s="10">
        <v>0</v>
      </c>
      <c r="S477" s="10">
        <v>1</v>
      </c>
      <c r="T477" s="10">
        <v>0</v>
      </c>
      <c r="U477" s="10" t="s">
        <v>402</v>
      </c>
      <c r="V477" s="10">
        <v>10.4</v>
      </c>
      <c r="W477" s="10"/>
    </row>
    <row r="478" spans="3:23" ht="11.5" hidden="1" customHeight="1">
      <c r="C478" s="11" t="s">
        <v>680</v>
      </c>
      <c r="D478" s="10" t="s">
        <v>517</v>
      </c>
      <c r="E478" s="10">
        <v>242</v>
      </c>
      <c r="F478" s="10">
        <v>0</v>
      </c>
      <c r="G478" s="10">
        <v>0</v>
      </c>
      <c r="H478" s="10"/>
      <c r="I478" s="10">
        <v>5</v>
      </c>
      <c r="J478" s="10">
        <v>5</v>
      </c>
      <c r="K478" s="10">
        <v>0</v>
      </c>
      <c r="L478" s="10"/>
      <c r="M478" s="10">
        <v>0</v>
      </c>
      <c r="N478" s="10">
        <v>0</v>
      </c>
      <c r="O478" s="10">
        <v>0</v>
      </c>
      <c r="P478" s="10">
        <v>0</v>
      </c>
      <c r="Q478" s="10"/>
      <c r="R478" s="10">
        <v>0</v>
      </c>
      <c r="S478" s="10">
        <v>0</v>
      </c>
      <c r="T478" s="10">
        <v>0</v>
      </c>
      <c r="U478" s="10" t="s">
        <v>401</v>
      </c>
      <c r="V478" s="10">
        <v>10.199999999999999</v>
      </c>
      <c r="W478" s="10"/>
    </row>
    <row r="479" spans="3:23">
      <c r="C479" s="11" t="s">
        <v>681</v>
      </c>
      <c r="D479" s="10" t="s">
        <v>432</v>
      </c>
      <c r="E479" s="10">
        <v>0</v>
      </c>
      <c r="F479" s="10">
        <v>0</v>
      </c>
      <c r="G479" s="10">
        <v>0</v>
      </c>
      <c r="H479" s="10"/>
      <c r="I479" s="10">
        <v>0</v>
      </c>
      <c r="J479" s="10">
        <v>0</v>
      </c>
      <c r="K479" s="10">
        <v>0</v>
      </c>
      <c r="L479" s="10"/>
      <c r="M479" s="10">
        <v>3</v>
      </c>
      <c r="N479" s="10">
        <v>42</v>
      </c>
      <c r="O479" s="10">
        <v>1</v>
      </c>
      <c r="P479" s="10">
        <v>5</v>
      </c>
      <c r="Q479" s="10"/>
      <c r="R479" s="10">
        <v>0</v>
      </c>
      <c r="S479" s="10">
        <v>0</v>
      </c>
      <c r="T479" s="10">
        <v>0</v>
      </c>
      <c r="U479" s="10" t="s">
        <v>412</v>
      </c>
      <c r="V479" s="10">
        <v>10.199999999999999</v>
      </c>
      <c r="W479" s="10"/>
    </row>
    <row r="480" spans="3:23" ht="11.5" hidden="1" customHeight="1">
      <c r="C480" s="11" t="s">
        <v>286</v>
      </c>
      <c r="D480" s="10" t="s">
        <v>432</v>
      </c>
      <c r="E480" s="10">
        <v>0</v>
      </c>
      <c r="F480" s="10">
        <v>0</v>
      </c>
      <c r="G480" s="10">
        <v>0</v>
      </c>
      <c r="H480" s="10"/>
      <c r="I480" s="10">
        <v>2</v>
      </c>
      <c r="J480" s="10">
        <v>-12</v>
      </c>
      <c r="K480" s="10">
        <v>0</v>
      </c>
      <c r="L480" s="10"/>
      <c r="M480" s="10">
        <v>6</v>
      </c>
      <c r="N480" s="10">
        <v>53</v>
      </c>
      <c r="O480" s="10">
        <v>1</v>
      </c>
      <c r="P480" s="10">
        <v>13</v>
      </c>
      <c r="Q480" s="10"/>
      <c r="R480" s="10">
        <v>0</v>
      </c>
      <c r="S480" s="10">
        <v>0</v>
      </c>
      <c r="T480" s="10">
        <v>0</v>
      </c>
      <c r="U480" s="10" t="s">
        <v>403</v>
      </c>
      <c r="V480" s="10">
        <v>10.1</v>
      </c>
      <c r="W480" s="10"/>
    </row>
    <row r="481" spans="3:23" ht="11.5" customHeight="1">
      <c r="C481" s="11" t="s">
        <v>69</v>
      </c>
      <c r="D481" s="10" t="s">
        <v>432</v>
      </c>
      <c r="E481" s="10">
        <v>0</v>
      </c>
      <c r="F481" s="10">
        <v>0</v>
      </c>
      <c r="G481" s="10">
        <v>0</v>
      </c>
      <c r="H481" s="10"/>
      <c r="I481" s="10">
        <v>0</v>
      </c>
      <c r="J481" s="10">
        <v>0</v>
      </c>
      <c r="K481" s="10">
        <v>0</v>
      </c>
      <c r="L481" s="10"/>
      <c r="M481" s="10">
        <v>7</v>
      </c>
      <c r="N481" s="10">
        <v>80</v>
      </c>
      <c r="O481" s="10">
        <v>0</v>
      </c>
      <c r="P481" s="10">
        <v>11</v>
      </c>
      <c r="Q481" s="10"/>
      <c r="R481" s="10">
        <v>1</v>
      </c>
      <c r="S481" s="10">
        <v>0</v>
      </c>
      <c r="T481" s="10">
        <v>0</v>
      </c>
      <c r="U481" s="10" t="s">
        <v>412</v>
      </c>
      <c r="V481" s="10">
        <v>10</v>
      </c>
      <c r="W481" s="10"/>
    </row>
    <row r="482" spans="3:23" ht="11.5" hidden="1" customHeight="1">
      <c r="C482" s="11" t="s">
        <v>682</v>
      </c>
      <c r="D482" s="10" t="s">
        <v>432</v>
      </c>
      <c r="E482" s="10">
        <v>0</v>
      </c>
      <c r="F482" s="10">
        <v>0</v>
      </c>
      <c r="G482" s="10">
        <v>0</v>
      </c>
      <c r="H482" s="10"/>
      <c r="I482" s="10">
        <v>2</v>
      </c>
      <c r="J482" s="10">
        <v>-6</v>
      </c>
      <c r="K482" s="10">
        <v>0</v>
      </c>
      <c r="L482" s="10"/>
      <c r="M482" s="10">
        <v>13</v>
      </c>
      <c r="N482" s="10">
        <v>106</v>
      </c>
      <c r="O482" s="10">
        <v>0</v>
      </c>
      <c r="P482" s="10">
        <v>19</v>
      </c>
      <c r="Q482" s="10"/>
      <c r="R482" s="10">
        <v>0</v>
      </c>
      <c r="S482" s="10">
        <v>0</v>
      </c>
      <c r="T482" s="10">
        <v>0</v>
      </c>
      <c r="U482" s="10" t="s">
        <v>403</v>
      </c>
      <c r="V482" s="10">
        <v>10</v>
      </c>
      <c r="W482" s="10"/>
    </row>
    <row r="483" spans="3:23" ht="11.5" customHeight="1">
      <c r="C483" s="11" t="s">
        <v>370</v>
      </c>
      <c r="D483" s="10" t="s">
        <v>432</v>
      </c>
      <c r="E483" s="10">
        <v>0</v>
      </c>
      <c r="F483" s="10">
        <v>0</v>
      </c>
      <c r="G483" s="10">
        <v>0</v>
      </c>
      <c r="H483" s="10"/>
      <c r="I483" s="10">
        <v>0</v>
      </c>
      <c r="J483" s="10">
        <v>0</v>
      </c>
      <c r="K483" s="10">
        <v>0</v>
      </c>
      <c r="L483" s="10"/>
      <c r="M483" s="10">
        <v>6</v>
      </c>
      <c r="N483" s="10">
        <v>38</v>
      </c>
      <c r="O483" s="10">
        <v>1</v>
      </c>
      <c r="P483" s="10">
        <v>10</v>
      </c>
      <c r="Q483" s="10"/>
      <c r="R483" s="10">
        <v>0</v>
      </c>
      <c r="S483" s="10">
        <v>0</v>
      </c>
      <c r="T483" s="10">
        <v>0</v>
      </c>
      <c r="U483" s="10" t="s">
        <v>412</v>
      </c>
      <c r="V483" s="10">
        <v>9.8000000000000007</v>
      </c>
      <c r="W483" s="10"/>
    </row>
    <row r="484" spans="3:23" ht="11.5" hidden="1" customHeight="1">
      <c r="C484" s="11" t="s">
        <v>332</v>
      </c>
      <c r="D484" s="10" t="s">
        <v>432</v>
      </c>
      <c r="E484" s="10">
        <v>0</v>
      </c>
      <c r="F484" s="10">
        <v>0</v>
      </c>
      <c r="G484" s="10">
        <v>0</v>
      </c>
      <c r="H484" s="10"/>
      <c r="I484" s="10">
        <v>0</v>
      </c>
      <c r="J484" s="10">
        <v>0</v>
      </c>
      <c r="K484" s="10">
        <v>0</v>
      </c>
      <c r="L484" s="10"/>
      <c r="M484" s="10">
        <v>4</v>
      </c>
      <c r="N484" s="10">
        <v>37</v>
      </c>
      <c r="O484" s="10">
        <v>1</v>
      </c>
      <c r="P484" s="10">
        <v>4</v>
      </c>
      <c r="Q484" s="10"/>
      <c r="R484" s="10">
        <v>0</v>
      </c>
      <c r="S484" s="10">
        <v>0</v>
      </c>
      <c r="T484" s="10">
        <v>0</v>
      </c>
      <c r="U484" s="10" t="s">
        <v>403</v>
      </c>
      <c r="V484" s="10">
        <v>9.6999999999999993</v>
      </c>
      <c r="W484" s="10"/>
    </row>
    <row r="485" spans="3:23" ht="11.5" hidden="1" customHeight="1">
      <c r="C485" s="11" t="s">
        <v>683</v>
      </c>
      <c r="D485" s="10" t="s">
        <v>518</v>
      </c>
      <c r="E485" s="10">
        <v>182</v>
      </c>
      <c r="F485" s="10">
        <v>1</v>
      </c>
      <c r="G485" s="10">
        <v>1</v>
      </c>
      <c r="H485" s="10"/>
      <c r="I485" s="10">
        <v>2</v>
      </c>
      <c r="J485" s="10">
        <v>1</v>
      </c>
      <c r="K485" s="10">
        <v>0</v>
      </c>
      <c r="L485" s="10"/>
      <c r="M485" s="10">
        <v>0</v>
      </c>
      <c r="N485" s="10">
        <v>0</v>
      </c>
      <c r="O485" s="10">
        <v>0</v>
      </c>
      <c r="P485" s="10">
        <v>0</v>
      </c>
      <c r="Q485" s="10"/>
      <c r="R485" s="10">
        <v>0</v>
      </c>
      <c r="S485" s="10">
        <v>0</v>
      </c>
      <c r="T485" s="10">
        <v>0</v>
      </c>
      <c r="U485" s="10" t="s">
        <v>401</v>
      </c>
      <c r="V485" s="10">
        <v>9.4</v>
      </c>
      <c r="W485" s="10"/>
    </row>
    <row r="486" spans="3:23" hidden="1">
      <c r="C486" s="11" t="s">
        <v>684</v>
      </c>
      <c r="D486" s="10" t="s">
        <v>519</v>
      </c>
      <c r="E486" s="10">
        <v>192</v>
      </c>
      <c r="F486" s="10">
        <v>2</v>
      </c>
      <c r="G486" s="10">
        <v>3</v>
      </c>
      <c r="H486" s="10"/>
      <c r="I486" s="10">
        <v>3</v>
      </c>
      <c r="J486" s="10">
        <v>-3</v>
      </c>
      <c r="K486" s="10">
        <v>0</v>
      </c>
      <c r="L486" s="10"/>
      <c r="M486" s="10">
        <v>0</v>
      </c>
      <c r="N486" s="10">
        <v>0</v>
      </c>
      <c r="O486" s="10">
        <v>0</v>
      </c>
      <c r="P486" s="10">
        <v>0</v>
      </c>
      <c r="Q486" s="10"/>
      <c r="R486" s="10">
        <v>0</v>
      </c>
      <c r="S486" s="10">
        <v>0</v>
      </c>
      <c r="T486" s="10">
        <v>0</v>
      </c>
      <c r="U486" s="10" t="s">
        <v>401</v>
      </c>
      <c r="V486" s="10">
        <v>9.4</v>
      </c>
      <c r="W486" s="10"/>
    </row>
    <row r="487" spans="3:23" hidden="1">
      <c r="C487" s="11" t="s">
        <v>685</v>
      </c>
      <c r="D487" s="10" t="s">
        <v>432</v>
      </c>
      <c r="E487" s="10">
        <v>0</v>
      </c>
      <c r="F487" s="10">
        <v>0</v>
      </c>
      <c r="G487" s="10">
        <v>0</v>
      </c>
      <c r="H487" s="10"/>
      <c r="I487" s="10">
        <v>7</v>
      </c>
      <c r="J487" s="10">
        <v>34</v>
      </c>
      <c r="K487" s="10">
        <v>1</v>
      </c>
      <c r="L487" s="10"/>
      <c r="M487" s="10">
        <v>0</v>
      </c>
      <c r="N487" s="10">
        <v>0</v>
      </c>
      <c r="O487" s="10">
        <v>0</v>
      </c>
      <c r="P487" s="10">
        <v>0</v>
      </c>
      <c r="Q487" s="10"/>
      <c r="R487" s="10">
        <v>0</v>
      </c>
      <c r="S487" s="10">
        <v>0</v>
      </c>
      <c r="T487" s="10">
        <v>0</v>
      </c>
      <c r="U487" s="10" t="s">
        <v>402</v>
      </c>
      <c r="V487" s="10">
        <v>9.4</v>
      </c>
      <c r="W487" s="10"/>
    </row>
    <row r="488" spans="3:23" ht="11.5" hidden="1" customHeight="1">
      <c r="C488" s="11" t="s">
        <v>686</v>
      </c>
      <c r="D488" s="10" t="s">
        <v>432</v>
      </c>
      <c r="E488" s="10">
        <v>0</v>
      </c>
      <c r="F488" s="10">
        <v>0</v>
      </c>
      <c r="G488" s="10">
        <v>0</v>
      </c>
      <c r="H488" s="10"/>
      <c r="I488" s="10">
        <v>9</v>
      </c>
      <c r="J488" s="10">
        <v>28</v>
      </c>
      <c r="K488" s="10">
        <v>1</v>
      </c>
      <c r="L488" s="10"/>
      <c r="M488" s="10">
        <v>1</v>
      </c>
      <c r="N488" s="10">
        <v>5</v>
      </c>
      <c r="O488" s="10">
        <v>0</v>
      </c>
      <c r="P488" s="10">
        <v>1</v>
      </c>
      <c r="Q488" s="10"/>
      <c r="R488" s="10">
        <v>0</v>
      </c>
      <c r="S488" s="10">
        <v>0</v>
      </c>
      <c r="T488" s="10">
        <v>0</v>
      </c>
      <c r="U488" s="10" t="s">
        <v>402</v>
      </c>
      <c r="V488" s="10">
        <v>9.3000000000000007</v>
      </c>
      <c r="W488" s="10"/>
    </row>
    <row r="489" spans="3:23" ht="11.5" hidden="1" customHeight="1">
      <c r="C489" s="11" t="s">
        <v>687</v>
      </c>
      <c r="D489" s="10" t="s">
        <v>432</v>
      </c>
      <c r="E489" s="10">
        <v>0</v>
      </c>
      <c r="F489" s="10">
        <v>0</v>
      </c>
      <c r="G489" s="10">
        <v>0</v>
      </c>
      <c r="H489" s="10"/>
      <c r="I489" s="10">
        <v>0</v>
      </c>
      <c r="J489" s="10">
        <v>0</v>
      </c>
      <c r="K489" s="10">
        <v>0</v>
      </c>
      <c r="L489" s="10"/>
      <c r="M489" s="10">
        <v>5</v>
      </c>
      <c r="N489" s="10">
        <v>93</v>
      </c>
      <c r="O489" s="10">
        <v>0</v>
      </c>
      <c r="P489" s="10">
        <v>14</v>
      </c>
      <c r="Q489" s="10"/>
      <c r="R489" s="10">
        <v>0</v>
      </c>
      <c r="S489" s="10">
        <v>0</v>
      </c>
      <c r="T489" s="10">
        <v>0</v>
      </c>
      <c r="U489" s="10" t="s">
        <v>403</v>
      </c>
      <c r="V489" s="10">
        <v>9.3000000000000007</v>
      </c>
      <c r="W489" s="10"/>
    </row>
    <row r="490" spans="3:23" ht="11.5" hidden="1" customHeight="1">
      <c r="C490" s="11" t="s">
        <v>688</v>
      </c>
      <c r="D490" s="10" t="s">
        <v>432</v>
      </c>
      <c r="E490" s="10">
        <v>0</v>
      </c>
      <c r="F490" s="10">
        <v>0</v>
      </c>
      <c r="G490" s="10">
        <v>0</v>
      </c>
      <c r="H490" s="10"/>
      <c r="I490" s="10">
        <v>2</v>
      </c>
      <c r="J490" s="10">
        <v>0</v>
      </c>
      <c r="K490" s="10">
        <v>0</v>
      </c>
      <c r="L490" s="10"/>
      <c r="M490" s="10">
        <v>5</v>
      </c>
      <c r="N490" s="10">
        <v>72</v>
      </c>
      <c r="O490" s="10">
        <v>0</v>
      </c>
      <c r="P490" s="10">
        <v>5</v>
      </c>
      <c r="Q490" s="10"/>
      <c r="R490" s="10">
        <v>1</v>
      </c>
      <c r="S490" s="10">
        <v>0</v>
      </c>
      <c r="T490" s="10">
        <v>0</v>
      </c>
      <c r="U490" s="10" t="s">
        <v>402</v>
      </c>
      <c r="V490" s="10">
        <v>9.1999999999999993</v>
      </c>
      <c r="W490" s="10"/>
    </row>
    <row r="491" spans="3:23" ht="11.5" customHeight="1">
      <c r="C491" s="11" t="s">
        <v>689</v>
      </c>
      <c r="D491" s="10" t="s">
        <v>432</v>
      </c>
      <c r="E491" s="10">
        <v>0</v>
      </c>
      <c r="F491" s="10">
        <v>0</v>
      </c>
      <c r="G491" s="10">
        <v>0</v>
      </c>
      <c r="H491" s="10"/>
      <c r="I491" s="10">
        <v>0</v>
      </c>
      <c r="J491" s="10">
        <v>0</v>
      </c>
      <c r="K491" s="10">
        <v>0</v>
      </c>
      <c r="L491" s="10"/>
      <c r="M491" s="10">
        <v>10</v>
      </c>
      <c r="N491" s="10">
        <v>92</v>
      </c>
      <c r="O491" s="10">
        <v>0</v>
      </c>
      <c r="P491" s="10">
        <v>12</v>
      </c>
      <c r="Q491" s="10"/>
      <c r="R491" s="10">
        <v>0</v>
      </c>
      <c r="S491" s="10">
        <v>0</v>
      </c>
      <c r="T491" s="10">
        <v>0</v>
      </c>
      <c r="U491" s="10" t="s">
        <v>412</v>
      </c>
      <c r="V491" s="10">
        <v>9.1999999999999993</v>
      </c>
      <c r="W491" s="10"/>
    </row>
    <row r="492" spans="3:23" ht="11.5" hidden="1" customHeight="1">
      <c r="C492" s="11" t="s">
        <v>189</v>
      </c>
      <c r="D492" s="10" t="s">
        <v>432</v>
      </c>
      <c r="E492" s="10">
        <v>0</v>
      </c>
      <c r="F492" s="10">
        <v>0</v>
      </c>
      <c r="G492" s="10">
        <v>0</v>
      </c>
      <c r="H492" s="10"/>
      <c r="I492" s="10">
        <v>14</v>
      </c>
      <c r="J492" s="10">
        <v>58</v>
      </c>
      <c r="K492" s="10">
        <v>0</v>
      </c>
      <c r="L492" s="10"/>
      <c r="M492" s="10">
        <v>3</v>
      </c>
      <c r="N492" s="10">
        <v>33</v>
      </c>
      <c r="O492" s="10">
        <v>0</v>
      </c>
      <c r="P492" s="10">
        <v>3</v>
      </c>
      <c r="Q492" s="10"/>
      <c r="R492" s="10">
        <v>0</v>
      </c>
      <c r="S492" s="10">
        <v>0</v>
      </c>
      <c r="T492" s="10">
        <v>0</v>
      </c>
      <c r="U492" s="10" t="s">
        <v>402</v>
      </c>
      <c r="V492" s="10">
        <v>9.1</v>
      </c>
      <c r="W492" s="10"/>
    </row>
    <row r="493" spans="3:23" ht="11.5" hidden="1" customHeight="1">
      <c r="C493" s="11" t="s">
        <v>690</v>
      </c>
      <c r="D493" s="15">
        <v>43019</v>
      </c>
      <c r="E493" s="10">
        <v>75</v>
      </c>
      <c r="F493" s="10">
        <v>1</v>
      </c>
      <c r="G493" s="10">
        <v>0</v>
      </c>
      <c r="H493" s="10"/>
      <c r="I493" s="10">
        <v>0</v>
      </c>
      <c r="J493" s="10">
        <v>0</v>
      </c>
      <c r="K493" s="10">
        <v>0</v>
      </c>
      <c r="L493" s="10"/>
      <c r="M493" s="10">
        <v>0</v>
      </c>
      <c r="N493" s="10">
        <v>0</v>
      </c>
      <c r="O493" s="10">
        <v>0</v>
      </c>
      <c r="P493" s="10">
        <v>0</v>
      </c>
      <c r="Q493" s="10"/>
      <c r="R493" s="10">
        <v>1</v>
      </c>
      <c r="S493" s="10">
        <v>0</v>
      </c>
      <c r="T493" s="10">
        <v>0</v>
      </c>
      <c r="U493" s="10" t="s">
        <v>401</v>
      </c>
      <c r="V493" s="10">
        <v>9</v>
      </c>
      <c r="W493" s="10"/>
    </row>
    <row r="494" spans="3:23">
      <c r="C494" s="11" t="s">
        <v>691</v>
      </c>
      <c r="D494" s="10" t="s">
        <v>432</v>
      </c>
      <c r="E494" s="10">
        <v>0</v>
      </c>
      <c r="F494" s="10">
        <v>0</v>
      </c>
      <c r="G494" s="10">
        <v>0</v>
      </c>
      <c r="H494" s="10"/>
      <c r="I494" s="10">
        <v>0</v>
      </c>
      <c r="J494" s="10">
        <v>0</v>
      </c>
      <c r="K494" s="10">
        <v>0</v>
      </c>
      <c r="L494" s="10"/>
      <c r="M494" s="10">
        <v>4</v>
      </c>
      <c r="N494" s="10">
        <v>30</v>
      </c>
      <c r="O494" s="10">
        <v>1</v>
      </c>
      <c r="P494" s="10">
        <v>7</v>
      </c>
      <c r="Q494" s="10"/>
      <c r="R494" s="10">
        <v>0</v>
      </c>
      <c r="S494" s="10">
        <v>0</v>
      </c>
      <c r="T494" s="10">
        <v>0</v>
      </c>
      <c r="U494" s="10" t="s">
        <v>412</v>
      </c>
      <c r="V494" s="10">
        <v>9</v>
      </c>
      <c r="W494" s="10"/>
    </row>
    <row r="495" spans="3:23" hidden="1">
      <c r="C495" s="11" t="s">
        <v>692</v>
      </c>
      <c r="D495" s="10" t="s">
        <v>520</v>
      </c>
      <c r="E495" s="10">
        <v>216</v>
      </c>
      <c r="F495" s="10">
        <v>1</v>
      </c>
      <c r="G495" s="10">
        <v>2</v>
      </c>
      <c r="H495" s="10"/>
      <c r="I495" s="10">
        <v>6</v>
      </c>
      <c r="J495" s="10">
        <v>3</v>
      </c>
      <c r="K495" s="10">
        <v>0</v>
      </c>
      <c r="L495" s="10"/>
      <c r="M495" s="10">
        <v>0</v>
      </c>
      <c r="N495" s="10">
        <v>0</v>
      </c>
      <c r="O495" s="10">
        <v>0</v>
      </c>
      <c r="P495" s="10">
        <v>0</v>
      </c>
      <c r="Q495" s="10"/>
      <c r="R495" s="10">
        <v>0</v>
      </c>
      <c r="S495" s="10">
        <v>0</v>
      </c>
      <c r="T495" s="10">
        <v>0</v>
      </c>
      <c r="U495" s="10" t="s">
        <v>401</v>
      </c>
      <c r="V495" s="10">
        <v>8.9</v>
      </c>
      <c r="W495" s="10"/>
    </row>
    <row r="496" spans="3:23" ht="11.5" hidden="1" customHeight="1">
      <c r="C496" s="11" t="s">
        <v>326</v>
      </c>
      <c r="D496" s="10" t="s">
        <v>432</v>
      </c>
      <c r="E496" s="10">
        <v>0</v>
      </c>
      <c r="F496" s="10">
        <v>0</v>
      </c>
      <c r="G496" s="10">
        <v>0</v>
      </c>
      <c r="H496" s="10"/>
      <c r="I496" s="10">
        <v>0</v>
      </c>
      <c r="J496" s="10">
        <v>0</v>
      </c>
      <c r="K496" s="10">
        <v>0</v>
      </c>
      <c r="L496" s="10"/>
      <c r="M496" s="10">
        <v>3</v>
      </c>
      <c r="N496" s="10">
        <v>29</v>
      </c>
      <c r="O496" s="10">
        <v>1</v>
      </c>
      <c r="P496" s="10">
        <v>6</v>
      </c>
      <c r="Q496" s="10"/>
      <c r="R496" s="10">
        <v>0</v>
      </c>
      <c r="S496" s="10">
        <v>0</v>
      </c>
      <c r="T496" s="10">
        <v>0</v>
      </c>
      <c r="U496" s="10" t="s">
        <v>403</v>
      </c>
      <c r="V496" s="10">
        <v>8.9</v>
      </c>
      <c r="W496" s="10"/>
    </row>
    <row r="497" spans="3:23" ht="11.5" hidden="1" customHeight="1">
      <c r="C497" s="11" t="s">
        <v>95</v>
      </c>
      <c r="D497" s="10" t="s">
        <v>432</v>
      </c>
      <c r="E497" s="10">
        <v>0</v>
      </c>
      <c r="F497" s="10">
        <v>0</v>
      </c>
      <c r="G497" s="10">
        <v>0</v>
      </c>
      <c r="H497" s="10"/>
      <c r="I497" s="10">
        <v>18</v>
      </c>
      <c r="J497" s="10">
        <v>87</v>
      </c>
      <c r="K497" s="10">
        <v>0</v>
      </c>
      <c r="L497" s="10"/>
      <c r="M497" s="10">
        <v>0</v>
      </c>
      <c r="N497" s="10">
        <v>0</v>
      </c>
      <c r="O497" s="10">
        <v>0</v>
      </c>
      <c r="P497" s="10">
        <v>2</v>
      </c>
      <c r="Q497" s="10"/>
      <c r="R497" s="10">
        <v>0</v>
      </c>
      <c r="S497" s="10">
        <v>0</v>
      </c>
      <c r="T497" s="10">
        <v>0</v>
      </c>
      <c r="U497" s="10" t="s">
        <v>402</v>
      </c>
      <c r="V497" s="10">
        <v>8.6999999999999993</v>
      </c>
      <c r="W497" s="10"/>
    </row>
    <row r="498" spans="3:23" ht="11.5" hidden="1" customHeight="1">
      <c r="C498" s="11" t="s">
        <v>693</v>
      </c>
      <c r="D498" s="10" t="s">
        <v>432</v>
      </c>
      <c r="E498" s="10">
        <v>0</v>
      </c>
      <c r="F498" s="10">
        <v>0</v>
      </c>
      <c r="G498" s="10">
        <v>0</v>
      </c>
      <c r="H498" s="10"/>
      <c r="I498" s="10">
        <v>2</v>
      </c>
      <c r="J498" s="10">
        <v>4</v>
      </c>
      <c r="K498" s="10">
        <v>0</v>
      </c>
      <c r="L498" s="10"/>
      <c r="M498" s="10">
        <v>4</v>
      </c>
      <c r="N498" s="10">
        <v>83</v>
      </c>
      <c r="O498" s="10">
        <v>0</v>
      </c>
      <c r="P498" s="10">
        <v>4</v>
      </c>
      <c r="Q498" s="10"/>
      <c r="R498" s="10">
        <v>0</v>
      </c>
      <c r="S498" s="10">
        <v>0</v>
      </c>
      <c r="T498" s="10">
        <v>0</v>
      </c>
      <c r="U498" s="10" t="s">
        <v>402</v>
      </c>
      <c r="V498" s="10">
        <v>8.6999999999999993</v>
      </c>
      <c r="W498" s="10"/>
    </row>
    <row r="499" spans="3:23" ht="11.5" hidden="1" customHeight="1">
      <c r="C499" s="11" t="s">
        <v>380</v>
      </c>
      <c r="D499" s="10" t="s">
        <v>432</v>
      </c>
      <c r="E499" s="10">
        <v>0</v>
      </c>
      <c r="F499" s="10">
        <v>0</v>
      </c>
      <c r="G499" s="10">
        <v>0</v>
      </c>
      <c r="H499" s="10"/>
      <c r="I499" s="10">
        <v>3</v>
      </c>
      <c r="J499" s="10">
        <v>11</v>
      </c>
      <c r="K499" s="10">
        <v>0</v>
      </c>
      <c r="L499" s="10"/>
      <c r="M499" s="10">
        <v>7</v>
      </c>
      <c r="N499" s="10">
        <v>76</v>
      </c>
      <c r="O499" s="10">
        <v>0</v>
      </c>
      <c r="P499" s="10">
        <v>11</v>
      </c>
      <c r="Q499" s="10"/>
      <c r="R499" s="10">
        <v>0</v>
      </c>
      <c r="S499" s="10">
        <v>0</v>
      </c>
      <c r="T499" s="10">
        <v>0</v>
      </c>
      <c r="U499" s="10" t="s">
        <v>403</v>
      </c>
      <c r="V499" s="10">
        <v>8.6999999999999993</v>
      </c>
      <c r="W499" s="10"/>
    </row>
    <row r="500" spans="3:23" ht="11.5" hidden="1" customHeight="1">
      <c r="C500" s="11" t="s">
        <v>378</v>
      </c>
      <c r="D500" s="10" t="s">
        <v>432</v>
      </c>
      <c r="E500" s="10">
        <v>0</v>
      </c>
      <c r="F500" s="10">
        <v>0</v>
      </c>
      <c r="G500" s="10">
        <v>0</v>
      </c>
      <c r="H500" s="10"/>
      <c r="I500" s="10">
        <v>2</v>
      </c>
      <c r="J500" s="10">
        <v>7</v>
      </c>
      <c r="K500" s="10">
        <v>0</v>
      </c>
      <c r="L500" s="10"/>
      <c r="M500" s="10">
        <v>3</v>
      </c>
      <c r="N500" s="10">
        <v>80</v>
      </c>
      <c r="O500" s="10">
        <v>0</v>
      </c>
      <c r="P500" s="10">
        <v>12</v>
      </c>
      <c r="Q500" s="10"/>
      <c r="R500" s="10">
        <v>0</v>
      </c>
      <c r="S500" s="10">
        <v>0</v>
      </c>
      <c r="T500" s="10">
        <v>0</v>
      </c>
      <c r="U500" s="10" t="s">
        <v>403</v>
      </c>
      <c r="V500" s="10">
        <v>8.6999999999999993</v>
      </c>
      <c r="W500" s="10"/>
    </row>
    <row r="501" spans="3:23" ht="11.5" hidden="1" customHeight="1">
      <c r="C501" s="11" t="s">
        <v>186</v>
      </c>
      <c r="D501" s="10" t="s">
        <v>432</v>
      </c>
      <c r="E501" s="10">
        <v>0</v>
      </c>
      <c r="F501" s="10">
        <v>0</v>
      </c>
      <c r="G501" s="10">
        <v>0</v>
      </c>
      <c r="H501" s="10"/>
      <c r="I501" s="10">
        <v>8</v>
      </c>
      <c r="J501" s="10">
        <v>26</v>
      </c>
      <c r="K501" s="10">
        <v>1</v>
      </c>
      <c r="L501" s="10"/>
      <c r="M501" s="10">
        <v>0</v>
      </c>
      <c r="N501" s="10">
        <v>0</v>
      </c>
      <c r="O501" s="10">
        <v>0</v>
      </c>
      <c r="P501" s="10">
        <v>1</v>
      </c>
      <c r="Q501" s="10"/>
      <c r="R501" s="10">
        <v>0</v>
      </c>
      <c r="S501" s="10">
        <v>0</v>
      </c>
      <c r="T501" s="10">
        <v>0</v>
      </c>
      <c r="U501" s="10" t="s">
        <v>402</v>
      </c>
      <c r="V501" s="10">
        <v>8.6</v>
      </c>
      <c r="W501" s="10"/>
    </row>
    <row r="502" spans="3:23" ht="11.5" hidden="1" customHeight="1">
      <c r="C502" s="11" t="s">
        <v>328</v>
      </c>
      <c r="D502" s="10" t="s">
        <v>450</v>
      </c>
      <c r="E502" s="10">
        <v>0</v>
      </c>
      <c r="F502" s="10">
        <v>0</v>
      </c>
      <c r="G502" s="10">
        <v>1</v>
      </c>
      <c r="H502" s="10"/>
      <c r="I502" s="10">
        <v>0</v>
      </c>
      <c r="J502" s="10">
        <v>0</v>
      </c>
      <c r="K502" s="10">
        <v>0</v>
      </c>
      <c r="L502" s="10"/>
      <c r="M502" s="10">
        <v>14</v>
      </c>
      <c r="N502" s="10">
        <v>106</v>
      </c>
      <c r="O502" s="10">
        <v>0</v>
      </c>
      <c r="P502" s="10">
        <v>20</v>
      </c>
      <c r="Q502" s="10"/>
      <c r="R502" s="10">
        <v>0</v>
      </c>
      <c r="S502" s="10">
        <v>0</v>
      </c>
      <c r="T502" s="10">
        <v>0</v>
      </c>
      <c r="U502" s="10" t="s">
        <v>403</v>
      </c>
      <c r="V502" s="10">
        <v>8.6</v>
      </c>
      <c r="W502" s="10"/>
    </row>
    <row r="503" spans="3:23" ht="11.5" customHeight="1">
      <c r="C503" s="11" t="s">
        <v>390</v>
      </c>
      <c r="D503" s="10" t="s">
        <v>432</v>
      </c>
      <c r="E503" s="10">
        <v>0</v>
      </c>
      <c r="F503" s="10">
        <v>0</v>
      </c>
      <c r="G503" s="10">
        <v>0</v>
      </c>
      <c r="H503" s="10"/>
      <c r="I503" s="10">
        <v>0</v>
      </c>
      <c r="J503" s="10">
        <v>0</v>
      </c>
      <c r="K503" s="10">
        <v>0</v>
      </c>
      <c r="L503" s="10"/>
      <c r="M503" s="10">
        <v>4</v>
      </c>
      <c r="N503" s="10">
        <v>85</v>
      </c>
      <c r="O503" s="10">
        <v>0</v>
      </c>
      <c r="P503" s="10">
        <v>9</v>
      </c>
      <c r="Q503" s="10"/>
      <c r="R503" s="10">
        <v>0</v>
      </c>
      <c r="S503" s="10">
        <v>0</v>
      </c>
      <c r="T503" s="10">
        <v>0</v>
      </c>
      <c r="U503" s="10" t="s">
        <v>412</v>
      </c>
      <c r="V503" s="10">
        <v>8.5</v>
      </c>
      <c r="W503" s="10"/>
    </row>
    <row r="504" spans="3:23" ht="11.5" customHeight="1">
      <c r="C504" s="11" t="s">
        <v>366</v>
      </c>
      <c r="D504" s="10" t="s">
        <v>432</v>
      </c>
      <c r="E504" s="10">
        <v>0</v>
      </c>
      <c r="F504" s="10">
        <v>0</v>
      </c>
      <c r="G504" s="10">
        <v>0</v>
      </c>
      <c r="H504" s="10"/>
      <c r="I504" s="10">
        <v>0</v>
      </c>
      <c r="J504" s="10">
        <v>0</v>
      </c>
      <c r="K504" s="10">
        <v>0</v>
      </c>
      <c r="L504" s="10"/>
      <c r="M504" s="10">
        <v>2</v>
      </c>
      <c r="N504" s="10">
        <v>22</v>
      </c>
      <c r="O504" s="10">
        <v>1</v>
      </c>
      <c r="P504" s="10">
        <v>3</v>
      </c>
      <c r="Q504" s="10"/>
      <c r="R504" s="10">
        <v>0</v>
      </c>
      <c r="S504" s="10">
        <v>0</v>
      </c>
      <c r="T504" s="10">
        <v>0</v>
      </c>
      <c r="U504" s="10" t="s">
        <v>412</v>
      </c>
      <c r="V504" s="10">
        <v>8.1999999999999993</v>
      </c>
      <c r="W504" s="10"/>
    </row>
    <row r="505" spans="3:23" hidden="1">
      <c r="C505" s="13" t="s">
        <v>694</v>
      </c>
      <c r="D505" s="15">
        <v>42961</v>
      </c>
      <c r="E505" s="10">
        <v>126</v>
      </c>
      <c r="F505" s="10">
        <v>1</v>
      </c>
      <c r="G505" s="10">
        <v>1</v>
      </c>
      <c r="H505" s="10"/>
      <c r="I505" s="10">
        <v>2</v>
      </c>
      <c r="J505" s="10">
        <v>9</v>
      </c>
      <c r="K505" s="10">
        <v>0</v>
      </c>
      <c r="L505" s="10"/>
      <c r="M505" s="10">
        <v>0</v>
      </c>
      <c r="N505" s="10">
        <v>0</v>
      </c>
      <c r="O505" s="10">
        <v>0</v>
      </c>
      <c r="P505" s="10">
        <v>0</v>
      </c>
      <c r="Q505" s="10"/>
      <c r="R505" s="10">
        <v>0</v>
      </c>
      <c r="S505" s="10">
        <v>0</v>
      </c>
      <c r="T505" s="10">
        <v>0</v>
      </c>
      <c r="U505" s="10" t="s">
        <v>401</v>
      </c>
      <c r="V505" s="10">
        <v>7.9</v>
      </c>
      <c r="W505" s="10"/>
    </row>
    <row r="506" spans="3:23" hidden="1">
      <c r="C506" s="11" t="s">
        <v>695</v>
      </c>
      <c r="D506" s="10" t="s">
        <v>521</v>
      </c>
      <c r="E506" s="10">
        <v>145</v>
      </c>
      <c r="F506" s="10">
        <v>1</v>
      </c>
      <c r="G506" s="10">
        <v>1</v>
      </c>
      <c r="H506" s="10"/>
      <c r="I506" s="10">
        <v>8</v>
      </c>
      <c r="J506" s="10">
        <v>1</v>
      </c>
      <c r="K506" s="10">
        <v>0</v>
      </c>
      <c r="L506" s="10"/>
      <c r="M506" s="10">
        <v>0</v>
      </c>
      <c r="N506" s="10">
        <v>0</v>
      </c>
      <c r="O506" s="10">
        <v>0</v>
      </c>
      <c r="P506" s="10">
        <v>0</v>
      </c>
      <c r="Q506" s="10"/>
      <c r="R506" s="10">
        <v>0</v>
      </c>
      <c r="S506" s="10">
        <v>0</v>
      </c>
      <c r="T506" s="10">
        <v>0</v>
      </c>
      <c r="U506" s="10" t="s">
        <v>401</v>
      </c>
      <c r="V506" s="10">
        <v>7.9</v>
      </c>
      <c r="W506" s="10"/>
    </row>
    <row r="507" spans="3:23" ht="11.5" hidden="1" customHeight="1">
      <c r="C507" s="11" t="s">
        <v>338</v>
      </c>
      <c r="D507" s="10" t="s">
        <v>432</v>
      </c>
      <c r="E507" s="10">
        <v>0</v>
      </c>
      <c r="F507" s="10">
        <v>0</v>
      </c>
      <c r="G507" s="10">
        <v>0</v>
      </c>
      <c r="H507" s="10"/>
      <c r="I507" s="10">
        <v>0</v>
      </c>
      <c r="J507" s="10">
        <v>0</v>
      </c>
      <c r="K507" s="10">
        <v>0</v>
      </c>
      <c r="L507" s="10"/>
      <c r="M507" s="10">
        <v>6</v>
      </c>
      <c r="N507" s="10">
        <v>77</v>
      </c>
      <c r="O507" s="10">
        <v>0</v>
      </c>
      <c r="P507" s="10">
        <v>12</v>
      </c>
      <c r="Q507" s="10"/>
      <c r="R507" s="10">
        <v>0</v>
      </c>
      <c r="S507" s="10">
        <v>0</v>
      </c>
      <c r="T507" s="10">
        <v>0</v>
      </c>
      <c r="U507" s="10" t="s">
        <v>403</v>
      </c>
      <c r="V507" s="10">
        <v>7.7</v>
      </c>
      <c r="W507" s="10"/>
    </row>
    <row r="508" spans="3:23" ht="11.5" hidden="1" customHeight="1">
      <c r="C508" s="11" t="s">
        <v>340</v>
      </c>
      <c r="D508" s="10" t="s">
        <v>432</v>
      </c>
      <c r="E508" s="10">
        <v>0</v>
      </c>
      <c r="F508" s="10">
        <v>0</v>
      </c>
      <c r="G508" s="10">
        <v>0</v>
      </c>
      <c r="H508" s="10"/>
      <c r="I508" s="10">
        <v>0</v>
      </c>
      <c r="J508" s="10">
        <v>0</v>
      </c>
      <c r="K508" s="10">
        <v>0</v>
      </c>
      <c r="L508" s="10"/>
      <c r="M508" s="10">
        <v>8</v>
      </c>
      <c r="N508" s="10">
        <v>76</v>
      </c>
      <c r="O508" s="10">
        <v>0</v>
      </c>
      <c r="P508" s="10">
        <v>15</v>
      </c>
      <c r="Q508" s="10"/>
      <c r="R508" s="10">
        <v>0</v>
      </c>
      <c r="S508" s="10">
        <v>0</v>
      </c>
      <c r="T508" s="10">
        <v>0</v>
      </c>
      <c r="U508" s="10" t="s">
        <v>403</v>
      </c>
      <c r="V508" s="10">
        <v>7.6</v>
      </c>
      <c r="W508" s="10"/>
    </row>
    <row r="509" spans="3:23" ht="11.5" hidden="1" customHeight="1">
      <c r="C509" s="11" t="s">
        <v>329</v>
      </c>
      <c r="D509" s="10" t="s">
        <v>432</v>
      </c>
      <c r="E509" s="10">
        <v>0</v>
      </c>
      <c r="F509" s="10">
        <v>0</v>
      </c>
      <c r="G509" s="10">
        <v>0</v>
      </c>
      <c r="H509" s="10"/>
      <c r="I509" s="10">
        <v>0</v>
      </c>
      <c r="J509" s="10">
        <v>0</v>
      </c>
      <c r="K509" s="10">
        <v>0</v>
      </c>
      <c r="L509" s="10"/>
      <c r="M509" s="10">
        <v>9</v>
      </c>
      <c r="N509" s="10">
        <v>76</v>
      </c>
      <c r="O509" s="10">
        <v>0</v>
      </c>
      <c r="P509" s="10">
        <v>19</v>
      </c>
      <c r="Q509" s="10"/>
      <c r="R509" s="10">
        <v>0</v>
      </c>
      <c r="S509" s="10">
        <v>0</v>
      </c>
      <c r="T509" s="10">
        <v>0</v>
      </c>
      <c r="U509" s="10" t="s">
        <v>403</v>
      </c>
      <c r="V509" s="10">
        <v>7.6</v>
      </c>
      <c r="W509" s="10"/>
    </row>
    <row r="510" spans="3:23" ht="11.5" hidden="1" customHeight="1">
      <c r="C510" s="11" t="s">
        <v>383</v>
      </c>
      <c r="D510" s="10" t="s">
        <v>432</v>
      </c>
      <c r="E510" s="10">
        <v>0</v>
      </c>
      <c r="F510" s="10">
        <v>0</v>
      </c>
      <c r="G510" s="10">
        <v>0</v>
      </c>
      <c r="H510" s="10"/>
      <c r="I510" s="10">
        <v>0</v>
      </c>
      <c r="J510" s="10">
        <v>0</v>
      </c>
      <c r="K510" s="10">
        <v>0</v>
      </c>
      <c r="L510" s="10"/>
      <c r="M510" s="10">
        <v>4</v>
      </c>
      <c r="N510" s="10">
        <v>75</v>
      </c>
      <c r="O510" s="10">
        <v>0</v>
      </c>
      <c r="P510" s="10">
        <v>7</v>
      </c>
      <c r="Q510" s="10"/>
      <c r="R510" s="10">
        <v>0</v>
      </c>
      <c r="S510" s="10">
        <v>0</v>
      </c>
      <c r="T510" s="10">
        <v>0</v>
      </c>
      <c r="U510" s="10" t="s">
        <v>403</v>
      </c>
      <c r="V510" s="10">
        <v>7.5</v>
      </c>
      <c r="W510" s="10"/>
    </row>
    <row r="511" spans="3:23" hidden="1">
      <c r="C511" s="11" t="s">
        <v>696</v>
      </c>
      <c r="D511" s="15">
        <v>43065</v>
      </c>
      <c r="E511" s="10">
        <v>131</v>
      </c>
      <c r="F511" s="10">
        <v>0</v>
      </c>
      <c r="G511" s="10">
        <v>0</v>
      </c>
      <c r="H511" s="10"/>
      <c r="I511" s="10">
        <v>8</v>
      </c>
      <c r="J511" s="10">
        <v>22</v>
      </c>
      <c r="K511" s="10">
        <v>0</v>
      </c>
      <c r="L511" s="10"/>
      <c r="M511" s="10">
        <v>0</v>
      </c>
      <c r="N511" s="10">
        <v>0</v>
      </c>
      <c r="O511" s="10">
        <v>0</v>
      </c>
      <c r="P511" s="10">
        <v>0</v>
      </c>
      <c r="Q511" s="10"/>
      <c r="R511" s="10">
        <v>1</v>
      </c>
      <c r="S511" s="10">
        <v>1</v>
      </c>
      <c r="T511" s="10">
        <v>0</v>
      </c>
      <c r="U511" s="10" t="s">
        <v>401</v>
      </c>
      <c r="V511" s="10">
        <v>7.4</v>
      </c>
      <c r="W511" s="10"/>
    </row>
    <row r="512" spans="3:23" ht="11.5" hidden="1" customHeight="1">
      <c r="C512" s="11" t="s">
        <v>146</v>
      </c>
      <c r="D512" s="10" t="s">
        <v>432</v>
      </c>
      <c r="E512" s="10">
        <v>0</v>
      </c>
      <c r="F512" s="10">
        <v>0</v>
      </c>
      <c r="G512" s="10">
        <v>0</v>
      </c>
      <c r="H512" s="10"/>
      <c r="I512" s="10">
        <v>19</v>
      </c>
      <c r="J512" s="10">
        <v>64</v>
      </c>
      <c r="K512" s="10">
        <v>0</v>
      </c>
      <c r="L512" s="10"/>
      <c r="M512" s="10">
        <v>3</v>
      </c>
      <c r="N512" s="10">
        <v>10</v>
      </c>
      <c r="O512" s="10">
        <v>0</v>
      </c>
      <c r="P512" s="10">
        <v>5</v>
      </c>
      <c r="Q512" s="10"/>
      <c r="R512" s="10">
        <v>0</v>
      </c>
      <c r="S512" s="10">
        <v>0</v>
      </c>
      <c r="T512" s="10">
        <v>0</v>
      </c>
      <c r="U512" s="10" t="s">
        <v>402</v>
      </c>
      <c r="V512" s="10">
        <v>7.4</v>
      </c>
      <c r="W512" s="10"/>
    </row>
    <row r="513" spans="3:23" ht="11.5" hidden="1" customHeight="1">
      <c r="C513" s="11" t="s">
        <v>697</v>
      </c>
      <c r="D513" s="10" t="s">
        <v>432</v>
      </c>
      <c r="E513" s="10">
        <v>0</v>
      </c>
      <c r="F513" s="10">
        <v>0</v>
      </c>
      <c r="G513" s="10">
        <v>0</v>
      </c>
      <c r="H513" s="10"/>
      <c r="I513" s="10">
        <v>3</v>
      </c>
      <c r="J513" s="10">
        <v>72</v>
      </c>
      <c r="K513" s="10">
        <v>0</v>
      </c>
      <c r="L513" s="10"/>
      <c r="M513" s="10">
        <v>0</v>
      </c>
      <c r="N513" s="10">
        <v>0</v>
      </c>
      <c r="O513" s="10">
        <v>0</v>
      </c>
      <c r="P513" s="10">
        <v>1</v>
      </c>
      <c r="Q513" s="10"/>
      <c r="R513" s="10">
        <v>0</v>
      </c>
      <c r="S513" s="10">
        <v>0</v>
      </c>
      <c r="T513" s="10">
        <v>0</v>
      </c>
      <c r="U513" s="10" t="s">
        <v>403</v>
      </c>
      <c r="V513" s="10">
        <v>7.2</v>
      </c>
      <c r="W513" s="10"/>
    </row>
    <row r="514" spans="3:23" ht="11.5" hidden="1" customHeight="1">
      <c r="C514" s="11" t="s">
        <v>381</v>
      </c>
      <c r="D514" s="10" t="s">
        <v>432</v>
      </c>
      <c r="E514" s="10">
        <v>0</v>
      </c>
      <c r="F514" s="10">
        <v>0</v>
      </c>
      <c r="G514" s="10">
        <v>0</v>
      </c>
      <c r="H514" s="10"/>
      <c r="I514" s="10">
        <v>0</v>
      </c>
      <c r="J514" s="10">
        <v>0</v>
      </c>
      <c r="K514" s="10">
        <v>0</v>
      </c>
      <c r="L514" s="10"/>
      <c r="M514" s="10">
        <v>6</v>
      </c>
      <c r="N514" s="10">
        <v>71</v>
      </c>
      <c r="O514" s="10">
        <v>0</v>
      </c>
      <c r="P514" s="10">
        <v>8</v>
      </c>
      <c r="Q514" s="10"/>
      <c r="R514" s="10">
        <v>0</v>
      </c>
      <c r="S514" s="10">
        <v>0</v>
      </c>
      <c r="T514" s="10">
        <v>0</v>
      </c>
      <c r="U514" s="10" t="s">
        <v>403</v>
      </c>
      <c r="V514" s="10">
        <v>7.1</v>
      </c>
      <c r="W514" s="10"/>
    </row>
    <row r="515" spans="3:23" ht="11.5" hidden="1" customHeight="1">
      <c r="C515" s="11" t="s">
        <v>698</v>
      </c>
      <c r="D515" s="10" t="s">
        <v>432</v>
      </c>
      <c r="E515" s="10">
        <v>0</v>
      </c>
      <c r="F515" s="10">
        <v>0</v>
      </c>
      <c r="G515" s="10">
        <v>0</v>
      </c>
      <c r="H515" s="10"/>
      <c r="I515" s="10">
        <v>8</v>
      </c>
      <c r="J515" s="10">
        <v>13</v>
      </c>
      <c r="K515" s="10">
        <v>0</v>
      </c>
      <c r="L515" s="10"/>
      <c r="M515" s="10">
        <v>6</v>
      </c>
      <c r="N515" s="10">
        <v>57</v>
      </c>
      <c r="O515" s="10">
        <v>0</v>
      </c>
      <c r="P515" s="10">
        <v>9</v>
      </c>
      <c r="Q515" s="10"/>
      <c r="R515" s="10">
        <v>0</v>
      </c>
      <c r="S515" s="10">
        <v>0</v>
      </c>
      <c r="T515" s="10">
        <v>0</v>
      </c>
      <c r="U515" s="10" t="s">
        <v>402</v>
      </c>
      <c r="V515" s="10">
        <v>7</v>
      </c>
      <c r="W515" s="10"/>
    </row>
    <row r="516" spans="3:23" ht="11.5" customHeight="1">
      <c r="C516" s="11" t="s">
        <v>699</v>
      </c>
      <c r="D516" s="10" t="s">
        <v>432</v>
      </c>
      <c r="E516" s="10">
        <v>0</v>
      </c>
      <c r="F516" s="10">
        <v>0</v>
      </c>
      <c r="G516" s="10">
        <v>0</v>
      </c>
      <c r="H516" s="10"/>
      <c r="I516" s="10">
        <v>0</v>
      </c>
      <c r="J516" s="10">
        <v>0</v>
      </c>
      <c r="K516" s="10">
        <v>0</v>
      </c>
      <c r="L516" s="10"/>
      <c r="M516" s="10">
        <v>6</v>
      </c>
      <c r="N516" s="10">
        <v>69</v>
      </c>
      <c r="O516" s="10">
        <v>0</v>
      </c>
      <c r="P516" s="10">
        <v>8</v>
      </c>
      <c r="Q516" s="10"/>
      <c r="R516" s="10">
        <v>0</v>
      </c>
      <c r="S516" s="10">
        <v>0</v>
      </c>
      <c r="T516" s="10">
        <v>0</v>
      </c>
      <c r="U516" s="10" t="s">
        <v>412</v>
      </c>
      <c r="V516" s="10">
        <v>6.9</v>
      </c>
      <c r="W516" s="10"/>
    </row>
    <row r="517" spans="3:23" ht="11.5" hidden="1" customHeight="1">
      <c r="C517" s="11" t="s">
        <v>339</v>
      </c>
      <c r="D517" s="10" t="s">
        <v>432</v>
      </c>
      <c r="E517" s="10">
        <v>0</v>
      </c>
      <c r="F517" s="10">
        <v>0</v>
      </c>
      <c r="G517" s="10">
        <v>0</v>
      </c>
      <c r="H517" s="10"/>
      <c r="I517" s="10">
        <v>0</v>
      </c>
      <c r="J517" s="10">
        <v>0</v>
      </c>
      <c r="K517" s="10">
        <v>0</v>
      </c>
      <c r="L517" s="10"/>
      <c r="M517" s="10">
        <v>10</v>
      </c>
      <c r="N517" s="10">
        <v>69</v>
      </c>
      <c r="O517" s="10">
        <v>0</v>
      </c>
      <c r="P517" s="10">
        <v>12</v>
      </c>
      <c r="Q517" s="10"/>
      <c r="R517" s="10">
        <v>0</v>
      </c>
      <c r="S517" s="10">
        <v>0</v>
      </c>
      <c r="T517" s="10">
        <v>0</v>
      </c>
      <c r="U517" s="10" t="s">
        <v>403</v>
      </c>
      <c r="V517" s="10">
        <v>6.9</v>
      </c>
      <c r="W517" s="10"/>
    </row>
    <row r="518" spans="3:23" ht="11.5" hidden="1" customHeight="1">
      <c r="C518" s="11" t="s">
        <v>700</v>
      </c>
      <c r="D518" s="10" t="s">
        <v>432</v>
      </c>
      <c r="E518" s="10">
        <v>0</v>
      </c>
      <c r="F518" s="10">
        <v>0</v>
      </c>
      <c r="G518" s="10">
        <v>0</v>
      </c>
      <c r="H518" s="10"/>
      <c r="I518" s="10">
        <v>0</v>
      </c>
      <c r="J518" s="10">
        <v>0</v>
      </c>
      <c r="K518" s="10">
        <v>0</v>
      </c>
      <c r="L518" s="10"/>
      <c r="M518" s="10">
        <v>7</v>
      </c>
      <c r="N518" s="10">
        <v>88</v>
      </c>
      <c r="O518" s="10">
        <v>0</v>
      </c>
      <c r="P518" s="10">
        <v>16</v>
      </c>
      <c r="Q518" s="10"/>
      <c r="R518" s="10">
        <v>0</v>
      </c>
      <c r="S518" s="10">
        <v>1</v>
      </c>
      <c r="T518" s="10">
        <v>0</v>
      </c>
      <c r="U518" s="10" t="s">
        <v>403</v>
      </c>
      <c r="V518" s="10">
        <v>6.8</v>
      </c>
      <c r="W518" s="10"/>
    </row>
    <row r="519" spans="3:23" ht="11.5" hidden="1" customHeight="1">
      <c r="C519" s="11" t="s">
        <v>343</v>
      </c>
      <c r="D519" s="10" t="s">
        <v>432</v>
      </c>
      <c r="E519" s="10">
        <v>0</v>
      </c>
      <c r="F519" s="10">
        <v>0</v>
      </c>
      <c r="G519" s="10">
        <v>0</v>
      </c>
      <c r="H519" s="10"/>
      <c r="I519" s="10">
        <v>0</v>
      </c>
      <c r="J519" s="10">
        <v>0</v>
      </c>
      <c r="K519" s="10">
        <v>0</v>
      </c>
      <c r="L519" s="10"/>
      <c r="M519" s="10">
        <v>2</v>
      </c>
      <c r="N519" s="10">
        <v>66</v>
      </c>
      <c r="O519" s="10">
        <v>0</v>
      </c>
      <c r="P519" s="10">
        <v>7</v>
      </c>
      <c r="Q519" s="10"/>
      <c r="R519" s="10">
        <v>0</v>
      </c>
      <c r="S519" s="10">
        <v>0</v>
      </c>
      <c r="T519" s="10">
        <v>0</v>
      </c>
      <c r="U519" s="10" t="s">
        <v>403</v>
      </c>
      <c r="V519" s="10">
        <v>6.6</v>
      </c>
      <c r="W519" s="10"/>
    </row>
    <row r="520" spans="3:23" ht="11.5" hidden="1" customHeight="1">
      <c r="C520" s="11" t="s">
        <v>188</v>
      </c>
      <c r="D520" s="10" t="s">
        <v>432</v>
      </c>
      <c r="E520" s="10">
        <v>0</v>
      </c>
      <c r="F520" s="10">
        <v>0</v>
      </c>
      <c r="G520" s="10">
        <v>0</v>
      </c>
      <c r="H520" s="10"/>
      <c r="I520" s="10">
        <v>18</v>
      </c>
      <c r="J520" s="10">
        <v>39</v>
      </c>
      <c r="K520" s="10">
        <v>0</v>
      </c>
      <c r="L520" s="10"/>
      <c r="M520" s="10">
        <v>3</v>
      </c>
      <c r="N520" s="10">
        <v>46</v>
      </c>
      <c r="O520" s="10">
        <v>0</v>
      </c>
      <c r="P520" s="10">
        <v>3</v>
      </c>
      <c r="Q520" s="10"/>
      <c r="R520" s="10">
        <v>0</v>
      </c>
      <c r="S520" s="10">
        <v>1</v>
      </c>
      <c r="T520" s="10">
        <v>0</v>
      </c>
      <c r="U520" s="10" t="s">
        <v>402</v>
      </c>
      <c r="V520" s="10">
        <v>6.5</v>
      </c>
      <c r="W520" s="10"/>
    </row>
    <row r="521" spans="3:23" ht="11.5" hidden="1" customHeight="1">
      <c r="C521" s="11" t="s">
        <v>701</v>
      </c>
      <c r="D521" s="10" t="s">
        <v>432</v>
      </c>
      <c r="E521" s="10">
        <v>0</v>
      </c>
      <c r="F521" s="10">
        <v>0</v>
      </c>
      <c r="G521" s="10">
        <v>0</v>
      </c>
      <c r="H521" s="10"/>
      <c r="I521" s="10">
        <v>4</v>
      </c>
      <c r="J521" s="10">
        <v>29</v>
      </c>
      <c r="K521" s="10">
        <v>0</v>
      </c>
      <c r="L521" s="10"/>
      <c r="M521" s="10">
        <v>7</v>
      </c>
      <c r="N521" s="10">
        <v>35</v>
      </c>
      <c r="O521" s="10">
        <v>0</v>
      </c>
      <c r="P521" s="10">
        <v>9</v>
      </c>
      <c r="Q521" s="10"/>
      <c r="R521" s="10">
        <v>0</v>
      </c>
      <c r="S521" s="10">
        <v>0</v>
      </c>
      <c r="T521" s="10">
        <v>0</v>
      </c>
      <c r="U521" s="10" t="s">
        <v>403</v>
      </c>
      <c r="V521" s="10">
        <v>6.4</v>
      </c>
      <c r="W521" s="10"/>
    </row>
    <row r="522" spans="3:23" ht="11.5" hidden="1" customHeight="1">
      <c r="C522" s="11" t="s">
        <v>330</v>
      </c>
      <c r="D522" s="10" t="s">
        <v>432</v>
      </c>
      <c r="E522" s="10">
        <v>0</v>
      </c>
      <c r="F522" s="10">
        <v>0</v>
      </c>
      <c r="G522" s="10">
        <v>0</v>
      </c>
      <c r="H522" s="10"/>
      <c r="I522" s="10">
        <v>0</v>
      </c>
      <c r="J522" s="10">
        <v>0</v>
      </c>
      <c r="K522" s="10">
        <v>0</v>
      </c>
      <c r="L522" s="10"/>
      <c r="M522" s="10">
        <v>3</v>
      </c>
      <c r="N522" s="10">
        <v>24</v>
      </c>
      <c r="O522" s="10">
        <v>1</v>
      </c>
      <c r="P522" s="10">
        <v>6</v>
      </c>
      <c r="Q522" s="10"/>
      <c r="R522" s="10">
        <v>0</v>
      </c>
      <c r="S522" s="10">
        <v>1</v>
      </c>
      <c r="T522" s="10">
        <v>0</v>
      </c>
      <c r="U522" s="10" t="s">
        <v>403</v>
      </c>
      <c r="V522" s="10">
        <v>6.4</v>
      </c>
      <c r="W522" s="10"/>
    </row>
    <row r="523" spans="3:23" ht="11.5" customHeight="1">
      <c r="C523" s="11" t="s">
        <v>702</v>
      </c>
      <c r="D523" s="10" t="s">
        <v>432</v>
      </c>
      <c r="E523" s="10">
        <v>0</v>
      </c>
      <c r="F523" s="10">
        <v>0</v>
      </c>
      <c r="G523" s="10">
        <v>0</v>
      </c>
      <c r="H523" s="10"/>
      <c r="I523" s="10">
        <v>0</v>
      </c>
      <c r="J523" s="10">
        <v>0</v>
      </c>
      <c r="K523" s="10">
        <v>0</v>
      </c>
      <c r="L523" s="10"/>
      <c r="M523" s="10">
        <v>8</v>
      </c>
      <c r="N523" s="10">
        <v>63</v>
      </c>
      <c r="O523" s="10">
        <v>0</v>
      </c>
      <c r="P523" s="10">
        <v>11</v>
      </c>
      <c r="Q523" s="10"/>
      <c r="R523" s="10">
        <v>0</v>
      </c>
      <c r="S523" s="10">
        <v>0</v>
      </c>
      <c r="T523" s="10">
        <v>0</v>
      </c>
      <c r="U523" s="10" t="s">
        <v>412</v>
      </c>
      <c r="V523" s="10">
        <v>6.3</v>
      </c>
      <c r="W523" s="10"/>
    </row>
    <row r="524" spans="3:23" ht="11.5" hidden="1" customHeight="1">
      <c r="C524" s="11" t="s">
        <v>336</v>
      </c>
      <c r="D524" s="10" t="s">
        <v>432</v>
      </c>
      <c r="E524" s="10">
        <v>0</v>
      </c>
      <c r="F524" s="10">
        <v>0</v>
      </c>
      <c r="G524" s="10">
        <v>0</v>
      </c>
      <c r="H524" s="10"/>
      <c r="I524" s="10">
        <v>0</v>
      </c>
      <c r="J524" s="10">
        <v>0</v>
      </c>
      <c r="K524" s="10">
        <v>0</v>
      </c>
      <c r="L524" s="10"/>
      <c r="M524" s="10">
        <v>6</v>
      </c>
      <c r="N524" s="10">
        <v>63</v>
      </c>
      <c r="O524" s="10">
        <v>0</v>
      </c>
      <c r="P524" s="10">
        <v>7</v>
      </c>
      <c r="Q524" s="10"/>
      <c r="R524" s="10">
        <v>0</v>
      </c>
      <c r="S524" s="10">
        <v>0</v>
      </c>
      <c r="T524" s="10">
        <v>0</v>
      </c>
      <c r="U524" s="10" t="s">
        <v>403</v>
      </c>
      <c r="V524" s="10">
        <v>6.3</v>
      </c>
      <c r="W524" s="10"/>
    </row>
    <row r="525" spans="3:23" ht="11.5" customHeight="1">
      <c r="C525" s="11" t="s">
        <v>703</v>
      </c>
      <c r="D525" s="10" t="s">
        <v>432</v>
      </c>
      <c r="E525" s="10">
        <v>0</v>
      </c>
      <c r="F525" s="10">
        <v>0</v>
      </c>
      <c r="G525" s="10">
        <v>0</v>
      </c>
      <c r="H525" s="10"/>
      <c r="I525" s="10">
        <v>0</v>
      </c>
      <c r="J525" s="10">
        <v>0</v>
      </c>
      <c r="K525" s="10">
        <v>0</v>
      </c>
      <c r="L525" s="10"/>
      <c r="M525" s="10">
        <v>4</v>
      </c>
      <c r="N525" s="10">
        <v>62</v>
      </c>
      <c r="O525" s="10">
        <v>0</v>
      </c>
      <c r="P525" s="10">
        <v>5</v>
      </c>
      <c r="Q525" s="10"/>
      <c r="R525" s="10">
        <v>0</v>
      </c>
      <c r="S525" s="10">
        <v>0</v>
      </c>
      <c r="T525" s="10">
        <v>0</v>
      </c>
      <c r="U525" s="10" t="s">
        <v>412</v>
      </c>
      <c r="V525" s="10">
        <v>6.2</v>
      </c>
      <c r="W525" s="10"/>
    </row>
    <row r="526" spans="3:23" ht="11.5" customHeight="1">
      <c r="C526" s="11" t="s">
        <v>360</v>
      </c>
      <c r="D526" s="10" t="s">
        <v>432</v>
      </c>
      <c r="E526" s="10">
        <v>0</v>
      </c>
      <c r="F526" s="10">
        <v>0</v>
      </c>
      <c r="G526" s="10">
        <v>0</v>
      </c>
      <c r="H526" s="10"/>
      <c r="I526" s="10">
        <v>0</v>
      </c>
      <c r="J526" s="10">
        <v>0</v>
      </c>
      <c r="K526" s="10">
        <v>0</v>
      </c>
      <c r="L526" s="10"/>
      <c r="M526" s="10">
        <v>1</v>
      </c>
      <c r="N526" s="10">
        <v>1</v>
      </c>
      <c r="O526" s="10">
        <v>1</v>
      </c>
      <c r="P526" s="10">
        <v>1</v>
      </c>
      <c r="Q526" s="10"/>
      <c r="R526" s="10">
        <v>0</v>
      </c>
      <c r="S526" s="10">
        <v>0</v>
      </c>
      <c r="T526" s="10">
        <v>0</v>
      </c>
      <c r="U526" s="10" t="s">
        <v>412</v>
      </c>
      <c r="V526" s="10">
        <v>6.1</v>
      </c>
      <c r="W526" s="10"/>
    </row>
    <row r="527" spans="3:23" ht="11.5" hidden="1" customHeight="1">
      <c r="C527" s="11" t="s">
        <v>704</v>
      </c>
      <c r="D527" s="10" t="s">
        <v>522</v>
      </c>
      <c r="E527" s="10">
        <v>150</v>
      </c>
      <c r="F527" s="10">
        <v>1</v>
      </c>
      <c r="G527" s="10">
        <v>1</v>
      </c>
      <c r="H527" s="10"/>
      <c r="I527" s="10">
        <v>0</v>
      </c>
      <c r="J527" s="10">
        <v>0</v>
      </c>
      <c r="K527" s="10">
        <v>0</v>
      </c>
      <c r="L527" s="10"/>
      <c r="M527" s="10">
        <v>0</v>
      </c>
      <c r="N527" s="10">
        <v>0</v>
      </c>
      <c r="O527" s="10">
        <v>0</v>
      </c>
      <c r="P527" s="10">
        <v>0</v>
      </c>
      <c r="Q527" s="10"/>
      <c r="R527" s="10">
        <v>0</v>
      </c>
      <c r="S527" s="10">
        <v>1</v>
      </c>
      <c r="T527" s="10">
        <v>0</v>
      </c>
      <c r="U527" s="10" t="s">
        <v>401</v>
      </c>
      <c r="V527" s="10">
        <v>6</v>
      </c>
      <c r="W527" s="10"/>
    </row>
    <row r="528" spans="3:23" hidden="1">
      <c r="C528" s="11" t="s">
        <v>120</v>
      </c>
      <c r="D528" s="10" t="s">
        <v>432</v>
      </c>
      <c r="E528" s="10">
        <v>0</v>
      </c>
      <c r="F528" s="10">
        <v>0</v>
      </c>
      <c r="G528" s="10">
        <v>0</v>
      </c>
      <c r="H528" s="10"/>
      <c r="I528" s="10">
        <v>37</v>
      </c>
      <c r="J528" s="10">
        <v>72</v>
      </c>
      <c r="K528" s="10">
        <v>0</v>
      </c>
      <c r="L528" s="10"/>
      <c r="M528" s="10">
        <v>3</v>
      </c>
      <c r="N528" s="10">
        <v>8</v>
      </c>
      <c r="O528" s="10">
        <v>0</v>
      </c>
      <c r="P528" s="10">
        <v>6</v>
      </c>
      <c r="Q528" s="10"/>
      <c r="R528" s="10">
        <v>0</v>
      </c>
      <c r="S528" s="10">
        <v>1</v>
      </c>
      <c r="T528" s="10">
        <v>0</v>
      </c>
      <c r="U528" s="10" t="s">
        <v>402</v>
      </c>
      <c r="V528" s="10">
        <v>6</v>
      </c>
      <c r="W528" s="10"/>
    </row>
    <row r="529" spans="3:23" ht="11.5" customHeight="1">
      <c r="C529" s="11" t="s">
        <v>372</v>
      </c>
      <c r="D529" s="10" t="s">
        <v>432</v>
      </c>
      <c r="E529" s="10">
        <v>0</v>
      </c>
      <c r="F529" s="10">
        <v>0</v>
      </c>
      <c r="G529" s="10">
        <v>0</v>
      </c>
      <c r="H529" s="10"/>
      <c r="I529" s="10">
        <v>0</v>
      </c>
      <c r="J529" s="10">
        <v>0</v>
      </c>
      <c r="K529" s="10">
        <v>0</v>
      </c>
      <c r="L529" s="10"/>
      <c r="M529" s="10">
        <v>3</v>
      </c>
      <c r="N529" s="10">
        <v>59</v>
      </c>
      <c r="O529" s="10">
        <v>0</v>
      </c>
      <c r="P529" s="10">
        <v>4</v>
      </c>
      <c r="Q529" s="10"/>
      <c r="R529" s="10">
        <v>0</v>
      </c>
      <c r="S529" s="10">
        <v>0</v>
      </c>
      <c r="T529" s="10">
        <v>0</v>
      </c>
      <c r="U529" s="10" t="s">
        <v>412</v>
      </c>
      <c r="V529" s="10">
        <v>5.9</v>
      </c>
      <c r="W529" s="10"/>
    </row>
    <row r="530" spans="3:23" ht="11.5" hidden="1" customHeight="1">
      <c r="C530" s="11" t="s">
        <v>387</v>
      </c>
      <c r="D530" s="10" t="s">
        <v>432</v>
      </c>
      <c r="E530" s="10">
        <v>0</v>
      </c>
      <c r="F530" s="10">
        <v>0</v>
      </c>
      <c r="G530" s="10">
        <v>0</v>
      </c>
      <c r="H530" s="10"/>
      <c r="I530" s="10">
        <v>0</v>
      </c>
      <c r="J530" s="10">
        <v>0</v>
      </c>
      <c r="K530" s="10">
        <v>0</v>
      </c>
      <c r="L530" s="10"/>
      <c r="M530" s="10">
        <v>5</v>
      </c>
      <c r="N530" s="10">
        <v>59</v>
      </c>
      <c r="O530" s="10">
        <v>0</v>
      </c>
      <c r="P530" s="10">
        <v>7</v>
      </c>
      <c r="Q530" s="10"/>
      <c r="R530" s="10">
        <v>0</v>
      </c>
      <c r="S530" s="10">
        <v>0</v>
      </c>
      <c r="T530" s="10">
        <v>0</v>
      </c>
      <c r="U530" s="10" t="s">
        <v>403</v>
      </c>
      <c r="V530" s="10">
        <v>5.9</v>
      </c>
      <c r="W530" s="10"/>
    </row>
    <row r="531" spans="3:23" ht="11.5" hidden="1" customHeight="1">
      <c r="C531" s="11" t="s">
        <v>705</v>
      </c>
      <c r="D531" s="10" t="s">
        <v>432</v>
      </c>
      <c r="E531" s="10">
        <v>0</v>
      </c>
      <c r="F531" s="10">
        <v>0</v>
      </c>
      <c r="G531" s="10">
        <v>0</v>
      </c>
      <c r="H531" s="10"/>
      <c r="I531" s="10">
        <v>6</v>
      </c>
      <c r="J531" s="10">
        <v>43</v>
      </c>
      <c r="K531" s="10">
        <v>0</v>
      </c>
      <c r="L531" s="10"/>
      <c r="M531" s="10">
        <v>2</v>
      </c>
      <c r="N531" s="10">
        <v>34</v>
      </c>
      <c r="O531" s="10">
        <v>0</v>
      </c>
      <c r="P531" s="10">
        <v>3</v>
      </c>
      <c r="Q531" s="10"/>
      <c r="R531" s="10">
        <v>0</v>
      </c>
      <c r="S531" s="10">
        <v>1</v>
      </c>
      <c r="T531" s="10">
        <v>0</v>
      </c>
      <c r="U531" s="10" t="s">
        <v>403</v>
      </c>
      <c r="V531" s="10">
        <v>5.7</v>
      </c>
      <c r="W531" s="10"/>
    </row>
    <row r="532" spans="3:23" ht="11.5" hidden="1" customHeight="1">
      <c r="C532" s="11" t="s">
        <v>170</v>
      </c>
      <c r="D532" s="10" t="s">
        <v>432</v>
      </c>
      <c r="E532" s="10">
        <v>0</v>
      </c>
      <c r="F532" s="10">
        <v>0</v>
      </c>
      <c r="G532" s="10">
        <v>0</v>
      </c>
      <c r="H532" s="10"/>
      <c r="I532" s="10">
        <v>18</v>
      </c>
      <c r="J532" s="10">
        <v>28</v>
      </c>
      <c r="K532" s="10">
        <v>0</v>
      </c>
      <c r="L532" s="10"/>
      <c r="M532" s="10">
        <v>5</v>
      </c>
      <c r="N532" s="10">
        <v>25</v>
      </c>
      <c r="O532" s="10">
        <v>0</v>
      </c>
      <c r="P532" s="10">
        <v>7</v>
      </c>
      <c r="Q532" s="10"/>
      <c r="R532" s="10">
        <v>0</v>
      </c>
      <c r="S532" s="10">
        <v>0</v>
      </c>
      <c r="T532" s="10">
        <v>0</v>
      </c>
      <c r="U532" s="10" t="s">
        <v>402</v>
      </c>
      <c r="V532" s="10">
        <v>5.3</v>
      </c>
      <c r="W532" s="10"/>
    </row>
    <row r="533" spans="3:23" ht="11.5" hidden="1" customHeight="1">
      <c r="C533" s="11" t="s">
        <v>344</v>
      </c>
      <c r="D533" s="10" t="s">
        <v>432</v>
      </c>
      <c r="E533" s="10">
        <v>0</v>
      </c>
      <c r="F533" s="10">
        <v>0</v>
      </c>
      <c r="G533" s="10">
        <v>0</v>
      </c>
      <c r="H533" s="10"/>
      <c r="I533" s="10">
        <v>0</v>
      </c>
      <c r="J533" s="10">
        <v>0</v>
      </c>
      <c r="K533" s="10">
        <v>0</v>
      </c>
      <c r="L533" s="10"/>
      <c r="M533" s="10">
        <v>1</v>
      </c>
      <c r="N533" s="10">
        <v>13</v>
      </c>
      <c r="O533" s="10">
        <v>1</v>
      </c>
      <c r="P533" s="10">
        <v>1</v>
      </c>
      <c r="Q533" s="10"/>
      <c r="R533" s="10">
        <v>0</v>
      </c>
      <c r="S533" s="10">
        <v>1</v>
      </c>
      <c r="T533" s="10">
        <v>0</v>
      </c>
      <c r="U533" s="10" t="s">
        <v>403</v>
      </c>
      <c r="V533" s="10">
        <v>5.3</v>
      </c>
      <c r="W533" s="10"/>
    </row>
    <row r="534" spans="3:23" hidden="1">
      <c r="C534" s="11" t="s">
        <v>706</v>
      </c>
      <c r="D534" s="15">
        <v>42798</v>
      </c>
      <c r="E534" s="10">
        <v>29</v>
      </c>
      <c r="F534" s="10">
        <v>1</v>
      </c>
      <c r="G534" s="10">
        <v>0</v>
      </c>
      <c r="H534" s="10"/>
      <c r="I534" s="10">
        <v>0</v>
      </c>
      <c r="J534" s="10">
        <v>0</v>
      </c>
      <c r="K534" s="10">
        <v>0</v>
      </c>
      <c r="L534" s="10"/>
      <c r="M534" s="10">
        <v>0</v>
      </c>
      <c r="N534" s="10">
        <v>0</v>
      </c>
      <c r="O534" s="10">
        <v>0</v>
      </c>
      <c r="P534" s="10">
        <v>0</v>
      </c>
      <c r="Q534" s="10"/>
      <c r="R534" s="10">
        <v>0</v>
      </c>
      <c r="S534" s="10">
        <v>0</v>
      </c>
      <c r="T534" s="10">
        <v>0</v>
      </c>
      <c r="U534" s="10" t="s">
        <v>401</v>
      </c>
      <c r="V534" s="10">
        <v>5.2</v>
      </c>
      <c r="W534" s="10"/>
    </row>
    <row r="535" spans="3:23" ht="11.5" hidden="1" customHeight="1">
      <c r="C535" s="11" t="s">
        <v>707</v>
      </c>
      <c r="D535" s="10" t="s">
        <v>432</v>
      </c>
      <c r="E535" s="10">
        <v>0</v>
      </c>
      <c r="F535" s="10">
        <v>0</v>
      </c>
      <c r="G535" s="10">
        <v>0</v>
      </c>
      <c r="H535" s="10"/>
      <c r="I535" s="10">
        <v>0</v>
      </c>
      <c r="J535" s="10">
        <v>0</v>
      </c>
      <c r="K535" s="10">
        <v>0</v>
      </c>
      <c r="L535" s="10"/>
      <c r="M535" s="10">
        <v>0</v>
      </c>
      <c r="N535" s="10">
        <v>0</v>
      </c>
      <c r="O535" s="10">
        <v>0</v>
      </c>
      <c r="P535" s="10">
        <v>0</v>
      </c>
      <c r="Q535" s="10"/>
      <c r="R535" s="10">
        <v>0</v>
      </c>
      <c r="S535" s="10">
        <v>0</v>
      </c>
      <c r="T535" s="10">
        <v>0</v>
      </c>
      <c r="U535" s="10" t="s">
        <v>458</v>
      </c>
      <c r="V535" s="10">
        <v>5</v>
      </c>
      <c r="W535" s="10"/>
    </row>
    <row r="536" spans="3:23" ht="11.5" customHeight="1">
      <c r="C536" s="11" t="s">
        <v>708</v>
      </c>
      <c r="D536" s="10" t="s">
        <v>432</v>
      </c>
      <c r="E536" s="10">
        <v>0</v>
      </c>
      <c r="F536" s="10">
        <v>0</v>
      </c>
      <c r="G536" s="10">
        <v>0</v>
      </c>
      <c r="H536" s="10"/>
      <c r="I536" s="10">
        <v>0</v>
      </c>
      <c r="J536" s="10">
        <v>0</v>
      </c>
      <c r="K536" s="10">
        <v>0</v>
      </c>
      <c r="L536" s="10"/>
      <c r="M536" s="10">
        <v>2</v>
      </c>
      <c r="N536" s="10">
        <v>50</v>
      </c>
      <c r="O536" s="10">
        <v>0</v>
      </c>
      <c r="P536" s="10">
        <v>4</v>
      </c>
      <c r="Q536" s="10"/>
      <c r="R536" s="10">
        <v>0</v>
      </c>
      <c r="S536" s="10">
        <v>0</v>
      </c>
      <c r="T536" s="10">
        <v>0</v>
      </c>
      <c r="U536" s="10" t="s">
        <v>412</v>
      </c>
      <c r="V536" s="10">
        <v>5</v>
      </c>
      <c r="W536" s="10"/>
    </row>
    <row r="537" spans="3:23" ht="11.5" hidden="1" customHeight="1">
      <c r="C537" s="11" t="s">
        <v>345</v>
      </c>
      <c r="D537" s="10" t="s">
        <v>432</v>
      </c>
      <c r="E537" s="10">
        <v>0</v>
      </c>
      <c r="F537" s="10">
        <v>0</v>
      </c>
      <c r="G537" s="10">
        <v>0</v>
      </c>
      <c r="H537" s="10"/>
      <c r="I537" s="10">
        <v>0</v>
      </c>
      <c r="J537" s="10">
        <v>0</v>
      </c>
      <c r="K537" s="10">
        <v>0</v>
      </c>
      <c r="L537" s="10"/>
      <c r="M537" s="10">
        <v>2</v>
      </c>
      <c r="N537" s="10">
        <v>50</v>
      </c>
      <c r="O537" s="10">
        <v>0</v>
      </c>
      <c r="P537" s="10">
        <v>4</v>
      </c>
      <c r="Q537" s="10"/>
      <c r="R537" s="10">
        <v>0</v>
      </c>
      <c r="S537" s="10">
        <v>0</v>
      </c>
      <c r="T537" s="10">
        <v>0</v>
      </c>
      <c r="U537" s="10" t="s">
        <v>403</v>
      </c>
      <c r="V537" s="10">
        <v>5</v>
      </c>
      <c r="W537" s="10"/>
    </row>
    <row r="538" spans="3:23" ht="11.5" hidden="1" customHeight="1">
      <c r="C538" s="11" t="s">
        <v>181</v>
      </c>
      <c r="D538" s="10" t="s">
        <v>432</v>
      </c>
      <c r="E538" s="10">
        <v>0</v>
      </c>
      <c r="F538" s="10">
        <v>0</v>
      </c>
      <c r="G538" s="10">
        <v>0</v>
      </c>
      <c r="H538" s="10"/>
      <c r="I538" s="10">
        <v>9</v>
      </c>
      <c r="J538" s="10">
        <v>34</v>
      </c>
      <c r="K538" s="10">
        <v>0</v>
      </c>
      <c r="L538" s="10"/>
      <c r="M538" s="10">
        <v>3</v>
      </c>
      <c r="N538" s="10">
        <v>15</v>
      </c>
      <c r="O538" s="10">
        <v>0</v>
      </c>
      <c r="P538" s="10">
        <v>4</v>
      </c>
      <c r="Q538" s="10"/>
      <c r="R538" s="10">
        <v>0</v>
      </c>
      <c r="S538" s="10">
        <v>0</v>
      </c>
      <c r="T538" s="10">
        <v>0</v>
      </c>
      <c r="U538" s="10" t="s">
        <v>402</v>
      </c>
      <c r="V538" s="10">
        <v>4.9000000000000004</v>
      </c>
      <c r="W538" s="10"/>
    </row>
    <row r="539" spans="3:23" ht="11.5" hidden="1" customHeight="1">
      <c r="C539" s="11" t="s">
        <v>709</v>
      </c>
      <c r="D539" s="10" t="s">
        <v>432</v>
      </c>
      <c r="E539" s="10">
        <v>0</v>
      </c>
      <c r="F539" s="10">
        <v>0</v>
      </c>
      <c r="G539" s="10">
        <v>0</v>
      </c>
      <c r="H539" s="10"/>
      <c r="I539" s="10">
        <v>12</v>
      </c>
      <c r="J539" s="10">
        <v>44</v>
      </c>
      <c r="K539" s="10">
        <v>0</v>
      </c>
      <c r="L539" s="10"/>
      <c r="M539" s="10">
        <v>1</v>
      </c>
      <c r="N539" s="10">
        <v>5</v>
      </c>
      <c r="O539" s="10">
        <v>0</v>
      </c>
      <c r="P539" s="10">
        <v>2</v>
      </c>
      <c r="Q539" s="10"/>
      <c r="R539" s="10">
        <v>0</v>
      </c>
      <c r="S539" s="10">
        <v>0</v>
      </c>
      <c r="T539" s="10">
        <v>0</v>
      </c>
      <c r="U539" s="10" t="s">
        <v>402</v>
      </c>
      <c r="V539" s="10">
        <v>4.9000000000000004</v>
      </c>
      <c r="W539" s="10"/>
    </row>
    <row r="540" spans="3:23" ht="11.5" hidden="1" customHeight="1">
      <c r="C540" s="11" t="s">
        <v>710</v>
      </c>
      <c r="D540" s="10" t="s">
        <v>432</v>
      </c>
      <c r="E540" s="10">
        <v>0</v>
      </c>
      <c r="F540" s="10">
        <v>0</v>
      </c>
      <c r="G540" s="10">
        <v>0</v>
      </c>
      <c r="H540" s="10"/>
      <c r="I540" s="10">
        <v>10</v>
      </c>
      <c r="J540" s="10">
        <v>27</v>
      </c>
      <c r="K540" s="10">
        <v>0</v>
      </c>
      <c r="L540" s="10"/>
      <c r="M540" s="10">
        <v>2</v>
      </c>
      <c r="N540" s="10">
        <v>20</v>
      </c>
      <c r="O540" s="10">
        <v>0</v>
      </c>
      <c r="P540" s="10">
        <v>2</v>
      </c>
      <c r="Q540" s="10"/>
      <c r="R540" s="10">
        <v>0</v>
      </c>
      <c r="S540" s="10">
        <v>0</v>
      </c>
      <c r="T540" s="10">
        <v>0</v>
      </c>
      <c r="U540" s="10" t="s">
        <v>402</v>
      </c>
      <c r="V540" s="10">
        <v>4.7</v>
      </c>
      <c r="W540" s="10"/>
    </row>
    <row r="541" spans="3:23" ht="11.5" customHeight="1">
      <c r="C541" s="11" t="s">
        <v>382</v>
      </c>
      <c r="D541" s="10" t="s">
        <v>432</v>
      </c>
      <c r="E541" s="10">
        <v>0</v>
      </c>
      <c r="F541" s="10">
        <v>0</v>
      </c>
      <c r="G541" s="10">
        <v>0</v>
      </c>
      <c r="H541" s="10"/>
      <c r="I541" s="10">
        <v>0</v>
      </c>
      <c r="J541" s="10">
        <v>0</v>
      </c>
      <c r="K541" s="10">
        <v>0</v>
      </c>
      <c r="L541" s="10"/>
      <c r="M541" s="10">
        <v>6</v>
      </c>
      <c r="N541" s="10">
        <v>44</v>
      </c>
      <c r="O541" s="10">
        <v>0</v>
      </c>
      <c r="P541" s="10">
        <v>6</v>
      </c>
      <c r="Q541" s="10"/>
      <c r="R541" s="10">
        <v>0</v>
      </c>
      <c r="S541" s="10">
        <v>0</v>
      </c>
      <c r="T541" s="10">
        <v>0</v>
      </c>
      <c r="U541" s="10" t="s">
        <v>412</v>
      </c>
      <c r="V541" s="10">
        <v>4.4000000000000004</v>
      </c>
      <c r="W541" s="10"/>
    </row>
    <row r="542" spans="3:23" ht="11.5" hidden="1" customHeight="1">
      <c r="C542" s="11" t="s">
        <v>177</v>
      </c>
      <c r="D542" s="10" t="s">
        <v>432</v>
      </c>
      <c r="E542" s="10">
        <v>0</v>
      </c>
      <c r="F542" s="10">
        <v>0</v>
      </c>
      <c r="G542" s="10">
        <v>0</v>
      </c>
      <c r="H542" s="10"/>
      <c r="I542" s="10">
        <v>11</v>
      </c>
      <c r="J542" s="10">
        <v>32</v>
      </c>
      <c r="K542" s="10">
        <v>0</v>
      </c>
      <c r="L542" s="10"/>
      <c r="M542" s="10">
        <v>2</v>
      </c>
      <c r="N542" s="10">
        <v>11</v>
      </c>
      <c r="O542" s="10">
        <v>0</v>
      </c>
      <c r="P542" s="10">
        <v>4</v>
      </c>
      <c r="Q542" s="10"/>
      <c r="R542" s="10">
        <v>0</v>
      </c>
      <c r="S542" s="10">
        <v>0</v>
      </c>
      <c r="T542" s="10">
        <v>0</v>
      </c>
      <c r="U542" s="10" t="s">
        <v>402</v>
      </c>
      <c r="V542" s="10">
        <v>4.3</v>
      </c>
      <c r="W542" s="10"/>
    </row>
    <row r="543" spans="3:23" ht="11.5" hidden="1" customHeight="1">
      <c r="C543" s="11" t="s">
        <v>711</v>
      </c>
      <c r="D543" s="10" t="s">
        <v>432</v>
      </c>
      <c r="E543" s="10">
        <v>0</v>
      </c>
      <c r="F543" s="10">
        <v>0</v>
      </c>
      <c r="G543" s="10">
        <v>0</v>
      </c>
      <c r="H543" s="10"/>
      <c r="I543" s="10">
        <v>1</v>
      </c>
      <c r="J543" s="10">
        <v>7</v>
      </c>
      <c r="K543" s="10">
        <v>0</v>
      </c>
      <c r="L543" s="10"/>
      <c r="M543" s="10">
        <v>3</v>
      </c>
      <c r="N543" s="10">
        <v>36</v>
      </c>
      <c r="O543" s="10">
        <v>0</v>
      </c>
      <c r="P543" s="10">
        <v>4</v>
      </c>
      <c r="Q543" s="10"/>
      <c r="R543" s="10">
        <v>0</v>
      </c>
      <c r="S543" s="10">
        <v>0</v>
      </c>
      <c r="T543" s="10">
        <v>0</v>
      </c>
      <c r="U543" s="10" t="s">
        <v>403</v>
      </c>
      <c r="V543" s="10">
        <v>4.3</v>
      </c>
      <c r="W543" s="10"/>
    </row>
    <row r="544" spans="3:23" ht="11.5" hidden="1" customHeight="1">
      <c r="C544" s="11" t="s">
        <v>180</v>
      </c>
      <c r="D544" s="10" t="s">
        <v>432</v>
      </c>
      <c r="E544" s="10">
        <v>0</v>
      </c>
      <c r="F544" s="10">
        <v>0</v>
      </c>
      <c r="G544" s="10">
        <v>0</v>
      </c>
      <c r="H544" s="10"/>
      <c r="I544" s="10">
        <v>4</v>
      </c>
      <c r="J544" s="10">
        <v>19</v>
      </c>
      <c r="K544" s="10">
        <v>0</v>
      </c>
      <c r="L544" s="10"/>
      <c r="M544" s="10">
        <v>4</v>
      </c>
      <c r="N544" s="10">
        <v>22</v>
      </c>
      <c r="O544" s="10">
        <v>0</v>
      </c>
      <c r="P544" s="10">
        <v>4</v>
      </c>
      <c r="Q544" s="10"/>
      <c r="R544" s="10">
        <v>0</v>
      </c>
      <c r="S544" s="10">
        <v>0</v>
      </c>
      <c r="T544" s="10">
        <v>0</v>
      </c>
      <c r="U544" s="10" t="s">
        <v>402</v>
      </c>
      <c r="V544" s="10">
        <v>4.0999999999999996</v>
      </c>
      <c r="W544" s="10"/>
    </row>
    <row r="545" spans="3:23" ht="11.5" customHeight="1">
      <c r="C545" s="11" t="s">
        <v>712</v>
      </c>
      <c r="D545" s="10" t="s">
        <v>432</v>
      </c>
      <c r="E545" s="10">
        <v>0</v>
      </c>
      <c r="F545" s="10">
        <v>0</v>
      </c>
      <c r="G545" s="10">
        <v>0</v>
      </c>
      <c r="H545" s="10"/>
      <c r="I545" s="10">
        <v>0</v>
      </c>
      <c r="J545" s="10">
        <v>0</v>
      </c>
      <c r="K545" s="10">
        <v>0</v>
      </c>
      <c r="L545" s="10"/>
      <c r="M545" s="10">
        <v>4</v>
      </c>
      <c r="N545" s="10">
        <v>41</v>
      </c>
      <c r="O545" s="10">
        <v>0</v>
      </c>
      <c r="P545" s="10">
        <v>6</v>
      </c>
      <c r="Q545" s="10"/>
      <c r="R545" s="10">
        <v>0</v>
      </c>
      <c r="S545" s="10">
        <v>0</v>
      </c>
      <c r="T545" s="10">
        <v>0</v>
      </c>
      <c r="U545" s="10" t="s">
        <v>412</v>
      </c>
      <c r="V545" s="10">
        <v>4.0999999999999996</v>
      </c>
      <c r="W545" s="10"/>
    </row>
    <row r="546" spans="3:23" ht="11.5" hidden="1" customHeight="1">
      <c r="C546" s="11" t="s">
        <v>713</v>
      </c>
      <c r="D546" s="10" t="s">
        <v>432</v>
      </c>
      <c r="E546" s="10">
        <v>0</v>
      </c>
      <c r="F546" s="10">
        <v>0</v>
      </c>
      <c r="G546" s="10">
        <v>0</v>
      </c>
      <c r="H546" s="10"/>
      <c r="I546" s="10">
        <v>1</v>
      </c>
      <c r="J546" s="10">
        <v>1</v>
      </c>
      <c r="K546" s="10">
        <v>0</v>
      </c>
      <c r="L546" s="10"/>
      <c r="M546" s="10">
        <v>0</v>
      </c>
      <c r="N546" s="10">
        <v>0</v>
      </c>
      <c r="O546" s="10">
        <v>0</v>
      </c>
      <c r="P546" s="10">
        <v>1</v>
      </c>
      <c r="Q546" s="10"/>
      <c r="R546" s="10">
        <v>0</v>
      </c>
      <c r="S546" s="10">
        <v>1</v>
      </c>
      <c r="T546" s="10">
        <v>1</v>
      </c>
      <c r="U546" s="10" t="s">
        <v>403</v>
      </c>
      <c r="V546" s="10">
        <v>4.0999999999999996</v>
      </c>
      <c r="W546" s="10"/>
    </row>
    <row r="547" spans="3:23" ht="11.5" hidden="1" customHeight="1">
      <c r="C547" s="11" t="s">
        <v>714</v>
      </c>
      <c r="D547" s="10" t="s">
        <v>432</v>
      </c>
      <c r="E547" s="10">
        <v>0</v>
      </c>
      <c r="F547" s="10">
        <v>0</v>
      </c>
      <c r="G547" s="10">
        <v>0</v>
      </c>
      <c r="H547" s="10"/>
      <c r="I547" s="10">
        <v>1</v>
      </c>
      <c r="J547" s="10">
        <v>2</v>
      </c>
      <c r="K547" s="10">
        <v>0</v>
      </c>
      <c r="L547" s="10"/>
      <c r="M547" s="10">
        <v>3</v>
      </c>
      <c r="N547" s="10">
        <v>37</v>
      </c>
      <c r="O547" s="10">
        <v>0</v>
      </c>
      <c r="P547" s="10">
        <v>7</v>
      </c>
      <c r="Q547" s="10"/>
      <c r="R547" s="10">
        <v>0</v>
      </c>
      <c r="S547" s="10">
        <v>0</v>
      </c>
      <c r="T547" s="10">
        <v>0</v>
      </c>
      <c r="U547" s="10" t="s">
        <v>403</v>
      </c>
      <c r="V547" s="10">
        <v>3.9</v>
      </c>
      <c r="W547" s="10"/>
    </row>
    <row r="548" spans="3:23" ht="11.5" hidden="1" customHeight="1">
      <c r="C548" s="11" t="s">
        <v>168</v>
      </c>
      <c r="D548" s="10" t="s">
        <v>432</v>
      </c>
      <c r="E548" s="10">
        <v>0</v>
      </c>
      <c r="F548" s="10">
        <v>0</v>
      </c>
      <c r="G548" s="10">
        <v>0</v>
      </c>
      <c r="H548" s="10"/>
      <c r="I548" s="10">
        <v>3</v>
      </c>
      <c r="J548" s="10">
        <v>2</v>
      </c>
      <c r="K548" s="10">
        <v>0</v>
      </c>
      <c r="L548" s="10"/>
      <c r="M548" s="10">
        <v>7</v>
      </c>
      <c r="N548" s="10">
        <v>36</v>
      </c>
      <c r="O548" s="10">
        <v>0</v>
      </c>
      <c r="P548" s="10">
        <v>11</v>
      </c>
      <c r="Q548" s="10"/>
      <c r="R548" s="10">
        <v>0</v>
      </c>
      <c r="S548" s="10">
        <v>0</v>
      </c>
      <c r="T548" s="10">
        <v>0</v>
      </c>
      <c r="U548" s="10" t="s">
        <v>402</v>
      </c>
      <c r="V548" s="10">
        <v>3.8</v>
      </c>
      <c r="W548" s="10"/>
    </row>
    <row r="549" spans="3:23" ht="11.5" customHeight="1">
      <c r="C549" s="11" t="s">
        <v>715</v>
      </c>
      <c r="D549" s="10" t="s">
        <v>432</v>
      </c>
      <c r="E549" s="10">
        <v>0</v>
      </c>
      <c r="F549" s="10">
        <v>0</v>
      </c>
      <c r="G549" s="10">
        <v>0</v>
      </c>
      <c r="H549" s="10"/>
      <c r="I549" s="10">
        <v>0</v>
      </c>
      <c r="J549" s="10">
        <v>0</v>
      </c>
      <c r="K549" s="10">
        <v>0</v>
      </c>
      <c r="L549" s="10"/>
      <c r="M549" s="10">
        <v>2</v>
      </c>
      <c r="N549" s="10">
        <v>36</v>
      </c>
      <c r="O549" s="10">
        <v>0</v>
      </c>
      <c r="P549" s="10">
        <v>3</v>
      </c>
      <c r="Q549" s="10"/>
      <c r="R549" s="10">
        <v>0</v>
      </c>
      <c r="S549" s="10">
        <v>0</v>
      </c>
      <c r="T549" s="10">
        <v>0</v>
      </c>
      <c r="U549" s="10" t="s">
        <v>412</v>
      </c>
      <c r="V549" s="10">
        <v>3.6</v>
      </c>
      <c r="W549" s="10"/>
    </row>
    <row r="550" spans="3:23" ht="11.5" hidden="1" customHeight="1">
      <c r="C550" s="11" t="s">
        <v>184</v>
      </c>
      <c r="D550" s="10" t="s">
        <v>432</v>
      </c>
      <c r="E550" s="10">
        <v>0</v>
      </c>
      <c r="F550" s="10">
        <v>0</v>
      </c>
      <c r="G550" s="10">
        <v>0</v>
      </c>
      <c r="H550" s="10"/>
      <c r="I550" s="10">
        <v>1</v>
      </c>
      <c r="J550" s="10">
        <v>-8</v>
      </c>
      <c r="K550" s="10">
        <v>0</v>
      </c>
      <c r="L550" s="10"/>
      <c r="M550" s="10">
        <v>4</v>
      </c>
      <c r="N550" s="10">
        <v>43</v>
      </c>
      <c r="O550" s="10">
        <v>0</v>
      </c>
      <c r="P550" s="10">
        <v>4</v>
      </c>
      <c r="Q550" s="10"/>
      <c r="R550" s="10">
        <v>0</v>
      </c>
      <c r="S550" s="10">
        <v>0</v>
      </c>
      <c r="T550" s="10">
        <v>0</v>
      </c>
      <c r="U550" s="10" t="s">
        <v>402</v>
      </c>
      <c r="V550" s="10">
        <v>3.5</v>
      </c>
      <c r="W550" s="10"/>
    </row>
    <row r="551" spans="3:23" ht="11.5" customHeight="1">
      <c r="C551" s="11" t="s">
        <v>716</v>
      </c>
      <c r="D551" s="10" t="s">
        <v>432</v>
      </c>
      <c r="E551" s="10">
        <v>0</v>
      </c>
      <c r="F551" s="10">
        <v>0</v>
      </c>
      <c r="G551" s="10">
        <v>0</v>
      </c>
      <c r="H551" s="10"/>
      <c r="I551" s="10">
        <v>0</v>
      </c>
      <c r="J551" s="10">
        <v>0</v>
      </c>
      <c r="K551" s="10">
        <v>0</v>
      </c>
      <c r="L551" s="10"/>
      <c r="M551" s="10">
        <v>4</v>
      </c>
      <c r="N551" s="10">
        <v>35</v>
      </c>
      <c r="O551" s="10">
        <v>0</v>
      </c>
      <c r="P551" s="10">
        <v>5</v>
      </c>
      <c r="Q551" s="10"/>
      <c r="R551" s="10">
        <v>0</v>
      </c>
      <c r="S551" s="10">
        <v>0</v>
      </c>
      <c r="T551" s="10">
        <v>0</v>
      </c>
      <c r="U551" s="10" t="s">
        <v>412</v>
      </c>
      <c r="V551" s="10">
        <v>3.5</v>
      </c>
      <c r="W551" s="10"/>
    </row>
    <row r="552" spans="3:23" ht="11.5" hidden="1" customHeight="1">
      <c r="C552" s="11" t="s">
        <v>165</v>
      </c>
      <c r="D552" s="10" t="s">
        <v>432</v>
      </c>
      <c r="E552" s="10">
        <v>0</v>
      </c>
      <c r="F552" s="10">
        <v>0</v>
      </c>
      <c r="G552" s="10">
        <v>0</v>
      </c>
      <c r="H552" s="10"/>
      <c r="I552" s="10">
        <v>10</v>
      </c>
      <c r="J552" s="10">
        <v>32</v>
      </c>
      <c r="K552" s="10">
        <v>0</v>
      </c>
      <c r="L552" s="10"/>
      <c r="M552" s="10">
        <v>0</v>
      </c>
      <c r="N552" s="10">
        <v>0</v>
      </c>
      <c r="O552" s="10">
        <v>0</v>
      </c>
      <c r="P552" s="10">
        <v>1</v>
      </c>
      <c r="Q552" s="10"/>
      <c r="R552" s="10">
        <v>0</v>
      </c>
      <c r="S552" s="10">
        <v>0</v>
      </c>
      <c r="T552" s="10">
        <v>0</v>
      </c>
      <c r="U552" s="10" t="s">
        <v>402</v>
      </c>
      <c r="V552" s="10">
        <v>3.2</v>
      </c>
      <c r="W552" s="10"/>
    </row>
    <row r="553" spans="3:23" ht="11.5" customHeight="1">
      <c r="C553" s="11" t="s">
        <v>717</v>
      </c>
      <c r="D553" s="10" t="s">
        <v>432</v>
      </c>
      <c r="E553" s="10">
        <v>0</v>
      </c>
      <c r="F553" s="10">
        <v>0</v>
      </c>
      <c r="G553" s="10">
        <v>0</v>
      </c>
      <c r="H553" s="10"/>
      <c r="I553" s="10">
        <v>0</v>
      </c>
      <c r="J553" s="10">
        <v>0</v>
      </c>
      <c r="K553" s="10">
        <v>0</v>
      </c>
      <c r="L553" s="10"/>
      <c r="M553" s="10">
        <v>3</v>
      </c>
      <c r="N553" s="10">
        <v>32</v>
      </c>
      <c r="O553" s="10">
        <v>0</v>
      </c>
      <c r="P553" s="10">
        <v>4</v>
      </c>
      <c r="Q553" s="10"/>
      <c r="R553" s="10">
        <v>0</v>
      </c>
      <c r="S553" s="10">
        <v>0</v>
      </c>
      <c r="T553" s="10">
        <v>0</v>
      </c>
      <c r="U553" s="10" t="s">
        <v>412</v>
      </c>
      <c r="V553" s="10">
        <v>3.2</v>
      </c>
      <c r="W553" s="10"/>
    </row>
    <row r="554" spans="3:23" ht="11.5" customHeight="1">
      <c r="C554" s="11" t="s">
        <v>718</v>
      </c>
      <c r="D554" s="10" t="s">
        <v>432</v>
      </c>
      <c r="E554" s="10">
        <v>0</v>
      </c>
      <c r="F554" s="10">
        <v>0</v>
      </c>
      <c r="G554" s="10">
        <v>0</v>
      </c>
      <c r="H554" s="10"/>
      <c r="I554" s="10">
        <v>0</v>
      </c>
      <c r="J554" s="10">
        <v>0</v>
      </c>
      <c r="K554" s="10">
        <v>0</v>
      </c>
      <c r="L554" s="10"/>
      <c r="M554" s="10">
        <v>6</v>
      </c>
      <c r="N554" s="10">
        <v>29</v>
      </c>
      <c r="O554" s="10">
        <v>0</v>
      </c>
      <c r="P554" s="10">
        <v>6</v>
      </c>
      <c r="Q554" s="10"/>
      <c r="R554" s="10">
        <v>0</v>
      </c>
      <c r="S554" s="10">
        <v>0</v>
      </c>
      <c r="T554" s="10">
        <v>0</v>
      </c>
      <c r="U554" s="10" t="s">
        <v>412</v>
      </c>
      <c r="V554" s="10">
        <v>2.9</v>
      </c>
      <c r="W554" s="10"/>
    </row>
    <row r="555" spans="3:23" ht="11.5" hidden="1" customHeight="1">
      <c r="C555" s="11" t="s">
        <v>719</v>
      </c>
      <c r="D555" s="10" t="s">
        <v>432</v>
      </c>
      <c r="E555" s="10">
        <v>0</v>
      </c>
      <c r="F555" s="10">
        <v>0</v>
      </c>
      <c r="G555" s="10">
        <v>0</v>
      </c>
      <c r="H555" s="10"/>
      <c r="I555" s="10">
        <v>0</v>
      </c>
      <c r="J555" s="10">
        <v>0</v>
      </c>
      <c r="K555" s="10">
        <v>0</v>
      </c>
      <c r="L555" s="10"/>
      <c r="M555" s="10">
        <v>4</v>
      </c>
      <c r="N555" s="10">
        <v>27</v>
      </c>
      <c r="O555" s="10">
        <v>0</v>
      </c>
      <c r="P555" s="10">
        <v>5</v>
      </c>
      <c r="Q555" s="10"/>
      <c r="R555" s="10">
        <v>0</v>
      </c>
      <c r="S555" s="10">
        <v>0</v>
      </c>
      <c r="T555" s="10">
        <v>0</v>
      </c>
      <c r="U555" s="10" t="s">
        <v>402</v>
      </c>
      <c r="V555" s="10">
        <v>2.7</v>
      </c>
      <c r="W555" s="10"/>
    </row>
    <row r="556" spans="3:23" ht="11.5" customHeight="1">
      <c r="C556" s="11" t="s">
        <v>720</v>
      </c>
      <c r="D556" s="10" t="s">
        <v>432</v>
      </c>
      <c r="E556" s="10">
        <v>0</v>
      </c>
      <c r="F556" s="10">
        <v>0</v>
      </c>
      <c r="G556" s="10">
        <v>0</v>
      </c>
      <c r="H556" s="10"/>
      <c r="I556" s="10">
        <v>0</v>
      </c>
      <c r="J556" s="10">
        <v>0</v>
      </c>
      <c r="K556" s="10">
        <v>0</v>
      </c>
      <c r="L556" s="10"/>
      <c r="M556" s="10">
        <v>2</v>
      </c>
      <c r="N556" s="10">
        <v>27</v>
      </c>
      <c r="O556" s="10">
        <v>0</v>
      </c>
      <c r="P556" s="10">
        <v>2</v>
      </c>
      <c r="Q556" s="10"/>
      <c r="R556" s="10">
        <v>0</v>
      </c>
      <c r="S556" s="10">
        <v>0</v>
      </c>
      <c r="T556" s="10">
        <v>0</v>
      </c>
      <c r="U556" s="10" t="s">
        <v>412</v>
      </c>
      <c r="V556" s="10">
        <v>2.7</v>
      </c>
      <c r="W556" s="10"/>
    </row>
    <row r="557" spans="3:23" ht="11.5" hidden="1" customHeight="1">
      <c r="C557" s="11" t="s">
        <v>721</v>
      </c>
      <c r="D557" s="10" t="s">
        <v>432</v>
      </c>
      <c r="E557" s="10">
        <v>0</v>
      </c>
      <c r="F557" s="10">
        <v>0</v>
      </c>
      <c r="G557" s="10">
        <v>0</v>
      </c>
      <c r="H557" s="10"/>
      <c r="I557" s="10">
        <v>1</v>
      </c>
      <c r="J557" s="10">
        <v>2</v>
      </c>
      <c r="K557" s="10">
        <v>0</v>
      </c>
      <c r="L557" s="10"/>
      <c r="M557" s="10">
        <v>5</v>
      </c>
      <c r="N557" s="10">
        <v>44</v>
      </c>
      <c r="O557" s="10">
        <v>0</v>
      </c>
      <c r="P557" s="10">
        <v>7</v>
      </c>
      <c r="Q557" s="10"/>
      <c r="R557" s="10">
        <v>0</v>
      </c>
      <c r="S557" s="10">
        <v>1</v>
      </c>
      <c r="T557" s="10">
        <v>0</v>
      </c>
      <c r="U557" s="10" t="s">
        <v>402</v>
      </c>
      <c r="V557" s="10">
        <v>2.6</v>
      </c>
      <c r="W557" s="10"/>
    </row>
    <row r="558" spans="3:23" ht="11.5" hidden="1" customHeight="1">
      <c r="C558" s="11" t="s">
        <v>161</v>
      </c>
      <c r="D558" s="10" t="s">
        <v>432</v>
      </c>
      <c r="E558" s="10">
        <v>0</v>
      </c>
      <c r="F558" s="10">
        <v>0</v>
      </c>
      <c r="G558" s="10">
        <v>0</v>
      </c>
      <c r="H558" s="10"/>
      <c r="I558" s="10">
        <v>7</v>
      </c>
      <c r="J558" s="10">
        <v>24</v>
      </c>
      <c r="K558" s="10">
        <v>0</v>
      </c>
      <c r="L558" s="10"/>
      <c r="M558" s="10">
        <v>1</v>
      </c>
      <c r="N558" s="10">
        <v>2</v>
      </c>
      <c r="O558" s="10">
        <v>0</v>
      </c>
      <c r="P558" s="10">
        <v>2</v>
      </c>
      <c r="Q558" s="10"/>
      <c r="R558" s="10">
        <v>0</v>
      </c>
      <c r="S558" s="10">
        <v>0</v>
      </c>
      <c r="T558" s="10">
        <v>0</v>
      </c>
      <c r="U558" s="10" t="s">
        <v>402</v>
      </c>
      <c r="V558" s="10">
        <v>2.6</v>
      </c>
      <c r="W558" s="10"/>
    </row>
    <row r="559" spans="3:23" ht="11.5" customHeight="1">
      <c r="C559" s="11" t="s">
        <v>722</v>
      </c>
      <c r="D559" s="10" t="s">
        <v>432</v>
      </c>
      <c r="E559" s="10">
        <v>0</v>
      </c>
      <c r="F559" s="10">
        <v>0</v>
      </c>
      <c r="G559" s="10">
        <v>0</v>
      </c>
      <c r="H559" s="10"/>
      <c r="I559" s="10">
        <v>0</v>
      </c>
      <c r="J559" s="10">
        <v>0</v>
      </c>
      <c r="K559" s="10">
        <v>0</v>
      </c>
      <c r="L559" s="10"/>
      <c r="M559" s="10">
        <v>2</v>
      </c>
      <c r="N559" s="10">
        <v>25</v>
      </c>
      <c r="O559" s="10">
        <v>0</v>
      </c>
      <c r="P559" s="10">
        <v>2</v>
      </c>
      <c r="Q559" s="10"/>
      <c r="R559" s="10">
        <v>0</v>
      </c>
      <c r="S559" s="10">
        <v>0</v>
      </c>
      <c r="T559" s="10">
        <v>0</v>
      </c>
      <c r="U559" s="10" t="s">
        <v>412</v>
      </c>
      <c r="V559" s="10">
        <v>2.5</v>
      </c>
      <c r="W559" s="10"/>
    </row>
    <row r="560" spans="3:23" ht="11.5" customHeight="1">
      <c r="C560" s="11" t="s">
        <v>723</v>
      </c>
      <c r="D560" s="10" t="s">
        <v>432</v>
      </c>
      <c r="E560" s="10">
        <v>0</v>
      </c>
      <c r="F560" s="10">
        <v>0</v>
      </c>
      <c r="G560" s="10">
        <v>0</v>
      </c>
      <c r="H560" s="10"/>
      <c r="I560" s="10">
        <v>0</v>
      </c>
      <c r="J560" s="10">
        <v>0</v>
      </c>
      <c r="K560" s="10">
        <v>0</v>
      </c>
      <c r="L560" s="10"/>
      <c r="M560" s="10">
        <v>5</v>
      </c>
      <c r="N560" s="10">
        <v>23</v>
      </c>
      <c r="O560" s="10">
        <v>0</v>
      </c>
      <c r="P560" s="10">
        <v>8</v>
      </c>
      <c r="Q560" s="10"/>
      <c r="R560" s="10">
        <v>0</v>
      </c>
      <c r="S560" s="10">
        <v>0</v>
      </c>
      <c r="T560" s="10">
        <v>0</v>
      </c>
      <c r="U560" s="10" t="s">
        <v>412</v>
      </c>
      <c r="V560" s="10">
        <v>2.2999999999999998</v>
      </c>
      <c r="W560" s="10"/>
    </row>
    <row r="561" spans="3:23" ht="11.5" hidden="1" customHeight="1">
      <c r="C561" s="11" t="s">
        <v>357</v>
      </c>
      <c r="D561" s="10" t="s">
        <v>432</v>
      </c>
      <c r="E561" s="10">
        <v>0</v>
      </c>
      <c r="F561" s="10">
        <v>0</v>
      </c>
      <c r="G561" s="10">
        <v>0</v>
      </c>
      <c r="H561" s="10"/>
      <c r="I561" s="10">
        <v>0</v>
      </c>
      <c r="J561" s="10">
        <v>0</v>
      </c>
      <c r="K561" s="10">
        <v>0</v>
      </c>
      <c r="L561" s="10"/>
      <c r="M561" s="10">
        <v>1</v>
      </c>
      <c r="N561" s="10">
        <v>23</v>
      </c>
      <c r="O561" s="10">
        <v>0</v>
      </c>
      <c r="P561" s="10">
        <v>1</v>
      </c>
      <c r="Q561" s="10"/>
      <c r="R561" s="10">
        <v>0</v>
      </c>
      <c r="S561" s="10">
        <v>0</v>
      </c>
      <c r="T561" s="10">
        <v>0</v>
      </c>
      <c r="U561" s="10" t="s">
        <v>403</v>
      </c>
      <c r="V561" s="10">
        <v>2.2999999999999998</v>
      </c>
      <c r="W561" s="10"/>
    </row>
    <row r="562" spans="3:23" ht="11.5" hidden="1" customHeight="1">
      <c r="C562" s="11" t="s">
        <v>351</v>
      </c>
      <c r="D562" s="10" t="s">
        <v>432</v>
      </c>
      <c r="E562" s="10">
        <v>0</v>
      </c>
      <c r="F562" s="10">
        <v>0</v>
      </c>
      <c r="G562" s="10">
        <v>0</v>
      </c>
      <c r="H562" s="10"/>
      <c r="I562" s="10">
        <v>0</v>
      </c>
      <c r="J562" s="10">
        <v>0</v>
      </c>
      <c r="K562" s="10">
        <v>0</v>
      </c>
      <c r="L562" s="10"/>
      <c r="M562" s="10">
        <v>2</v>
      </c>
      <c r="N562" s="10">
        <v>22</v>
      </c>
      <c r="O562" s="10">
        <v>0</v>
      </c>
      <c r="P562" s="10">
        <v>4</v>
      </c>
      <c r="Q562" s="10"/>
      <c r="R562" s="10">
        <v>0</v>
      </c>
      <c r="S562" s="10">
        <v>0</v>
      </c>
      <c r="T562" s="10">
        <v>0</v>
      </c>
      <c r="U562" s="10" t="s">
        <v>403</v>
      </c>
      <c r="V562" s="10">
        <v>2.2000000000000002</v>
      </c>
      <c r="W562" s="10"/>
    </row>
    <row r="563" spans="3:23" ht="11.5" hidden="1" customHeight="1">
      <c r="C563" s="11" t="s">
        <v>342</v>
      </c>
      <c r="D563" s="10" t="s">
        <v>432</v>
      </c>
      <c r="E563" s="10">
        <v>0</v>
      </c>
      <c r="F563" s="10">
        <v>0</v>
      </c>
      <c r="G563" s="10">
        <v>0</v>
      </c>
      <c r="H563" s="10"/>
      <c r="I563" s="10">
        <v>0</v>
      </c>
      <c r="J563" s="10">
        <v>0</v>
      </c>
      <c r="K563" s="10">
        <v>0</v>
      </c>
      <c r="L563" s="10"/>
      <c r="M563" s="10">
        <v>1</v>
      </c>
      <c r="N563" s="10">
        <v>20</v>
      </c>
      <c r="O563" s="10">
        <v>0</v>
      </c>
      <c r="P563" s="10">
        <v>5</v>
      </c>
      <c r="Q563" s="10"/>
      <c r="R563" s="10">
        <v>0</v>
      </c>
      <c r="S563" s="10">
        <v>0</v>
      </c>
      <c r="T563" s="10">
        <v>0</v>
      </c>
      <c r="U563" s="10" t="s">
        <v>403</v>
      </c>
      <c r="V563" s="10">
        <v>2</v>
      </c>
      <c r="W563" s="10"/>
    </row>
    <row r="564" spans="3:23" ht="11.5" hidden="1" customHeight="1">
      <c r="C564" s="11" t="s">
        <v>187</v>
      </c>
      <c r="D564" s="10" t="s">
        <v>432</v>
      </c>
      <c r="E564" s="10">
        <v>0</v>
      </c>
      <c r="F564" s="10">
        <v>0</v>
      </c>
      <c r="G564" s="10">
        <v>0</v>
      </c>
      <c r="H564" s="10"/>
      <c r="I564" s="10">
        <v>1</v>
      </c>
      <c r="J564" s="10">
        <v>4</v>
      </c>
      <c r="K564" s="10">
        <v>0</v>
      </c>
      <c r="L564" s="10"/>
      <c r="M564" s="10">
        <v>2</v>
      </c>
      <c r="N564" s="10">
        <v>15</v>
      </c>
      <c r="O564" s="10">
        <v>0</v>
      </c>
      <c r="P564" s="10">
        <v>4</v>
      </c>
      <c r="Q564" s="10"/>
      <c r="R564" s="10">
        <v>0</v>
      </c>
      <c r="S564" s="10">
        <v>0</v>
      </c>
      <c r="T564" s="10">
        <v>0</v>
      </c>
      <c r="U564" s="10" t="s">
        <v>402</v>
      </c>
      <c r="V564" s="10">
        <v>1.9</v>
      </c>
      <c r="W564" s="10"/>
    </row>
    <row r="565" spans="3:23" ht="11.5" customHeight="1">
      <c r="C565" s="11" t="s">
        <v>724</v>
      </c>
      <c r="D565" s="10" t="s">
        <v>432</v>
      </c>
      <c r="E565" s="10">
        <v>0</v>
      </c>
      <c r="F565" s="10">
        <v>0</v>
      </c>
      <c r="G565" s="10">
        <v>0</v>
      </c>
      <c r="H565" s="10"/>
      <c r="I565" s="10">
        <v>0</v>
      </c>
      <c r="J565" s="10">
        <v>0</v>
      </c>
      <c r="K565" s="10">
        <v>0</v>
      </c>
      <c r="L565" s="10"/>
      <c r="M565" s="10">
        <v>3</v>
      </c>
      <c r="N565" s="10">
        <v>19</v>
      </c>
      <c r="O565" s="10">
        <v>0</v>
      </c>
      <c r="P565" s="10">
        <v>3</v>
      </c>
      <c r="Q565" s="10"/>
      <c r="R565" s="10">
        <v>0</v>
      </c>
      <c r="S565" s="10">
        <v>0</v>
      </c>
      <c r="T565" s="10">
        <v>0</v>
      </c>
      <c r="U565" s="10" t="s">
        <v>412</v>
      </c>
      <c r="V565" s="10">
        <v>1.9</v>
      </c>
      <c r="W565" s="10"/>
    </row>
    <row r="566" spans="3:23" ht="11.5" hidden="1" customHeight="1">
      <c r="C566" s="11" t="s">
        <v>725</v>
      </c>
      <c r="D566" s="10" t="s">
        <v>432</v>
      </c>
      <c r="E566" s="10">
        <v>0</v>
      </c>
      <c r="F566" s="10">
        <v>0</v>
      </c>
      <c r="G566" s="10">
        <v>0</v>
      </c>
      <c r="H566" s="10"/>
      <c r="I566" s="10">
        <v>0</v>
      </c>
      <c r="J566" s="10">
        <v>0</v>
      </c>
      <c r="K566" s="10">
        <v>0</v>
      </c>
      <c r="L566" s="10"/>
      <c r="M566" s="10">
        <v>3</v>
      </c>
      <c r="N566" s="10">
        <v>18</v>
      </c>
      <c r="O566" s="10">
        <v>0</v>
      </c>
      <c r="P566" s="10">
        <v>6</v>
      </c>
      <c r="Q566" s="10"/>
      <c r="R566" s="10">
        <v>0</v>
      </c>
      <c r="S566" s="10">
        <v>0</v>
      </c>
      <c r="T566" s="10">
        <v>0</v>
      </c>
      <c r="U566" s="10" t="s">
        <v>402</v>
      </c>
      <c r="V566" s="10">
        <v>1.8</v>
      </c>
      <c r="W566" s="10"/>
    </row>
    <row r="567" spans="3:23" ht="11.5" customHeight="1">
      <c r="C567" s="11" t="s">
        <v>386</v>
      </c>
      <c r="D567" s="10" t="s">
        <v>432</v>
      </c>
      <c r="E567" s="10">
        <v>0</v>
      </c>
      <c r="F567" s="10">
        <v>0</v>
      </c>
      <c r="G567" s="10">
        <v>0</v>
      </c>
      <c r="H567" s="10"/>
      <c r="I567" s="10">
        <v>0</v>
      </c>
      <c r="J567" s="10">
        <v>0</v>
      </c>
      <c r="K567" s="10">
        <v>0</v>
      </c>
      <c r="L567" s="10"/>
      <c r="M567" s="10">
        <v>2</v>
      </c>
      <c r="N567" s="10">
        <v>18</v>
      </c>
      <c r="O567" s="10">
        <v>0</v>
      </c>
      <c r="P567" s="10">
        <v>3</v>
      </c>
      <c r="Q567" s="10"/>
      <c r="R567" s="10">
        <v>0</v>
      </c>
      <c r="S567" s="10">
        <v>0</v>
      </c>
      <c r="T567" s="10">
        <v>0</v>
      </c>
      <c r="U567" s="10" t="s">
        <v>412</v>
      </c>
      <c r="V567" s="10">
        <v>1.8</v>
      </c>
      <c r="W567" s="10"/>
    </row>
    <row r="568" spans="3:23" hidden="1">
      <c r="C568" s="11" t="s">
        <v>726</v>
      </c>
      <c r="D568" s="15">
        <v>42897</v>
      </c>
      <c r="E568" s="10">
        <v>96</v>
      </c>
      <c r="F568" s="10">
        <v>0</v>
      </c>
      <c r="G568" s="10">
        <v>1</v>
      </c>
      <c r="H568" s="10"/>
      <c r="I568" s="10">
        <v>1</v>
      </c>
      <c r="J568" s="10">
        <v>-1</v>
      </c>
      <c r="K568" s="10">
        <v>0</v>
      </c>
      <c r="L568" s="10"/>
      <c r="M568" s="10">
        <v>0</v>
      </c>
      <c r="N568" s="10">
        <v>0</v>
      </c>
      <c r="O568" s="10">
        <v>0</v>
      </c>
      <c r="P568" s="10">
        <v>0</v>
      </c>
      <c r="Q568" s="10"/>
      <c r="R568" s="10">
        <v>0</v>
      </c>
      <c r="S568" s="10">
        <v>0</v>
      </c>
      <c r="T568" s="10">
        <v>0</v>
      </c>
      <c r="U568" s="10" t="s">
        <v>401</v>
      </c>
      <c r="V568" s="10">
        <v>1.7</v>
      </c>
      <c r="W568" s="10"/>
    </row>
    <row r="569" spans="3:23" ht="11.5" hidden="1" customHeight="1">
      <c r="C569" s="11" t="s">
        <v>727</v>
      </c>
      <c r="D569" s="15">
        <v>42962</v>
      </c>
      <c r="E569" s="10">
        <v>50</v>
      </c>
      <c r="F569" s="10">
        <v>0</v>
      </c>
      <c r="G569" s="10">
        <v>0</v>
      </c>
      <c r="H569" s="10"/>
      <c r="I569" s="10">
        <v>3</v>
      </c>
      <c r="J569" s="10">
        <v>-3</v>
      </c>
      <c r="K569" s="10">
        <v>0</v>
      </c>
      <c r="L569" s="10"/>
      <c r="M569" s="10">
        <v>0</v>
      </c>
      <c r="N569" s="10">
        <v>0</v>
      </c>
      <c r="O569" s="10">
        <v>0</v>
      </c>
      <c r="P569" s="10">
        <v>0</v>
      </c>
      <c r="Q569" s="10"/>
      <c r="R569" s="10">
        <v>0</v>
      </c>
      <c r="S569" s="10">
        <v>0</v>
      </c>
      <c r="T569" s="10">
        <v>0</v>
      </c>
      <c r="U569" s="10" t="s">
        <v>401</v>
      </c>
      <c r="V569" s="10">
        <v>1.7</v>
      </c>
      <c r="W569" s="10"/>
    </row>
    <row r="570" spans="3:23" ht="11.5" hidden="1" customHeight="1">
      <c r="C570" s="11" t="s">
        <v>728</v>
      </c>
      <c r="D570" s="10" t="s">
        <v>432</v>
      </c>
      <c r="E570" s="10">
        <v>0</v>
      </c>
      <c r="F570" s="10">
        <v>0</v>
      </c>
      <c r="G570" s="10">
        <v>0</v>
      </c>
      <c r="H570" s="10"/>
      <c r="I570" s="10">
        <v>1</v>
      </c>
      <c r="J570" s="10">
        <v>3</v>
      </c>
      <c r="K570" s="10">
        <v>0</v>
      </c>
      <c r="L570" s="10"/>
      <c r="M570" s="10">
        <v>1</v>
      </c>
      <c r="N570" s="10">
        <v>14</v>
      </c>
      <c r="O570" s="10">
        <v>0</v>
      </c>
      <c r="P570" s="10">
        <v>2</v>
      </c>
      <c r="Q570" s="10"/>
      <c r="R570" s="10">
        <v>0</v>
      </c>
      <c r="S570" s="10">
        <v>0</v>
      </c>
      <c r="T570" s="10">
        <v>0</v>
      </c>
      <c r="U570" s="10" t="s">
        <v>402</v>
      </c>
      <c r="V570" s="10">
        <v>1.7</v>
      </c>
      <c r="W570" s="10"/>
    </row>
    <row r="571" spans="3:23" ht="11.5" hidden="1" customHeight="1">
      <c r="C571" s="11" t="s">
        <v>384</v>
      </c>
      <c r="D571" s="10" t="s">
        <v>432</v>
      </c>
      <c r="E571" s="10">
        <v>0</v>
      </c>
      <c r="F571" s="10">
        <v>0</v>
      </c>
      <c r="G571" s="10">
        <v>0</v>
      </c>
      <c r="H571" s="10"/>
      <c r="I571" s="10">
        <v>1</v>
      </c>
      <c r="J571" s="10">
        <v>11</v>
      </c>
      <c r="K571" s="10">
        <v>0</v>
      </c>
      <c r="L571" s="10"/>
      <c r="M571" s="10">
        <v>2</v>
      </c>
      <c r="N571" s="10">
        <v>6</v>
      </c>
      <c r="O571" s="10">
        <v>0</v>
      </c>
      <c r="P571" s="10">
        <v>4</v>
      </c>
      <c r="Q571" s="10"/>
      <c r="R571" s="10">
        <v>0</v>
      </c>
      <c r="S571" s="10">
        <v>0</v>
      </c>
      <c r="T571" s="10">
        <v>0</v>
      </c>
      <c r="U571" s="10" t="s">
        <v>403</v>
      </c>
      <c r="V571" s="10">
        <v>1.7</v>
      </c>
      <c r="W571" s="10"/>
    </row>
    <row r="572" spans="3:23" ht="11.5" hidden="1" customHeight="1">
      <c r="C572" s="11" t="s">
        <v>346</v>
      </c>
      <c r="D572" s="10" t="s">
        <v>432</v>
      </c>
      <c r="E572" s="10">
        <v>0</v>
      </c>
      <c r="F572" s="10">
        <v>0</v>
      </c>
      <c r="G572" s="10">
        <v>0</v>
      </c>
      <c r="H572" s="10"/>
      <c r="I572" s="10">
        <v>0</v>
      </c>
      <c r="J572" s="10">
        <v>0</v>
      </c>
      <c r="K572" s="10">
        <v>0</v>
      </c>
      <c r="L572" s="10"/>
      <c r="M572" s="10">
        <v>2</v>
      </c>
      <c r="N572" s="10">
        <v>17</v>
      </c>
      <c r="O572" s="10">
        <v>0</v>
      </c>
      <c r="P572" s="10">
        <v>6</v>
      </c>
      <c r="Q572" s="10"/>
      <c r="R572" s="10">
        <v>0</v>
      </c>
      <c r="S572" s="10">
        <v>0</v>
      </c>
      <c r="T572" s="10">
        <v>0</v>
      </c>
      <c r="U572" s="10" t="s">
        <v>403</v>
      </c>
      <c r="V572" s="10">
        <v>1.7</v>
      </c>
      <c r="W572" s="10"/>
    </row>
    <row r="573" spans="3:23" hidden="1">
      <c r="C573" s="11" t="s">
        <v>289</v>
      </c>
      <c r="D573" s="10" t="s">
        <v>432</v>
      </c>
      <c r="E573" s="10">
        <v>0</v>
      </c>
      <c r="F573" s="10">
        <v>0</v>
      </c>
      <c r="G573" s="10">
        <v>0</v>
      </c>
      <c r="H573" s="10"/>
      <c r="I573" s="10">
        <v>0</v>
      </c>
      <c r="J573" s="10">
        <v>0</v>
      </c>
      <c r="K573" s="10">
        <v>0</v>
      </c>
      <c r="L573" s="10"/>
      <c r="M573" s="10">
        <v>3</v>
      </c>
      <c r="N573" s="10">
        <v>37</v>
      </c>
      <c r="O573" s="10">
        <v>0</v>
      </c>
      <c r="P573" s="10">
        <v>9</v>
      </c>
      <c r="Q573" s="10"/>
      <c r="R573" s="10">
        <v>0</v>
      </c>
      <c r="S573" s="10">
        <v>1</v>
      </c>
      <c r="T573" s="10">
        <v>0</v>
      </c>
      <c r="U573" s="10" t="s">
        <v>403</v>
      </c>
      <c r="V573" s="10">
        <v>1.7</v>
      </c>
      <c r="W573" s="10"/>
    </row>
    <row r="574" spans="3:23" ht="11.5" hidden="1" customHeight="1">
      <c r="C574" s="11" t="s">
        <v>379</v>
      </c>
      <c r="D574" s="10" t="s">
        <v>432</v>
      </c>
      <c r="E574" s="10">
        <v>0</v>
      </c>
      <c r="F574" s="10">
        <v>0</v>
      </c>
      <c r="G574" s="10">
        <v>0</v>
      </c>
      <c r="H574" s="10"/>
      <c r="I574" s="10">
        <v>0</v>
      </c>
      <c r="J574" s="10">
        <v>0</v>
      </c>
      <c r="K574" s="10">
        <v>0</v>
      </c>
      <c r="L574" s="10"/>
      <c r="M574" s="10">
        <v>1</v>
      </c>
      <c r="N574" s="10">
        <v>16</v>
      </c>
      <c r="O574" s="10">
        <v>0</v>
      </c>
      <c r="P574" s="10">
        <v>1</v>
      </c>
      <c r="Q574" s="10"/>
      <c r="R574" s="10">
        <v>0</v>
      </c>
      <c r="S574" s="10">
        <v>0</v>
      </c>
      <c r="T574" s="10">
        <v>0</v>
      </c>
      <c r="U574" s="10" t="s">
        <v>403</v>
      </c>
      <c r="V574" s="10">
        <v>1.6</v>
      </c>
      <c r="W574" s="10"/>
    </row>
    <row r="575" spans="3:23" ht="11.5" hidden="1" customHeight="1">
      <c r="C575" s="11" t="s">
        <v>179</v>
      </c>
      <c r="D575" s="10" t="s">
        <v>432</v>
      </c>
      <c r="E575" s="10">
        <v>0</v>
      </c>
      <c r="F575" s="10">
        <v>0</v>
      </c>
      <c r="G575" s="10">
        <v>0</v>
      </c>
      <c r="H575" s="10"/>
      <c r="I575" s="10">
        <v>6</v>
      </c>
      <c r="J575" s="10">
        <v>15</v>
      </c>
      <c r="K575" s="10">
        <v>0</v>
      </c>
      <c r="L575" s="10"/>
      <c r="M575" s="10">
        <v>0</v>
      </c>
      <c r="N575" s="10">
        <v>0</v>
      </c>
      <c r="O575" s="10">
        <v>0</v>
      </c>
      <c r="P575" s="10">
        <v>1</v>
      </c>
      <c r="Q575" s="10"/>
      <c r="R575" s="10">
        <v>0</v>
      </c>
      <c r="S575" s="10">
        <v>0</v>
      </c>
      <c r="T575" s="10">
        <v>0</v>
      </c>
      <c r="U575" s="10" t="s">
        <v>402</v>
      </c>
      <c r="V575" s="10">
        <v>1.5</v>
      </c>
      <c r="W575" s="10"/>
    </row>
    <row r="576" spans="3:23" ht="11.5" hidden="1" customHeight="1">
      <c r="C576" s="11" t="s">
        <v>729</v>
      </c>
      <c r="D576" s="10" t="s">
        <v>432</v>
      </c>
      <c r="E576" s="10">
        <v>0</v>
      </c>
      <c r="F576" s="10">
        <v>0</v>
      </c>
      <c r="G576" s="10">
        <v>0</v>
      </c>
      <c r="H576" s="10"/>
      <c r="I576" s="10">
        <v>7</v>
      </c>
      <c r="J576" s="10">
        <v>15</v>
      </c>
      <c r="K576" s="10">
        <v>0</v>
      </c>
      <c r="L576" s="10"/>
      <c r="M576" s="10">
        <v>0</v>
      </c>
      <c r="N576" s="10">
        <v>0</v>
      </c>
      <c r="O576" s="10">
        <v>0</v>
      </c>
      <c r="P576" s="10">
        <v>3</v>
      </c>
      <c r="Q576" s="10"/>
      <c r="R576" s="10">
        <v>0</v>
      </c>
      <c r="S576" s="10">
        <v>0</v>
      </c>
      <c r="T576" s="10">
        <v>0</v>
      </c>
      <c r="U576" s="10" t="s">
        <v>402</v>
      </c>
      <c r="V576" s="10">
        <v>1.5</v>
      </c>
      <c r="W576" s="10"/>
    </row>
    <row r="577" spans="3:23" ht="11.5" hidden="1" customHeight="1">
      <c r="C577" s="11" t="s">
        <v>185</v>
      </c>
      <c r="D577" s="10" t="s">
        <v>432</v>
      </c>
      <c r="E577" s="10">
        <v>0</v>
      </c>
      <c r="F577" s="10">
        <v>0</v>
      </c>
      <c r="G577" s="10">
        <v>0</v>
      </c>
      <c r="H577" s="10"/>
      <c r="I577" s="10">
        <v>2</v>
      </c>
      <c r="J577" s="10">
        <v>15</v>
      </c>
      <c r="K577" s="10">
        <v>0</v>
      </c>
      <c r="L577" s="10"/>
      <c r="M577" s="10">
        <v>0</v>
      </c>
      <c r="N577" s="10">
        <v>0</v>
      </c>
      <c r="O577" s="10">
        <v>0</v>
      </c>
      <c r="P577" s="10">
        <v>0</v>
      </c>
      <c r="Q577" s="10"/>
      <c r="R577" s="10">
        <v>0</v>
      </c>
      <c r="S577" s="10">
        <v>0</v>
      </c>
      <c r="T577" s="10">
        <v>0</v>
      </c>
      <c r="U577" s="10" t="s">
        <v>402</v>
      </c>
      <c r="V577" s="10">
        <v>1.5</v>
      </c>
      <c r="W577" s="10"/>
    </row>
    <row r="578" spans="3:23" ht="11.5" hidden="1" customHeight="1">
      <c r="C578" s="11" t="s">
        <v>730</v>
      </c>
      <c r="D578" s="10" t="s">
        <v>432</v>
      </c>
      <c r="E578" s="10">
        <v>0</v>
      </c>
      <c r="F578" s="10">
        <v>0</v>
      </c>
      <c r="G578" s="10">
        <v>0</v>
      </c>
      <c r="H578" s="10"/>
      <c r="I578" s="10">
        <v>4</v>
      </c>
      <c r="J578" s="10">
        <v>9</v>
      </c>
      <c r="K578" s="10">
        <v>0</v>
      </c>
      <c r="L578" s="10"/>
      <c r="M578" s="10">
        <v>1</v>
      </c>
      <c r="N578" s="10">
        <v>6</v>
      </c>
      <c r="O578" s="10">
        <v>0</v>
      </c>
      <c r="P578" s="10">
        <v>1</v>
      </c>
      <c r="Q578" s="10"/>
      <c r="R578" s="10">
        <v>0</v>
      </c>
      <c r="S578" s="10">
        <v>0</v>
      </c>
      <c r="T578" s="10">
        <v>0</v>
      </c>
      <c r="U578" s="10" t="s">
        <v>402</v>
      </c>
      <c r="V578" s="10">
        <v>1.5</v>
      </c>
      <c r="W578" s="10"/>
    </row>
    <row r="579" spans="3:23" ht="11.5" customHeight="1">
      <c r="C579" s="11" t="s">
        <v>731</v>
      </c>
      <c r="D579" s="10" t="s">
        <v>432</v>
      </c>
      <c r="E579" s="10">
        <v>0</v>
      </c>
      <c r="F579" s="10">
        <v>0</v>
      </c>
      <c r="G579" s="10">
        <v>0</v>
      </c>
      <c r="H579" s="10"/>
      <c r="I579" s="10">
        <v>0</v>
      </c>
      <c r="J579" s="10">
        <v>0</v>
      </c>
      <c r="K579" s="10">
        <v>0</v>
      </c>
      <c r="L579" s="10"/>
      <c r="M579" s="10">
        <v>3</v>
      </c>
      <c r="N579" s="10">
        <v>15</v>
      </c>
      <c r="O579" s="10">
        <v>0</v>
      </c>
      <c r="P579" s="10">
        <v>10</v>
      </c>
      <c r="Q579" s="10"/>
      <c r="R579" s="10">
        <v>0</v>
      </c>
      <c r="S579" s="10">
        <v>0</v>
      </c>
      <c r="T579" s="10">
        <v>0</v>
      </c>
      <c r="U579" s="10" t="s">
        <v>412</v>
      </c>
      <c r="V579" s="10">
        <v>1.5</v>
      </c>
      <c r="W579" s="10"/>
    </row>
    <row r="580" spans="3:23" ht="11.5" customHeight="1">
      <c r="C580" s="11" t="s">
        <v>732</v>
      </c>
      <c r="D580" s="10" t="s">
        <v>432</v>
      </c>
      <c r="E580" s="10">
        <v>0</v>
      </c>
      <c r="F580" s="10">
        <v>0</v>
      </c>
      <c r="G580" s="10">
        <v>0</v>
      </c>
      <c r="H580" s="10"/>
      <c r="I580" s="10">
        <v>0</v>
      </c>
      <c r="J580" s="10">
        <v>0</v>
      </c>
      <c r="K580" s="10">
        <v>0</v>
      </c>
      <c r="L580" s="10"/>
      <c r="M580" s="10">
        <v>3</v>
      </c>
      <c r="N580" s="10">
        <v>15</v>
      </c>
      <c r="O580" s="10">
        <v>0</v>
      </c>
      <c r="P580" s="10">
        <v>6</v>
      </c>
      <c r="Q580" s="10"/>
      <c r="R580" s="10">
        <v>0</v>
      </c>
      <c r="S580" s="10">
        <v>0</v>
      </c>
      <c r="T580" s="10">
        <v>0</v>
      </c>
      <c r="U580" s="10" t="s">
        <v>412</v>
      </c>
      <c r="V580" s="10">
        <v>1.5</v>
      </c>
      <c r="W580" s="10"/>
    </row>
    <row r="581" spans="3:23" ht="11.5" hidden="1" customHeight="1">
      <c r="C581" s="11" t="s">
        <v>733</v>
      </c>
      <c r="D581" s="10" t="s">
        <v>432</v>
      </c>
      <c r="E581" s="10">
        <v>0</v>
      </c>
      <c r="F581" s="10">
        <v>0</v>
      </c>
      <c r="G581" s="10">
        <v>0</v>
      </c>
      <c r="H581" s="10"/>
      <c r="I581" s="10">
        <v>1</v>
      </c>
      <c r="J581" s="10">
        <v>15</v>
      </c>
      <c r="K581" s="10">
        <v>0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/>
      <c r="R581" s="10">
        <v>0</v>
      </c>
      <c r="S581" s="10">
        <v>0</v>
      </c>
      <c r="T581" s="10">
        <v>0</v>
      </c>
      <c r="U581" s="10" t="s">
        <v>403</v>
      </c>
      <c r="V581" s="10">
        <v>1.5</v>
      </c>
      <c r="W581" s="10"/>
    </row>
    <row r="582" spans="3:23" ht="11.5" hidden="1" customHeight="1">
      <c r="C582" s="11" t="s">
        <v>348</v>
      </c>
      <c r="D582" s="10" t="s">
        <v>432</v>
      </c>
      <c r="E582" s="10">
        <v>0</v>
      </c>
      <c r="F582" s="10">
        <v>0</v>
      </c>
      <c r="G582" s="10">
        <v>0</v>
      </c>
      <c r="H582" s="10"/>
      <c r="I582" s="10">
        <v>0</v>
      </c>
      <c r="J582" s="10">
        <v>0</v>
      </c>
      <c r="K582" s="10">
        <v>0</v>
      </c>
      <c r="L582" s="10"/>
      <c r="M582" s="10">
        <v>1</v>
      </c>
      <c r="N582" s="10">
        <v>15</v>
      </c>
      <c r="O582" s="10">
        <v>0</v>
      </c>
      <c r="P582" s="10">
        <v>3</v>
      </c>
      <c r="Q582" s="10"/>
      <c r="R582" s="10">
        <v>0</v>
      </c>
      <c r="S582" s="10">
        <v>0</v>
      </c>
      <c r="T582" s="10">
        <v>0</v>
      </c>
      <c r="U582" s="10" t="s">
        <v>403</v>
      </c>
      <c r="V582" s="10">
        <v>1.5</v>
      </c>
      <c r="W582" s="10"/>
    </row>
    <row r="583" spans="3:23" ht="11.5" customHeight="1">
      <c r="C583" s="11" t="s">
        <v>385</v>
      </c>
      <c r="D583" s="10" t="s">
        <v>432</v>
      </c>
      <c r="E583" s="10">
        <v>0</v>
      </c>
      <c r="F583" s="10">
        <v>0</v>
      </c>
      <c r="G583" s="10">
        <v>0</v>
      </c>
      <c r="H583" s="10"/>
      <c r="I583" s="10">
        <v>0</v>
      </c>
      <c r="J583" s="10">
        <v>0</v>
      </c>
      <c r="K583" s="10">
        <v>0</v>
      </c>
      <c r="L583" s="10"/>
      <c r="M583" s="10">
        <v>1</v>
      </c>
      <c r="N583" s="10">
        <v>14</v>
      </c>
      <c r="O583" s="10">
        <v>0</v>
      </c>
      <c r="P583" s="10">
        <v>2</v>
      </c>
      <c r="Q583" s="10"/>
      <c r="R583" s="10">
        <v>0</v>
      </c>
      <c r="S583" s="10">
        <v>0</v>
      </c>
      <c r="T583" s="10">
        <v>0</v>
      </c>
      <c r="U583" s="10" t="s">
        <v>412</v>
      </c>
      <c r="V583" s="10">
        <v>1.4</v>
      </c>
      <c r="W583" s="10"/>
    </row>
    <row r="584" spans="3:23" ht="11.5" hidden="1" customHeight="1">
      <c r="C584" s="11" t="s">
        <v>734</v>
      </c>
      <c r="D584" s="10" t="s">
        <v>432</v>
      </c>
      <c r="E584" s="10">
        <v>0</v>
      </c>
      <c r="F584" s="10">
        <v>0</v>
      </c>
      <c r="G584" s="10">
        <v>0</v>
      </c>
      <c r="H584" s="10"/>
      <c r="I584" s="10">
        <v>0</v>
      </c>
      <c r="J584" s="10">
        <v>0</v>
      </c>
      <c r="K584" s="10">
        <v>0</v>
      </c>
      <c r="L584" s="10"/>
      <c r="M584" s="10">
        <v>2</v>
      </c>
      <c r="N584" s="10">
        <v>13</v>
      </c>
      <c r="O584" s="10">
        <v>0</v>
      </c>
      <c r="P584" s="10">
        <v>3</v>
      </c>
      <c r="Q584" s="10"/>
      <c r="R584" s="10">
        <v>0</v>
      </c>
      <c r="S584" s="10">
        <v>0</v>
      </c>
      <c r="T584" s="10">
        <v>0</v>
      </c>
      <c r="U584" s="10" t="s">
        <v>402</v>
      </c>
      <c r="V584" s="10">
        <v>1.3</v>
      </c>
      <c r="W584" s="10"/>
    </row>
    <row r="585" spans="3:23" ht="11.5" customHeight="1">
      <c r="C585" s="11" t="s">
        <v>735</v>
      </c>
      <c r="D585" s="10" t="s">
        <v>432</v>
      </c>
      <c r="E585" s="10">
        <v>0</v>
      </c>
      <c r="F585" s="10">
        <v>0</v>
      </c>
      <c r="G585" s="10">
        <v>0</v>
      </c>
      <c r="H585" s="10"/>
      <c r="I585" s="10">
        <v>0</v>
      </c>
      <c r="J585" s="10">
        <v>0</v>
      </c>
      <c r="K585" s="10">
        <v>0</v>
      </c>
      <c r="L585" s="10"/>
      <c r="M585" s="10">
        <v>2</v>
      </c>
      <c r="N585" s="10">
        <v>13</v>
      </c>
      <c r="O585" s="10">
        <v>0</v>
      </c>
      <c r="P585" s="10">
        <v>2</v>
      </c>
      <c r="Q585" s="10"/>
      <c r="R585" s="10">
        <v>0</v>
      </c>
      <c r="S585" s="10">
        <v>0</v>
      </c>
      <c r="T585" s="10">
        <v>0</v>
      </c>
      <c r="U585" s="10" t="s">
        <v>412</v>
      </c>
      <c r="V585" s="10">
        <v>1.3</v>
      </c>
      <c r="W585" s="10"/>
    </row>
    <row r="586" spans="3:23" ht="11.5" hidden="1" customHeight="1">
      <c r="C586" s="11" t="s">
        <v>195</v>
      </c>
      <c r="D586" s="10" t="s">
        <v>432</v>
      </c>
      <c r="E586" s="10">
        <v>0</v>
      </c>
      <c r="F586" s="10">
        <v>0</v>
      </c>
      <c r="G586" s="10">
        <v>0</v>
      </c>
      <c r="H586" s="10"/>
      <c r="I586" s="10">
        <v>4</v>
      </c>
      <c r="J586" s="10">
        <v>12</v>
      </c>
      <c r="K586" s="10">
        <v>0</v>
      </c>
      <c r="L586" s="10"/>
      <c r="M586" s="10">
        <v>0</v>
      </c>
      <c r="N586" s="10">
        <v>0</v>
      </c>
      <c r="O586" s="10">
        <v>0</v>
      </c>
      <c r="P586" s="10">
        <v>0</v>
      </c>
      <c r="Q586" s="10"/>
      <c r="R586" s="10">
        <v>0</v>
      </c>
      <c r="S586" s="10">
        <v>0</v>
      </c>
      <c r="T586" s="10">
        <v>0</v>
      </c>
      <c r="U586" s="10" t="s">
        <v>402</v>
      </c>
      <c r="V586" s="10">
        <v>1.2</v>
      </c>
      <c r="W586" s="10"/>
    </row>
    <row r="587" spans="3:23" ht="11.5" hidden="1" customHeight="1">
      <c r="C587" s="13" t="s">
        <v>192</v>
      </c>
      <c r="D587" s="10" t="s">
        <v>432</v>
      </c>
      <c r="E587" s="10">
        <v>0</v>
      </c>
      <c r="F587" s="10">
        <v>0</v>
      </c>
      <c r="G587" s="10">
        <v>0</v>
      </c>
      <c r="H587" s="10"/>
      <c r="I587" s="10">
        <v>3</v>
      </c>
      <c r="J587" s="10">
        <v>12</v>
      </c>
      <c r="K587" s="10">
        <v>0</v>
      </c>
      <c r="L587" s="10"/>
      <c r="M587" s="10">
        <v>0</v>
      </c>
      <c r="N587" s="10">
        <v>0</v>
      </c>
      <c r="O587" s="10">
        <v>0</v>
      </c>
      <c r="P587" s="10">
        <v>0</v>
      </c>
      <c r="Q587" s="10"/>
      <c r="R587" s="10">
        <v>0</v>
      </c>
      <c r="S587" s="10">
        <v>0</v>
      </c>
      <c r="T587" s="10">
        <v>0</v>
      </c>
      <c r="U587" s="10" t="s">
        <v>402</v>
      </c>
      <c r="V587" s="10">
        <v>1.2</v>
      </c>
      <c r="W587" s="10"/>
    </row>
    <row r="588" spans="3:23" ht="11.5" hidden="1" customHeight="1">
      <c r="C588" s="11" t="s">
        <v>353</v>
      </c>
      <c r="D588" s="10" t="s">
        <v>432</v>
      </c>
      <c r="E588" s="10">
        <v>0</v>
      </c>
      <c r="F588" s="10">
        <v>0</v>
      </c>
      <c r="G588" s="10">
        <v>0</v>
      </c>
      <c r="H588" s="10"/>
      <c r="I588" s="10">
        <v>0</v>
      </c>
      <c r="J588" s="10">
        <v>0</v>
      </c>
      <c r="K588" s="10">
        <v>0</v>
      </c>
      <c r="L588" s="10"/>
      <c r="M588" s="10">
        <v>5</v>
      </c>
      <c r="N588" s="10">
        <v>32</v>
      </c>
      <c r="O588" s="10">
        <v>0</v>
      </c>
      <c r="P588" s="10">
        <v>8</v>
      </c>
      <c r="Q588" s="10"/>
      <c r="R588" s="10">
        <v>0</v>
      </c>
      <c r="S588" s="10">
        <v>1</v>
      </c>
      <c r="T588" s="10">
        <v>0</v>
      </c>
      <c r="U588" s="10" t="s">
        <v>403</v>
      </c>
      <c r="V588" s="10">
        <v>1.2</v>
      </c>
      <c r="W588" s="10"/>
    </row>
    <row r="589" spans="3:23" ht="11.5" hidden="1" customHeight="1">
      <c r="C589" s="11" t="s">
        <v>736</v>
      </c>
      <c r="D589" s="10" t="s">
        <v>432</v>
      </c>
      <c r="E589" s="10">
        <v>0</v>
      </c>
      <c r="F589" s="10">
        <v>0</v>
      </c>
      <c r="G589" s="10">
        <v>0</v>
      </c>
      <c r="H589" s="10"/>
      <c r="I589" s="10">
        <v>0</v>
      </c>
      <c r="J589" s="10">
        <v>0</v>
      </c>
      <c r="K589" s="10">
        <v>0</v>
      </c>
      <c r="L589" s="10"/>
      <c r="M589" s="10">
        <v>4</v>
      </c>
      <c r="N589" s="10">
        <v>11</v>
      </c>
      <c r="O589" s="10">
        <v>0</v>
      </c>
      <c r="P589" s="10">
        <v>6</v>
      </c>
      <c r="Q589" s="10"/>
      <c r="R589" s="10">
        <v>0</v>
      </c>
      <c r="S589" s="10">
        <v>0</v>
      </c>
      <c r="T589" s="10">
        <v>0</v>
      </c>
      <c r="U589" s="10" t="s">
        <v>402</v>
      </c>
      <c r="V589" s="10">
        <v>1.1000000000000001</v>
      </c>
      <c r="W589" s="10"/>
    </row>
    <row r="590" spans="3:23" ht="11.5" hidden="1" customHeight="1">
      <c r="C590" s="11" t="s">
        <v>398</v>
      </c>
      <c r="D590" s="10" t="s">
        <v>432</v>
      </c>
      <c r="E590" s="10">
        <v>0</v>
      </c>
      <c r="F590" s="10">
        <v>0</v>
      </c>
      <c r="G590" s="10">
        <v>0</v>
      </c>
      <c r="H590" s="10"/>
      <c r="I590" s="10">
        <v>3</v>
      </c>
      <c r="J590" s="10">
        <v>8</v>
      </c>
      <c r="K590" s="10">
        <v>0</v>
      </c>
      <c r="L590" s="10"/>
      <c r="M590" s="10">
        <v>1</v>
      </c>
      <c r="N590" s="10">
        <v>3</v>
      </c>
      <c r="O590" s="10">
        <v>0</v>
      </c>
      <c r="P590" s="10">
        <v>1</v>
      </c>
      <c r="Q590" s="10"/>
      <c r="R590" s="10">
        <v>0</v>
      </c>
      <c r="S590" s="10">
        <v>0</v>
      </c>
      <c r="T590" s="10">
        <v>0</v>
      </c>
      <c r="U590" s="10" t="s">
        <v>402</v>
      </c>
      <c r="V590" s="10">
        <v>1.1000000000000001</v>
      </c>
      <c r="W590" s="10"/>
    </row>
    <row r="591" spans="3:23" ht="11.5" hidden="1" customHeight="1">
      <c r="C591" s="11" t="s">
        <v>388</v>
      </c>
      <c r="D591" s="10" t="s">
        <v>432</v>
      </c>
      <c r="E591" s="10">
        <v>0</v>
      </c>
      <c r="F591" s="10">
        <v>0</v>
      </c>
      <c r="G591" s="10">
        <v>0</v>
      </c>
      <c r="H591" s="10"/>
      <c r="I591" s="10">
        <v>0</v>
      </c>
      <c r="J591" s="10">
        <v>0</v>
      </c>
      <c r="K591" s="10">
        <v>0</v>
      </c>
      <c r="L591" s="10"/>
      <c r="M591" s="10">
        <v>2</v>
      </c>
      <c r="N591" s="10">
        <v>11</v>
      </c>
      <c r="O591" s="10">
        <v>0</v>
      </c>
      <c r="P591" s="10">
        <v>2</v>
      </c>
      <c r="Q591" s="10"/>
      <c r="R591" s="10">
        <v>0</v>
      </c>
      <c r="S591" s="10">
        <v>0</v>
      </c>
      <c r="T591" s="10">
        <v>0</v>
      </c>
      <c r="U591" s="10" t="s">
        <v>403</v>
      </c>
      <c r="V591" s="10">
        <v>1.1000000000000001</v>
      </c>
      <c r="W591" s="10"/>
    </row>
    <row r="592" spans="3:23" ht="11.5" hidden="1" customHeight="1">
      <c r="C592" s="11" t="s">
        <v>190</v>
      </c>
      <c r="D592" s="10" t="s">
        <v>432</v>
      </c>
      <c r="E592" s="10">
        <v>0</v>
      </c>
      <c r="F592" s="10">
        <v>0</v>
      </c>
      <c r="G592" s="10">
        <v>0</v>
      </c>
      <c r="H592" s="10"/>
      <c r="I592" s="10">
        <v>1</v>
      </c>
      <c r="J592" s="10">
        <v>0</v>
      </c>
      <c r="K592" s="10">
        <v>0</v>
      </c>
      <c r="L592" s="10"/>
      <c r="M592" s="10">
        <v>3</v>
      </c>
      <c r="N592" s="10">
        <v>10</v>
      </c>
      <c r="O592" s="10">
        <v>0</v>
      </c>
      <c r="P592" s="10">
        <v>3</v>
      </c>
      <c r="Q592" s="10"/>
      <c r="R592" s="10">
        <v>0</v>
      </c>
      <c r="S592" s="10">
        <v>0</v>
      </c>
      <c r="T592" s="10">
        <v>0</v>
      </c>
      <c r="U592" s="10" t="s">
        <v>402</v>
      </c>
      <c r="V592" s="10">
        <v>1</v>
      </c>
      <c r="W592" s="10"/>
    </row>
    <row r="593" spans="3:23" ht="11.5" customHeight="1">
      <c r="C593" s="11" t="s">
        <v>389</v>
      </c>
      <c r="D593" s="10" t="s">
        <v>432</v>
      </c>
      <c r="E593" s="10">
        <v>0</v>
      </c>
      <c r="F593" s="10">
        <v>0</v>
      </c>
      <c r="G593" s="10">
        <v>0</v>
      </c>
      <c r="H593" s="10"/>
      <c r="I593" s="10">
        <v>0</v>
      </c>
      <c r="J593" s="10">
        <v>0</v>
      </c>
      <c r="K593" s="10">
        <v>0</v>
      </c>
      <c r="L593" s="10"/>
      <c r="M593" s="10">
        <v>2</v>
      </c>
      <c r="N593" s="10">
        <v>10</v>
      </c>
      <c r="O593" s="10">
        <v>0</v>
      </c>
      <c r="P593" s="10">
        <v>2</v>
      </c>
      <c r="Q593" s="10"/>
      <c r="R593" s="10">
        <v>0</v>
      </c>
      <c r="S593" s="10">
        <v>0</v>
      </c>
      <c r="T593" s="10">
        <v>0</v>
      </c>
      <c r="U593" s="10" t="s">
        <v>412</v>
      </c>
      <c r="V593" s="10">
        <v>1</v>
      </c>
      <c r="W593" s="10"/>
    </row>
    <row r="594" spans="3:23" ht="11.5" customHeight="1">
      <c r="C594" s="11" t="s">
        <v>737</v>
      </c>
      <c r="D594" s="10" t="s">
        <v>432</v>
      </c>
      <c r="E594" s="10">
        <v>0</v>
      </c>
      <c r="F594" s="10">
        <v>0</v>
      </c>
      <c r="G594" s="10">
        <v>0</v>
      </c>
      <c r="H594" s="10"/>
      <c r="I594" s="10">
        <v>0</v>
      </c>
      <c r="J594" s="10">
        <v>0</v>
      </c>
      <c r="K594" s="10">
        <v>0</v>
      </c>
      <c r="L594" s="10"/>
      <c r="M594" s="10">
        <v>1</v>
      </c>
      <c r="N594" s="10">
        <v>10</v>
      </c>
      <c r="O594" s="10">
        <v>0</v>
      </c>
      <c r="P594" s="10">
        <v>1</v>
      </c>
      <c r="Q594" s="10"/>
      <c r="R594" s="10">
        <v>0</v>
      </c>
      <c r="S594" s="10">
        <v>0</v>
      </c>
      <c r="T594" s="10">
        <v>0</v>
      </c>
      <c r="U594" s="10" t="s">
        <v>412</v>
      </c>
      <c r="V594" s="10">
        <v>1</v>
      </c>
      <c r="W594" s="10"/>
    </row>
    <row r="595" spans="3:23" hidden="1">
      <c r="C595" s="11" t="s">
        <v>738</v>
      </c>
      <c r="D595" s="15">
        <v>42771</v>
      </c>
      <c r="E595" s="10">
        <v>22</v>
      </c>
      <c r="F595" s="10">
        <v>0</v>
      </c>
      <c r="G595" s="10">
        <v>0</v>
      </c>
      <c r="H595" s="10"/>
      <c r="I595" s="10">
        <v>1</v>
      </c>
      <c r="J595" s="10">
        <v>0</v>
      </c>
      <c r="K595" s="10">
        <v>0</v>
      </c>
      <c r="L595" s="10"/>
      <c r="M595" s="10">
        <v>0</v>
      </c>
      <c r="N595" s="10">
        <v>0</v>
      </c>
      <c r="O595" s="10">
        <v>0</v>
      </c>
      <c r="P595" s="10">
        <v>0</v>
      </c>
      <c r="Q595" s="10"/>
      <c r="R595" s="10">
        <v>0</v>
      </c>
      <c r="S595" s="10">
        <v>0</v>
      </c>
      <c r="T595" s="10">
        <v>0</v>
      </c>
      <c r="U595" s="10" t="s">
        <v>401</v>
      </c>
      <c r="V595" s="10">
        <v>0.9</v>
      </c>
      <c r="W595" s="10"/>
    </row>
    <row r="596" spans="3:23" ht="11.5" customHeight="1">
      <c r="C596" s="11" t="s">
        <v>391</v>
      </c>
      <c r="D596" s="10" t="s">
        <v>432</v>
      </c>
      <c r="E596" s="10">
        <v>0</v>
      </c>
      <c r="F596" s="10">
        <v>0</v>
      </c>
      <c r="G596" s="10">
        <v>0</v>
      </c>
      <c r="H596" s="10"/>
      <c r="I596" s="10">
        <v>0</v>
      </c>
      <c r="J596" s="10">
        <v>0</v>
      </c>
      <c r="K596" s="10">
        <v>0</v>
      </c>
      <c r="L596" s="10"/>
      <c r="M596" s="10">
        <v>1</v>
      </c>
      <c r="N596" s="10">
        <v>8</v>
      </c>
      <c r="O596" s="10">
        <v>0</v>
      </c>
      <c r="P596" s="10">
        <v>1</v>
      </c>
      <c r="Q596" s="10"/>
      <c r="R596" s="10">
        <v>0</v>
      </c>
      <c r="S596" s="10">
        <v>0</v>
      </c>
      <c r="T596" s="10">
        <v>0</v>
      </c>
      <c r="U596" s="10" t="s">
        <v>412</v>
      </c>
      <c r="V596" s="10">
        <v>0.8</v>
      </c>
      <c r="W596" s="10"/>
    </row>
    <row r="597" spans="3:23" ht="11.5" hidden="1" customHeight="1">
      <c r="C597" s="11" t="s">
        <v>350</v>
      </c>
      <c r="D597" s="10" t="s">
        <v>432</v>
      </c>
      <c r="E597" s="10">
        <v>0</v>
      </c>
      <c r="F597" s="10">
        <v>0</v>
      </c>
      <c r="G597" s="10">
        <v>0</v>
      </c>
      <c r="H597" s="10"/>
      <c r="I597" s="10">
        <v>0</v>
      </c>
      <c r="J597" s="10">
        <v>0</v>
      </c>
      <c r="K597" s="10">
        <v>0</v>
      </c>
      <c r="L597" s="10"/>
      <c r="M597" s="10">
        <v>1</v>
      </c>
      <c r="N597" s="10">
        <v>8</v>
      </c>
      <c r="O597" s="10">
        <v>0</v>
      </c>
      <c r="P597" s="10">
        <v>2</v>
      </c>
      <c r="Q597" s="10"/>
      <c r="R597" s="10">
        <v>0</v>
      </c>
      <c r="S597" s="10">
        <v>0</v>
      </c>
      <c r="T597" s="10">
        <v>0</v>
      </c>
      <c r="U597" s="10" t="s">
        <v>403</v>
      </c>
      <c r="V597" s="10">
        <v>0.8</v>
      </c>
      <c r="W597" s="10"/>
    </row>
    <row r="598" spans="3:23" ht="11.5" hidden="1" customHeight="1">
      <c r="C598" s="11" t="s">
        <v>352</v>
      </c>
      <c r="D598" s="10" t="s">
        <v>432</v>
      </c>
      <c r="E598" s="10">
        <v>0</v>
      </c>
      <c r="F598" s="10">
        <v>0</v>
      </c>
      <c r="G598" s="10">
        <v>0</v>
      </c>
      <c r="H598" s="10"/>
      <c r="I598" s="10">
        <v>0</v>
      </c>
      <c r="J598" s="10">
        <v>0</v>
      </c>
      <c r="K598" s="10">
        <v>0</v>
      </c>
      <c r="L598" s="10"/>
      <c r="M598" s="10">
        <v>1</v>
      </c>
      <c r="N598" s="10">
        <v>8</v>
      </c>
      <c r="O598" s="10">
        <v>0</v>
      </c>
      <c r="P598" s="10">
        <v>1</v>
      </c>
      <c r="Q598" s="10"/>
      <c r="R598" s="10">
        <v>0</v>
      </c>
      <c r="S598" s="10">
        <v>0</v>
      </c>
      <c r="T598" s="10">
        <v>0</v>
      </c>
      <c r="U598" s="10" t="s">
        <v>403</v>
      </c>
      <c r="V598" s="10">
        <v>0.8</v>
      </c>
      <c r="W598" s="10"/>
    </row>
    <row r="599" spans="3:23" ht="11.5" hidden="1" customHeight="1">
      <c r="C599" s="11" t="s">
        <v>176</v>
      </c>
      <c r="D599" s="10" t="s">
        <v>432</v>
      </c>
      <c r="E599" s="10">
        <v>0</v>
      </c>
      <c r="F599" s="10">
        <v>0</v>
      </c>
      <c r="G599" s="10">
        <v>0</v>
      </c>
      <c r="H599" s="10"/>
      <c r="I599" s="10">
        <v>3</v>
      </c>
      <c r="J599" s="10">
        <v>7</v>
      </c>
      <c r="K599" s="10">
        <v>0</v>
      </c>
      <c r="L599" s="10"/>
      <c r="M599" s="10">
        <v>0</v>
      </c>
      <c r="N599" s="10">
        <v>0</v>
      </c>
      <c r="O599" s="10">
        <v>0</v>
      </c>
      <c r="P599" s="10">
        <v>0</v>
      </c>
      <c r="Q599" s="10"/>
      <c r="R599" s="10">
        <v>0</v>
      </c>
      <c r="S599" s="10">
        <v>0</v>
      </c>
      <c r="T599" s="10">
        <v>0</v>
      </c>
      <c r="U599" s="10" t="s">
        <v>402</v>
      </c>
      <c r="V599" s="10">
        <v>0.7</v>
      </c>
      <c r="W599" s="10"/>
    </row>
    <row r="600" spans="3:23" ht="11.5" hidden="1" customHeight="1">
      <c r="C600" s="11" t="s">
        <v>193</v>
      </c>
      <c r="D600" s="10" t="s">
        <v>432</v>
      </c>
      <c r="E600" s="10">
        <v>0</v>
      </c>
      <c r="F600" s="10">
        <v>0</v>
      </c>
      <c r="G600" s="10">
        <v>0</v>
      </c>
      <c r="H600" s="10"/>
      <c r="I600" s="10">
        <v>2</v>
      </c>
      <c r="J600" s="10">
        <v>7</v>
      </c>
      <c r="K600" s="10">
        <v>0</v>
      </c>
      <c r="L600" s="10"/>
      <c r="M600" s="10">
        <v>0</v>
      </c>
      <c r="N600" s="10">
        <v>0</v>
      </c>
      <c r="O600" s="10">
        <v>0</v>
      </c>
      <c r="P600" s="10">
        <v>0</v>
      </c>
      <c r="Q600" s="10"/>
      <c r="R600" s="10">
        <v>0</v>
      </c>
      <c r="S600" s="10">
        <v>0</v>
      </c>
      <c r="T600" s="10">
        <v>0</v>
      </c>
      <c r="U600" s="10" t="s">
        <v>402</v>
      </c>
      <c r="V600" s="10">
        <v>0.7</v>
      </c>
      <c r="W600" s="10"/>
    </row>
    <row r="601" spans="3:23" ht="11.5" hidden="1" customHeight="1">
      <c r="C601" s="11" t="s">
        <v>739</v>
      </c>
      <c r="D601" s="10" t="s">
        <v>432</v>
      </c>
      <c r="E601" s="10">
        <v>0</v>
      </c>
      <c r="F601" s="10">
        <v>0</v>
      </c>
      <c r="G601" s="10">
        <v>0</v>
      </c>
      <c r="H601" s="10"/>
      <c r="I601" s="10">
        <v>2</v>
      </c>
      <c r="J601" s="10">
        <v>7</v>
      </c>
      <c r="K601" s="10">
        <v>0</v>
      </c>
      <c r="L601" s="10"/>
      <c r="M601" s="10">
        <v>0</v>
      </c>
      <c r="N601" s="10">
        <v>0</v>
      </c>
      <c r="O601" s="10">
        <v>0</v>
      </c>
      <c r="P601" s="10">
        <v>0</v>
      </c>
      <c r="Q601" s="10"/>
      <c r="R601" s="10">
        <v>0</v>
      </c>
      <c r="S601" s="10">
        <v>0</v>
      </c>
      <c r="T601" s="10">
        <v>0</v>
      </c>
      <c r="U601" s="10" t="s">
        <v>402</v>
      </c>
      <c r="V601" s="10">
        <v>0.7</v>
      </c>
      <c r="W601" s="10"/>
    </row>
    <row r="602" spans="3:23" hidden="1">
      <c r="C602" s="11" t="s">
        <v>740</v>
      </c>
      <c r="D602" s="15">
        <v>42736</v>
      </c>
      <c r="E602" s="10">
        <v>16</v>
      </c>
      <c r="F602" s="10">
        <v>0</v>
      </c>
      <c r="G602" s="10">
        <v>0</v>
      </c>
      <c r="H602" s="10"/>
      <c r="I602" s="10">
        <v>0</v>
      </c>
      <c r="J602" s="10">
        <v>0</v>
      </c>
      <c r="K602" s="10">
        <v>0</v>
      </c>
      <c r="L602" s="10"/>
      <c r="M602" s="10">
        <v>0</v>
      </c>
      <c r="N602" s="10">
        <v>0</v>
      </c>
      <c r="O602" s="10">
        <v>0</v>
      </c>
      <c r="P602" s="10">
        <v>0</v>
      </c>
      <c r="Q602" s="10"/>
      <c r="R602" s="10">
        <v>0</v>
      </c>
      <c r="S602" s="10">
        <v>0</v>
      </c>
      <c r="T602" s="10">
        <v>0</v>
      </c>
      <c r="U602" s="10" t="s">
        <v>401</v>
      </c>
      <c r="V602" s="10">
        <v>0.6</v>
      </c>
      <c r="W602" s="10"/>
    </row>
    <row r="603" spans="3:23" ht="11.5" hidden="1" customHeight="1">
      <c r="C603" s="11" t="s">
        <v>191</v>
      </c>
      <c r="D603" s="10" t="s">
        <v>432</v>
      </c>
      <c r="E603" s="10">
        <v>0</v>
      </c>
      <c r="F603" s="10">
        <v>0</v>
      </c>
      <c r="G603" s="10">
        <v>0</v>
      </c>
      <c r="H603" s="10"/>
      <c r="I603" s="10">
        <v>1</v>
      </c>
      <c r="J603" s="10">
        <v>6</v>
      </c>
      <c r="K603" s="10">
        <v>0</v>
      </c>
      <c r="L603" s="10"/>
      <c r="M603" s="10">
        <v>0</v>
      </c>
      <c r="N603" s="10">
        <v>0</v>
      </c>
      <c r="O603" s="10">
        <v>0</v>
      </c>
      <c r="P603" s="10">
        <v>0</v>
      </c>
      <c r="Q603" s="10"/>
      <c r="R603" s="10">
        <v>0</v>
      </c>
      <c r="S603" s="10">
        <v>0</v>
      </c>
      <c r="T603" s="10">
        <v>0</v>
      </c>
      <c r="U603" s="10" t="s">
        <v>402</v>
      </c>
      <c r="V603" s="10">
        <v>0.6</v>
      </c>
      <c r="W603" s="10"/>
    </row>
    <row r="604" spans="3:23" ht="11.5" hidden="1" customHeight="1">
      <c r="C604" s="11" t="s">
        <v>355</v>
      </c>
      <c r="D604" s="10" t="s">
        <v>432</v>
      </c>
      <c r="E604" s="10">
        <v>0</v>
      </c>
      <c r="F604" s="10">
        <v>0</v>
      </c>
      <c r="G604" s="10">
        <v>0</v>
      </c>
      <c r="H604" s="10"/>
      <c r="I604" s="10">
        <v>0</v>
      </c>
      <c r="J604" s="10">
        <v>0</v>
      </c>
      <c r="K604" s="10">
        <v>0</v>
      </c>
      <c r="L604" s="10"/>
      <c r="M604" s="10">
        <v>1</v>
      </c>
      <c r="N604" s="10">
        <v>6</v>
      </c>
      <c r="O604" s="10">
        <v>0</v>
      </c>
      <c r="P604" s="10">
        <v>1</v>
      </c>
      <c r="Q604" s="10"/>
      <c r="R604" s="10">
        <v>0</v>
      </c>
      <c r="S604" s="10">
        <v>0</v>
      </c>
      <c r="T604" s="10">
        <v>0</v>
      </c>
      <c r="U604" s="10" t="s">
        <v>403</v>
      </c>
      <c r="V604" s="10">
        <v>0.6</v>
      </c>
      <c r="W604" s="10"/>
    </row>
    <row r="605" spans="3:23" ht="11.5" hidden="1" customHeight="1">
      <c r="C605" s="11" t="s">
        <v>741</v>
      </c>
      <c r="D605" s="10" t="s">
        <v>432</v>
      </c>
      <c r="E605" s="10">
        <v>0</v>
      </c>
      <c r="F605" s="10">
        <v>0</v>
      </c>
      <c r="G605" s="10">
        <v>0</v>
      </c>
      <c r="H605" s="10"/>
      <c r="I605" s="10">
        <v>0</v>
      </c>
      <c r="J605" s="10">
        <v>0</v>
      </c>
      <c r="K605" s="10">
        <v>0</v>
      </c>
      <c r="L605" s="10"/>
      <c r="M605" s="10">
        <v>2</v>
      </c>
      <c r="N605" s="10">
        <v>5</v>
      </c>
      <c r="O605" s="10">
        <v>0</v>
      </c>
      <c r="P605" s="10">
        <v>2</v>
      </c>
      <c r="Q605" s="10"/>
      <c r="R605" s="10">
        <v>0</v>
      </c>
      <c r="S605" s="10">
        <v>0</v>
      </c>
      <c r="T605" s="10">
        <v>0</v>
      </c>
      <c r="U605" s="10" t="s">
        <v>402</v>
      </c>
      <c r="V605" s="10">
        <v>0.5</v>
      </c>
      <c r="W605" s="10"/>
    </row>
    <row r="606" spans="3:23" hidden="1">
      <c r="C606" s="11" t="s">
        <v>742</v>
      </c>
      <c r="D606" s="15">
        <v>42738</v>
      </c>
      <c r="E606" s="10">
        <v>16</v>
      </c>
      <c r="F606" s="10">
        <v>0</v>
      </c>
      <c r="G606" s="10">
        <v>0</v>
      </c>
      <c r="H606" s="10"/>
      <c r="I606" s="10">
        <v>2</v>
      </c>
      <c r="J606" s="10">
        <v>-2</v>
      </c>
      <c r="K606" s="10">
        <v>0</v>
      </c>
      <c r="L606" s="10"/>
      <c r="M606" s="10">
        <v>0</v>
      </c>
      <c r="N606" s="10">
        <v>0</v>
      </c>
      <c r="O606" s="10">
        <v>0</v>
      </c>
      <c r="P606" s="10">
        <v>0</v>
      </c>
      <c r="Q606" s="10"/>
      <c r="R606" s="10">
        <v>0</v>
      </c>
      <c r="S606" s="10">
        <v>0</v>
      </c>
      <c r="T606" s="10">
        <v>0</v>
      </c>
      <c r="U606" s="10" t="s">
        <v>401</v>
      </c>
      <c r="V606" s="10">
        <v>0.4</v>
      </c>
      <c r="W606" s="10"/>
    </row>
    <row r="607" spans="3:23" ht="11.5" hidden="1" customHeight="1">
      <c r="C607" s="11" t="s">
        <v>743</v>
      </c>
      <c r="D607" s="10" t="s">
        <v>432</v>
      </c>
      <c r="E607" s="10">
        <v>0</v>
      </c>
      <c r="F607" s="10">
        <v>0</v>
      </c>
      <c r="G607" s="10">
        <v>0</v>
      </c>
      <c r="H607" s="10"/>
      <c r="I607" s="10">
        <v>3</v>
      </c>
      <c r="J607" s="10">
        <v>6</v>
      </c>
      <c r="K607" s="10">
        <v>0</v>
      </c>
      <c r="L607" s="10"/>
      <c r="M607" s="10">
        <v>1</v>
      </c>
      <c r="N607" s="10">
        <v>-2</v>
      </c>
      <c r="O607" s="10">
        <v>0</v>
      </c>
      <c r="P607" s="10">
        <v>1</v>
      </c>
      <c r="Q607" s="10"/>
      <c r="R607" s="10">
        <v>0</v>
      </c>
      <c r="S607" s="10">
        <v>0</v>
      </c>
      <c r="T607" s="10">
        <v>0</v>
      </c>
      <c r="U607" s="10" t="s">
        <v>402</v>
      </c>
      <c r="V607" s="10">
        <v>0.4</v>
      </c>
      <c r="W607" s="10"/>
    </row>
    <row r="608" spans="3:23" ht="11.5" hidden="1" customHeight="1">
      <c r="C608" s="11" t="s">
        <v>396</v>
      </c>
      <c r="D608" s="10" t="s">
        <v>432</v>
      </c>
      <c r="E608" s="10">
        <v>0</v>
      </c>
      <c r="F608" s="10">
        <v>0</v>
      </c>
      <c r="G608" s="10">
        <v>0</v>
      </c>
      <c r="H608" s="10"/>
      <c r="I608" s="10">
        <v>0</v>
      </c>
      <c r="J608" s="10">
        <v>0</v>
      </c>
      <c r="K608" s="10">
        <v>0</v>
      </c>
      <c r="L608" s="10"/>
      <c r="M608" s="10">
        <v>1</v>
      </c>
      <c r="N608" s="10">
        <v>4</v>
      </c>
      <c r="O608" s="10">
        <v>0</v>
      </c>
      <c r="P608" s="10">
        <v>1</v>
      </c>
      <c r="Q608" s="10"/>
      <c r="R608" s="10">
        <v>0</v>
      </c>
      <c r="S608" s="10">
        <v>0</v>
      </c>
      <c r="T608" s="10">
        <v>0</v>
      </c>
      <c r="U608" s="10" t="s">
        <v>402</v>
      </c>
      <c r="V608" s="10">
        <v>0.4</v>
      </c>
      <c r="W608" s="10"/>
    </row>
    <row r="609" spans="3:23" ht="11.5" hidden="1" customHeight="1">
      <c r="C609" s="11" t="s">
        <v>374</v>
      </c>
      <c r="D609" s="10" t="s">
        <v>432</v>
      </c>
      <c r="E609" s="10">
        <v>0</v>
      </c>
      <c r="F609" s="10">
        <v>0</v>
      </c>
      <c r="G609" s="10">
        <v>0</v>
      </c>
      <c r="H609" s="10"/>
      <c r="I609" s="10">
        <v>0</v>
      </c>
      <c r="J609" s="10">
        <v>0</v>
      </c>
      <c r="K609" s="10">
        <v>0</v>
      </c>
      <c r="L609" s="10"/>
      <c r="M609" s="10">
        <v>1</v>
      </c>
      <c r="N609" s="10">
        <v>4</v>
      </c>
      <c r="O609" s="10">
        <v>0</v>
      </c>
      <c r="P609" s="10">
        <v>1</v>
      </c>
      <c r="Q609" s="10"/>
      <c r="R609" s="10">
        <v>0</v>
      </c>
      <c r="S609" s="10">
        <v>0</v>
      </c>
      <c r="T609" s="10">
        <v>0</v>
      </c>
      <c r="U609" s="10" t="s">
        <v>402</v>
      </c>
      <c r="V609" s="10">
        <v>0.4</v>
      </c>
      <c r="W609" s="10"/>
    </row>
    <row r="610" spans="3:23" ht="11.5" customHeight="1">
      <c r="C610" s="11" t="s">
        <v>744</v>
      </c>
      <c r="D610" s="10" t="s">
        <v>432</v>
      </c>
      <c r="E610" s="10">
        <v>0</v>
      </c>
      <c r="F610" s="10">
        <v>0</v>
      </c>
      <c r="G610" s="10">
        <v>0</v>
      </c>
      <c r="H610" s="10"/>
      <c r="I610" s="10">
        <v>0</v>
      </c>
      <c r="J610" s="10">
        <v>0</v>
      </c>
      <c r="K610" s="10">
        <v>0</v>
      </c>
      <c r="L610" s="10"/>
      <c r="M610" s="10">
        <v>2</v>
      </c>
      <c r="N610" s="10">
        <v>4</v>
      </c>
      <c r="O610" s="10">
        <v>0</v>
      </c>
      <c r="P610" s="10">
        <v>6</v>
      </c>
      <c r="Q610" s="10"/>
      <c r="R610" s="10">
        <v>0</v>
      </c>
      <c r="S610" s="10">
        <v>0</v>
      </c>
      <c r="T610" s="10">
        <v>0</v>
      </c>
      <c r="U610" s="10" t="s">
        <v>412</v>
      </c>
      <c r="V610" s="10">
        <v>0.4</v>
      </c>
      <c r="W610" s="10"/>
    </row>
    <row r="611" spans="3:23" ht="11.5" customHeight="1">
      <c r="C611" s="11" t="s">
        <v>745</v>
      </c>
      <c r="D611" s="10" t="s">
        <v>432</v>
      </c>
      <c r="E611" s="10">
        <v>0</v>
      </c>
      <c r="F611" s="10">
        <v>0</v>
      </c>
      <c r="G611" s="10">
        <v>0</v>
      </c>
      <c r="H611" s="10"/>
      <c r="I611" s="10">
        <v>0</v>
      </c>
      <c r="J611" s="10">
        <v>0</v>
      </c>
      <c r="K611" s="10">
        <v>0</v>
      </c>
      <c r="L611" s="10"/>
      <c r="M611" s="10">
        <v>1</v>
      </c>
      <c r="N611" s="10">
        <v>4</v>
      </c>
      <c r="O611" s="10">
        <v>0</v>
      </c>
      <c r="P611" s="10">
        <v>1</v>
      </c>
      <c r="Q611" s="10"/>
      <c r="R611" s="10">
        <v>0</v>
      </c>
      <c r="S611" s="10">
        <v>0</v>
      </c>
      <c r="T611" s="10">
        <v>0</v>
      </c>
      <c r="U611" s="10" t="s">
        <v>412</v>
      </c>
      <c r="V611" s="10">
        <v>0.4</v>
      </c>
      <c r="W611" s="10"/>
    </row>
    <row r="612" spans="3:23" hidden="1">
      <c r="C612" s="11" t="s">
        <v>377</v>
      </c>
      <c r="D612" s="10" t="s">
        <v>432</v>
      </c>
      <c r="E612" s="10">
        <v>0</v>
      </c>
      <c r="F612" s="10">
        <v>0</v>
      </c>
      <c r="G612" s="10">
        <v>0</v>
      </c>
      <c r="H612" s="10"/>
      <c r="I612" s="10">
        <v>0</v>
      </c>
      <c r="J612" s="10">
        <v>0</v>
      </c>
      <c r="K612" s="10">
        <v>0</v>
      </c>
      <c r="L612" s="10"/>
      <c r="M612" s="10">
        <v>1</v>
      </c>
      <c r="N612" s="10">
        <v>3</v>
      </c>
      <c r="O612" s="10">
        <v>0</v>
      </c>
      <c r="P612" s="10">
        <v>3</v>
      </c>
      <c r="Q612" s="10"/>
      <c r="R612" s="10">
        <v>0</v>
      </c>
      <c r="S612" s="10">
        <v>0</v>
      </c>
      <c r="T612" s="10">
        <v>0</v>
      </c>
      <c r="U612" s="10" t="s">
        <v>401</v>
      </c>
      <c r="V612" s="10">
        <v>0.3</v>
      </c>
      <c r="W612" s="10"/>
    </row>
    <row r="613" spans="3:23" ht="11.5" hidden="1" customHeight="1">
      <c r="C613" s="11" t="s">
        <v>523</v>
      </c>
      <c r="D613" s="10" t="s">
        <v>432</v>
      </c>
      <c r="E613" s="10">
        <v>0</v>
      </c>
      <c r="F613" s="10">
        <v>0</v>
      </c>
      <c r="G613" s="10">
        <v>0</v>
      </c>
      <c r="H613" s="10"/>
      <c r="I613" s="10">
        <v>0</v>
      </c>
      <c r="J613" s="10">
        <v>0</v>
      </c>
      <c r="K613" s="10">
        <v>0</v>
      </c>
      <c r="L613" s="10"/>
      <c r="M613" s="10">
        <v>1</v>
      </c>
      <c r="N613" s="10">
        <v>3</v>
      </c>
      <c r="O613" s="10">
        <v>0</v>
      </c>
      <c r="P613" s="10">
        <v>1</v>
      </c>
      <c r="Q613" s="10"/>
      <c r="R613" s="10">
        <v>0</v>
      </c>
      <c r="S613" s="10">
        <v>0</v>
      </c>
      <c r="T613" s="10">
        <v>0</v>
      </c>
      <c r="U613" s="10" t="s">
        <v>402</v>
      </c>
      <c r="V613" s="10">
        <v>0.3</v>
      </c>
      <c r="W613" s="10"/>
    </row>
    <row r="614" spans="3:23" ht="11.5" hidden="1" customHeight="1">
      <c r="C614" s="11" t="s">
        <v>524</v>
      </c>
      <c r="D614" s="10" t="s">
        <v>432</v>
      </c>
      <c r="E614" s="10">
        <v>0</v>
      </c>
      <c r="F614" s="10">
        <v>0</v>
      </c>
      <c r="G614" s="10">
        <v>0</v>
      </c>
      <c r="H614" s="10"/>
      <c r="I614" s="10">
        <v>0</v>
      </c>
      <c r="J614" s="10">
        <v>0</v>
      </c>
      <c r="K614" s="10">
        <v>0</v>
      </c>
      <c r="L614" s="10"/>
      <c r="M614" s="10">
        <v>1</v>
      </c>
      <c r="N614" s="10">
        <v>3</v>
      </c>
      <c r="O614" s="10">
        <v>0</v>
      </c>
      <c r="P614" s="10">
        <v>2</v>
      </c>
      <c r="Q614" s="10"/>
      <c r="R614" s="10">
        <v>0</v>
      </c>
      <c r="S614" s="10">
        <v>0</v>
      </c>
      <c r="T614" s="10">
        <v>0</v>
      </c>
      <c r="U614" s="10" t="s">
        <v>403</v>
      </c>
      <c r="V614" s="10">
        <v>0.3</v>
      </c>
      <c r="W614" s="10"/>
    </row>
    <row r="615" spans="3:23" ht="11.5" hidden="1" customHeight="1">
      <c r="C615" s="13" t="s">
        <v>525</v>
      </c>
      <c r="D615" s="10" t="s">
        <v>432</v>
      </c>
      <c r="E615" s="10">
        <v>0</v>
      </c>
      <c r="F615" s="10">
        <v>0</v>
      </c>
      <c r="G615" s="10">
        <v>0</v>
      </c>
      <c r="H615" s="10"/>
      <c r="I615" s="10">
        <v>8</v>
      </c>
      <c r="J615" s="10">
        <v>22</v>
      </c>
      <c r="K615" s="10">
        <v>0</v>
      </c>
      <c r="L615" s="10"/>
      <c r="M615" s="10">
        <v>0</v>
      </c>
      <c r="N615" s="10">
        <v>0</v>
      </c>
      <c r="O615" s="10">
        <v>0</v>
      </c>
      <c r="P615" s="10">
        <v>0</v>
      </c>
      <c r="Q615" s="10"/>
      <c r="R615" s="10">
        <v>0</v>
      </c>
      <c r="S615" s="10">
        <v>1</v>
      </c>
      <c r="T615" s="10">
        <v>0</v>
      </c>
      <c r="U615" s="10" t="s">
        <v>402</v>
      </c>
      <c r="V615" s="10">
        <v>0.2</v>
      </c>
      <c r="W615" s="10"/>
    </row>
    <row r="616" spans="3:23" ht="11.5" hidden="1" customHeight="1">
      <c r="C616" s="13" t="s">
        <v>526</v>
      </c>
      <c r="D616" s="10" t="s">
        <v>432</v>
      </c>
      <c r="E616" s="10">
        <v>0</v>
      </c>
      <c r="F616" s="10">
        <v>0</v>
      </c>
      <c r="G616" s="10">
        <v>0</v>
      </c>
      <c r="H616" s="10"/>
      <c r="I616" s="10">
        <v>1</v>
      </c>
      <c r="J616" s="10">
        <v>1</v>
      </c>
      <c r="K616" s="10">
        <v>0</v>
      </c>
      <c r="L616" s="10"/>
      <c r="M616" s="10">
        <v>0</v>
      </c>
      <c r="N616" s="10">
        <v>0</v>
      </c>
      <c r="O616" s="10">
        <v>0</v>
      </c>
      <c r="P616" s="10">
        <v>1</v>
      </c>
      <c r="Q616" s="10"/>
      <c r="R616" s="10">
        <v>0</v>
      </c>
      <c r="S616" s="10">
        <v>0</v>
      </c>
      <c r="T616" s="10">
        <v>0</v>
      </c>
      <c r="U616" s="10" t="s">
        <v>402</v>
      </c>
      <c r="V616" s="10">
        <v>0.1</v>
      </c>
      <c r="W616" s="10"/>
    </row>
  </sheetData>
  <autoFilter ref="C24:V616">
    <filterColumn colId="18">
      <filters>
        <filter val="TE"/>
      </filters>
    </filterColumn>
    <sortState ref="C22:AD613">
      <sortCondition descending="1" ref="V21:V613"/>
    </sortState>
  </autoFilter>
  <mergeCells count="4">
    <mergeCell ref="I23:K23"/>
    <mergeCell ref="M23:P23"/>
    <mergeCell ref="R23:T23"/>
    <mergeCell ref="Z3:Z4"/>
  </mergeCells>
  <pageMargins left="0.7" right="0.7" top="0.75" bottom="0.75" header="0.3" footer="0.3"/>
  <pageSetup orientation="portrait" horizont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7"/>
  <sheetViews>
    <sheetView zoomScale="70" zoomScaleNormal="70" zoomScalePageLayoutView="70" workbookViewId="0">
      <selection activeCell="K1" sqref="K1"/>
    </sheetView>
  </sheetViews>
  <sheetFormatPr baseColWidth="10" defaultColWidth="8.83203125" defaultRowHeight="14" x14ac:dyDescent="0"/>
  <cols>
    <col min="2" max="3" width="8.83203125" style="1"/>
    <col min="5" max="5" width="8.83203125" style="1"/>
    <col min="7" max="10" width="20.6640625" customWidth="1"/>
    <col min="11" max="11" width="8.83203125" style="80"/>
  </cols>
  <sheetData>
    <row r="2" spans="2:11" s="82" customFormat="1" ht="15" thickBot="1">
      <c r="B2" s="83" t="s">
        <v>1289</v>
      </c>
      <c r="C2" s="83" t="s">
        <v>1288</v>
      </c>
      <c r="E2" s="83" t="s">
        <v>1290</v>
      </c>
      <c r="G2" s="82" t="s">
        <v>760</v>
      </c>
      <c r="K2" s="84" t="s">
        <v>1291</v>
      </c>
    </row>
    <row r="3" spans="2:11" ht="15" thickBot="1">
      <c r="B3" s="78" t="s">
        <v>19</v>
      </c>
      <c r="C3" s="78">
        <v>6</v>
      </c>
      <c r="E3" s="77" t="s">
        <v>403</v>
      </c>
      <c r="G3" t="s">
        <v>222</v>
      </c>
      <c r="H3" t="s">
        <v>959</v>
      </c>
      <c r="I3" t="s">
        <v>960</v>
      </c>
      <c r="J3" t="s">
        <v>222</v>
      </c>
      <c r="K3" s="81">
        <v>5</v>
      </c>
    </row>
    <row r="4" spans="2:11" ht="15" thickBot="1">
      <c r="B4" s="78" t="s">
        <v>19</v>
      </c>
      <c r="C4" s="78">
        <v>8</v>
      </c>
      <c r="E4" s="77" t="s">
        <v>401</v>
      </c>
      <c r="G4" t="s">
        <v>1099</v>
      </c>
      <c r="H4" t="s">
        <v>762</v>
      </c>
      <c r="I4" t="s">
        <v>763</v>
      </c>
      <c r="J4" t="s">
        <v>8</v>
      </c>
      <c r="K4" s="81">
        <v>1</v>
      </c>
    </row>
    <row r="5" spans="2:11" ht="15" thickBot="1">
      <c r="B5" s="78" t="s">
        <v>19</v>
      </c>
      <c r="C5" s="78">
        <v>9</v>
      </c>
      <c r="E5" s="77" t="s">
        <v>403</v>
      </c>
      <c r="G5" t="s">
        <v>1238</v>
      </c>
      <c r="H5" t="s">
        <v>1022</v>
      </c>
      <c r="I5" t="s">
        <v>1023</v>
      </c>
      <c r="J5" t="s">
        <v>245</v>
      </c>
      <c r="K5" s="81">
        <v>44</v>
      </c>
    </row>
    <row r="6" spans="2:11" ht="15" thickBot="1">
      <c r="B6" s="78" t="s">
        <v>19</v>
      </c>
      <c r="C6" s="78">
        <v>5</v>
      </c>
      <c r="E6" s="77" t="s">
        <v>402</v>
      </c>
      <c r="G6" t="s">
        <v>1156</v>
      </c>
      <c r="H6" t="s">
        <v>873</v>
      </c>
      <c r="I6" t="s">
        <v>874</v>
      </c>
      <c r="J6" t="s">
        <v>120</v>
      </c>
      <c r="K6" s="81">
        <v>28</v>
      </c>
    </row>
    <row r="7" spans="2:11" ht="15" thickBot="1">
      <c r="B7" s="78" t="s">
        <v>19</v>
      </c>
      <c r="C7" s="78">
        <v>10</v>
      </c>
      <c r="E7" s="77" t="s">
        <v>401</v>
      </c>
      <c r="G7" t="s">
        <v>1123</v>
      </c>
      <c r="H7" t="s">
        <v>809</v>
      </c>
      <c r="I7" t="s">
        <v>810</v>
      </c>
      <c r="J7" t="s">
        <v>38</v>
      </c>
      <c r="K7" s="81">
        <v>25</v>
      </c>
    </row>
    <row r="8" spans="2:11" ht="15" thickBot="1">
      <c r="B8" s="78" t="s">
        <v>5</v>
      </c>
      <c r="C8" s="78">
        <v>8</v>
      </c>
      <c r="E8" s="77" t="s">
        <v>403</v>
      </c>
      <c r="G8" t="s">
        <v>1216</v>
      </c>
      <c r="H8" t="s">
        <v>973</v>
      </c>
      <c r="I8" t="s">
        <v>990</v>
      </c>
      <c r="J8" t="s">
        <v>204</v>
      </c>
      <c r="K8" s="81">
        <v>22</v>
      </c>
    </row>
    <row r="9" spans="2:11" ht="15" thickBot="1">
      <c r="B9" s="78" t="s">
        <v>5</v>
      </c>
      <c r="C9" s="78">
        <v>10</v>
      </c>
      <c r="E9" s="77" t="s">
        <v>403</v>
      </c>
      <c r="G9" t="s">
        <v>1206</v>
      </c>
      <c r="H9" t="s">
        <v>970</v>
      </c>
      <c r="I9" t="s">
        <v>971</v>
      </c>
      <c r="J9" t="s">
        <v>250</v>
      </c>
      <c r="K9" s="81">
        <v>11</v>
      </c>
    </row>
    <row r="10" spans="2:11" ht="15" thickBot="1">
      <c r="B10" s="78" t="s">
        <v>5</v>
      </c>
      <c r="C10" s="78">
        <v>5</v>
      </c>
      <c r="E10" s="77" t="s">
        <v>402</v>
      </c>
      <c r="G10" t="s">
        <v>1181</v>
      </c>
      <c r="H10" t="s">
        <v>918</v>
      </c>
      <c r="I10" t="s">
        <v>919</v>
      </c>
      <c r="J10" t="s">
        <v>1292</v>
      </c>
      <c r="K10" s="81">
        <v>53</v>
      </c>
    </row>
    <row r="11" spans="2:11" ht="15" thickBot="1">
      <c r="B11" s="78" t="s">
        <v>5</v>
      </c>
      <c r="C11" s="78">
        <v>10</v>
      </c>
      <c r="E11" s="77" t="s">
        <v>403</v>
      </c>
      <c r="G11" t="s">
        <v>1205</v>
      </c>
      <c r="H11" t="s">
        <v>968</v>
      </c>
      <c r="I11" t="s">
        <v>969</v>
      </c>
      <c r="J11" t="s">
        <v>217</v>
      </c>
      <c r="K11" s="81">
        <v>10</v>
      </c>
    </row>
    <row r="12" spans="2:11" ht="15" thickBot="1">
      <c r="B12" s="78" t="s">
        <v>5</v>
      </c>
      <c r="C12" s="78">
        <v>7</v>
      </c>
      <c r="E12" s="77" t="s">
        <v>402</v>
      </c>
      <c r="G12" t="s">
        <v>1158</v>
      </c>
      <c r="H12" t="s">
        <v>877</v>
      </c>
      <c r="I12" t="s">
        <v>878</v>
      </c>
      <c r="J12" t="s">
        <v>96</v>
      </c>
      <c r="K12" s="81">
        <v>30</v>
      </c>
    </row>
    <row r="13" spans="2:11" ht="15" thickBot="1">
      <c r="B13" s="78" t="s">
        <v>31</v>
      </c>
      <c r="C13" s="78">
        <v>11</v>
      </c>
      <c r="E13" s="77" t="s">
        <v>401</v>
      </c>
      <c r="G13" t="s">
        <v>1102</v>
      </c>
      <c r="H13" t="s">
        <v>768</v>
      </c>
      <c r="I13" t="s">
        <v>769</v>
      </c>
      <c r="J13" t="s">
        <v>22</v>
      </c>
      <c r="K13" s="81">
        <v>4</v>
      </c>
    </row>
    <row r="14" spans="2:11" ht="15" thickBot="1">
      <c r="B14" s="78" t="s">
        <v>31</v>
      </c>
      <c r="C14" s="78">
        <v>6</v>
      </c>
      <c r="E14" s="77" t="s">
        <v>401</v>
      </c>
      <c r="G14" t="s">
        <v>1116</v>
      </c>
      <c r="H14" t="s">
        <v>796</v>
      </c>
      <c r="I14" t="s">
        <v>797</v>
      </c>
      <c r="J14" t="s">
        <v>34</v>
      </c>
      <c r="K14" s="81">
        <v>18</v>
      </c>
    </row>
    <row r="15" spans="2:11" ht="15" thickBot="1">
      <c r="B15" s="78" t="s">
        <v>31</v>
      </c>
      <c r="C15" s="78">
        <v>9</v>
      </c>
      <c r="E15" s="77" t="s">
        <v>403</v>
      </c>
      <c r="G15" t="s">
        <v>1198</v>
      </c>
      <c r="H15" t="s">
        <v>952</v>
      </c>
      <c r="I15" t="s">
        <v>953</v>
      </c>
      <c r="J15" t="s">
        <v>198</v>
      </c>
      <c r="K15" s="81">
        <v>1</v>
      </c>
    </row>
    <row r="16" spans="2:11" ht="15" thickBot="1">
      <c r="B16" s="78" t="s">
        <v>31</v>
      </c>
      <c r="C16" s="78">
        <v>9</v>
      </c>
      <c r="E16" s="77" t="s">
        <v>412</v>
      </c>
      <c r="G16" t="s">
        <v>1281</v>
      </c>
      <c r="H16" t="s">
        <v>952</v>
      </c>
      <c r="I16" t="s">
        <v>1090</v>
      </c>
      <c r="J16" t="s">
        <v>567</v>
      </c>
      <c r="K16" s="81">
        <v>24</v>
      </c>
    </row>
    <row r="17" spans="2:11" ht="15" thickBot="1">
      <c r="B17" s="78" t="s">
        <v>31</v>
      </c>
      <c r="C17" s="78">
        <v>5</v>
      </c>
      <c r="E17" s="77" t="s">
        <v>412</v>
      </c>
      <c r="G17" t="s">
        <v>1274</v>
      </c>
      <c r="H17" t="s">
        <v>1079</v>
      </c>
      <c r="I17" t="s">
        <v>1080</v>
      </c>
      <c r="J17" t="s">
        <v>613</v>
      </c>
      <c r="K17" s="81">
        <v>17</v>
      </c>
    </row>
    <row r="18" spans="2:11" ht="15" thickBot="1">
      <c r="B18" s="78" t="s">
        <v>31</v>
      </c>
      <c r="C18" s="78">
        <v>9</v>
      </c>
      <c r="E18" s="77" t="s">
        <v>401</v>
      </c>
      <c r="G18" t="s">
        <v>1108</v>
      </c>
      <c r="H18" t="s">
        <v>780</v>
      </c>
      <c r="I18" t="s">
        <v>781</v>
      </c>
      <c r="J18" t="s">
        <v>14</v>
      </c>
      <c r="K18" s="81">
        <v>10</v>
      </c>
    </row>
    <row r="19" spans="2:11" ht="15" thickBot="1">
      <c r="B19" s="78" t="s">
        <v>31</v>
      </c>
      <c r="C19" s="78">
        <v>11</v>
      </c>
      <c r="E19" s="77" t="s">
        <v>402</v>
      </c>
      <c r="G19" t="s">
        <v>1150</v>
      </c>
      <c r="H19" t="s">
        <v>862</v>
      </c>
      <c r="I19" t="s">
        <v>863</v>
      </c>
      <c r="J19" t="s">
        <v>107</v>
      </c>
      <c r="K19" s="81">
        <v>22</v>
      </c>
    </row>
    <row r="20" spans="2:11" ht="15" thickBot="1">
      <c r="B20" s="78" t="s">
        <v>64</v>
      </c>
      <c r="C20" s="78">
        <v>8</v>
      </c>
      <c r="E20" s="77" t="s">
        <v>401</v>
      </c>
      <c r="G20" t="s">
        <v>1121</v>
      </c>
      <c r="H20" t="s">
        <v>805</v>
      </c>
      <c r="I20" t="s">
        <v>806</v>
      </c>
      <c r="J20" t="s">
        <v>40</v>
      </c>
      <c r="K20" s="81">
        <v>23</v>
      </c>
    </row>
    <row r="21" spans="2:11" ht="15" thickBot="1">
      <c r="B21" s="78" t="s">
        <v>64</v>
      </c>
      <c r="C21" s="78">
        <v>9</v>
      </c>
      <c r="E21" s="77" t="s">
        <v>403</v>
      </c>
      <c r="G21" t="s">
        <v>1214</v>
      </c>
      <c r="H21" t="s">
        <v>986</v>
      </c>
      <c r="I21" t="s">
        <v>987</v>
      </c>
      <c r="J21" t="s">
        <v>218</v>
      </c>
      <c r="K21" s="81">
        <v>20</v>
      </c>
    </row>
    <row r="22" spans="2:11" ht="15" thickBot="1">
      <c r="B22" s="78" t="s">
        <v>64</v>
      </c>
      <c r="C22" s="78">
        <v>8</v>
      </c>
      <c r="E22" s="77" t="s">
        <v>403</v>
      </c>
      <c r="G22" t="s">
        <v>1218</v>
      </c>
      <c r="H22" t="s">
        <v>992</v>
      </c>
      <c r="I22" t="s">
        <v>993</v>
      </c>
      <c r="J22" t="s">
        <v>313</v>
      </c>
      <c r="K22" s="81">
        <v>24</v>
      </c>
    </row>
    <row r="23" spans="2:11" ht="15" thickBot="1">
      <c r="B23" s="78" t="s">
        <v>64</v>
      </c>
      <c r="C23" s="78">
        <v>10</v>
      </c>
      <c r="E23" s="77" t="s">
        <v>403</v>
      </c>
      <c r="G23" t="s">
        <v>1254</v>
      </c>
      <c r="H23" t="s">
        <v>1050</v>
      </c>
      <c r="I23" t="s">
        <v>1051</v>
      </c>
      <c r="J23" t="s">
        <v>270</v>
      </c>
      <c r="K23" s="81">
        <v>62</v>
      </c>
    </row>
    <row r="24" spans="2:11" ht="15" thickBot="1">
      <c r="B24" s="78" t="s">
        <v>64</v>
      </c>
      <c r="C24" s="78">
        <v>11</v>
      </c>
      <c r="E24" s="77" t="s">
        <v>401</v>
      </c>
      <c r="G24" t="s">
        <v>1126</v>
      </c>
      <c r="H24" t="s">
        <v>814</v>
      </c>
      <c r="I24" t="s">
        <v>815</v>
      </c>
      <c r="J24" t="s">
        <v>586</v>
      </c>
      <c r="K24" s="81">
        <v>28</v>
      </c>
    </row>
    <row r="25" spans="2:11" ht="15" thickBot="1">
      <c r="B25" s="78" t="s">
        <v>64</v>
      </c>
      <c r="C25" s="78">
        <v>5</v>
      </c>
      <c r="E25" s="77" t="s">
        <v>402</v>
      </c>
      <c r="G25" t="s">
        <v>1147</v>
      </c>
      <c r="H25" t="s">
        <v>856</v>
      </c>
      <c r="I25" t="s">
        <v>857</v>
      </c>
      <c r="J25" t="s">
        <v>79</v>
      </c>
      <c r="K25" s="81">
        <v>19</v>
      </c>
    </row>
    <row r="26" spans="2:11" ht="15" thickBot="1">
      <c r="B26" s="78" t="s">
        <v>49</v>
      </c>
      <c r="C26" s="78">
        <v>7</v>
      </c>
      <c r="E26" s="77" t="s">
        <v>412</v>
      </c>
      <c r="G26" t="s">
        <v>1271</v>
      </c>
      <c r="H26" t="s">
        <v>856</v>
      </c>
      <c r="I26" t="s">
        <v>1076</v>
      </c>
      <c r="J26" t="s">
        <v>585</v>
      </c>
      <c r="K26" s="81">
        <v>14</v>
      </c>
    </row>
    <row r="27" spans="2:11" ht="15" thickBot="1">
      <c r="B27" s="78" t="s">
        <v>49</v>
      </c>
      <c r="C27" s="78">
        <v>6</v>
      </c>
      <c r="E27" s="77" t="s">
        <v>402</v>
      </c>
      <c r="G27" t="s">
        <v>1166</v>
      </c>
      <c r="H27" t="s">
        <v>856</v>
      </c>
      <c r="I27" t="s">
        <v>892</v>
      </c>
      <c r="J27" t="s">
        <v>124</v>
      </c>
      <c r="K27" s="81">
        <v>38</v>
      </c>
    </row>
    <row r="28" spans="2:11" ht="15" thickBot="1">
      <c r="B28" s="78" t="s">
        <v>49</v>
      </c>
      <c r="C28" s="78">
        <v>11</v>
      </c>
      <c r="E28" s="77" t="s">
        <v>401</v>
      </c>
      <c r="G28" t="s">
        <v>1109</v>
      </c>
      <c r="H28" t="s">
        <v>782</v>
      </c>
      <c r="I28" t="s">
        <v>783</v>
      </c>
      <c r="J28" t="s">
        <v>50</v>
      </c>
      <c r="K28" s="81">
        <v>11</v>
      </c>
    </row>
    <row r="29" spans="2:11" ht="15" thickBot="1">
      <c r="B29" s="78" t="s">
        <v>49</v>
      </c>
      <c r="C29" s="78">
        <v>11</v>
      </c>
      <c r="E29" s="77" t="s">
        <v>412</v>
      </c>
      <c r="G29" t="s">
        <v>1272</v>
      </c>
      <c r="H29" t="s">
        <v>1020</v>
      </c>
      <c r="I29" t="s">
        <v>1077</v>
      </c>
      <c r="J29" t="s">
        <v>554</v>
      </c>
      <c r="K29" s="81">
        <v>15</v>
      </c>
    </row>
    <row r="30" spans="2:11" ht="15" thickBot="1">
      <c r="B30" s="78" t="s">
        <v>49</v>
      </c>
      <c r="C30" s="78">
        <v>9</v>
      </c>
      <c r="E30" s="77" t="s">
        <v>403</v>
      </c>
      <c r="G30" t="s">
        <v>1237</v>
      </c>
      <c r="H30" t="s">
        <v>1020</v>
      </c>
      <c r="I30" t="s">
        <v>1021</v>
      </c>
      <c r="J30" t="s">
        <v>246</v>
      </c>
      <c r="K30" s="81">
        <v>43</v>
      </c>
    </row>
    <row r="31" spans="2:11" ht="15" thickBot="1">
      <c r="B31" s="78" t="s">
        <v>57</v>
      </c>
      <c r="C31" s="78">
        <v>11</v>
      </c>
      <c r="E31" s="77" t="s">
        <v>402</v>
      </c>
      <c r="G31" t="s">
        <v>1146</v>
      </c>
      <c r="H31" t="s">
        <v>854</v>
      </c>
      <c r="I31" t="s">
        <v>855</v>
      </c>
      <c r="J31" t="s">
        <v>84</v>
      </c>
      <c r="K31" s="81">
        <v>18</v>
      </c>
    </row>
    <row r="32" spans="2:11" ht="15" thickBot="1">
      <c r="B32" s="78" t="s">
        <v>57</v>
      </c>
      <c r="C32" s="78">
        <v>8</v>
      </c>
      <c r="E32" s="77" t="s">
        <v>401</v>
      </c>
      <c r="G32" t="s">
        <v>1118</v>
      </c>
      <c r="H32" t="s">
        <v>794</v>
      </c>
      <c r="I32" t="s">
        <v>800</v>
      </c>
      <c r="J32" t="s">
        <v>20</v>
      </c>
      <c r="K32" s="81">
        <v>20</v>
      </c>
    </row>
    <row r="33" spans="2:11" ht="15" thickBot="1">
      <c r="B33" s="78" t="s">
        <v>57</v>
      </c>
      <c r="C33" s="78">
        <v>10</v>
      </c>
      <c r="E33" s="77" t="s">
        <v>401</v>
      </c>
      <c r="G33" t="s">
        <v>1115</v>
      </c>
      <c r="H33" t="s">
        <v>794</v>
      </c>
      <c r="I33" t="s">
        <v>795</v>
      </c>
      <c r="J33" t="s">
        <v>54</v>
      </c>
      <c r="K33" s="81">
        <v>17</v>
      </c>
    </row>
    <row r="34" spans="2:11" ht="15" thickBot="1">
      <c r="B34" s="78" t="s">
        <v>57</v>
      </c>
      <c r="C34" s="78">
        <v>6</v>
      </c>
      <c r="E34" s="77" t="s">
        <v>412</v>
      </c>
      <c r="G34" t="s">
        <v>1286</v>
      </c>
      <c r="H34" t="s">
        <v>926</v>
      </c>
      <c r="I34" t="s">
        <v>1098</v>
      </c>
      <c r="J34" t="s">
        <v>587</v>
      </c>
      <c r="K34" s="81">
        <v>29</v>
      </c>
    </row>
    <row r="35" spans="2:11" ht="15" thickBot="1">
      <c r="B35" s="78" t="s">
        <v>57</v>
      </c>
      <c r="C35" s="78">
        <v>9</v>
      </c>
      <c r="E35" s="77" t="s">
        <v>403</v>
      </c>
      <c r="G35" t="s">
        <v>1256</v>
      </c>
      <c r="H35" t="s">
        <v>922</v>
      </c>
      <c r="I35" t="s">
        <v>1054</v>
      </c>
      <c r="J35" t="s">
        <v>266</v>
      </c>
      <c r="K35" s="81">
        <v>64</v>
      </c>
    </row>
    <row r="36" spans="2:11" ht="15" thickBot="1">
      <c r="B36" s="78" t="s">
        <v>33</v>
      </c>
      <c r="C36" s="78">
        <v>8</v>
      </c>
      <c r="E36" s="77" t="s">
        <v>402</v>
      </c>
      <c r="G36" t="s">
        <v>1197</v>
      </c>
      <c r="H36" t="s">
        <v>922</v>
      </c>
      <c r="I36" t="s">
        <v>951</v>
      </c>
      <c r="J36" t="s">
        <v>108</v>
      </c>
      <c r="K36" s="81">
        <v>70</v>
      </c>
    </row>
    <row r="37" spans="2:11" ht="15" thickBot="1">
      <c r="B37" s="78" t="s">
        <v>33</v>
      </c>
      <c r="C37" s="78">
        <v>5</v>
      </c>
      <c r="E37" s="77" t="s">
        <v>402</v>
      </c>
      <c r="G37" t="s">
        <v>1183</v>
      </c>
      <c r="H37" t="s">
        <v>922</v>
      </c>
      <c r="I37" t="s">
        <v>923</v>
      </c>
      <c r="J37" t="s">
        <v>125</v>
      </c>
      <c r="K37" s="81">
        <v>55</v>
      </c>
    </row>
    <row r="38" spans="2:11" ht="15" thickBot="1">
      <c r="B38" s="78" t="s">
        <v>33</v>
      </c>
      <c r="C38" s="78">
        <v>11</v>
      </c>
      <c r="E38" s="77" t="s">
        <v>402</v>
      </c>
      <c r="G38" t="s">
        <v>1144</v>
      </c>
      <c r="H38" t="s">
        <v>850</v>
      </c>
      <c r="I38" t="s">
        <v>851</v>
      </c>
      <c r="J38" t="s">
        <v>1293</v>
      </c>
      <c r="K38" s="81">
        <v>16</v>
      </c>
    </row>
    <row r="39" spans="2:11" ht="15" thickBot="1">
      <c r="B39" s="78" t="s">
        <v>33</v>
      </c>
      <c r="C39" s="78">
        <v>5</v>
      </c>
      <c r="E39" s="77" t="s">
        <v>412</v>
      </c>
      <c r="G39" t="s">
        <v>1280</v>
      </c>
      <c r="H39" t="s">
        <v>1088</v>
      </c>
      <c r="I39" t="s">
        <v>1089</v>
      </c>
      <c r="J39" t="s">
        <v>573</v>
      </c>
      <c r="K39" s="81">
        <v>23</v>
      </c>
    </row>
    <row r="40" spans="2:11" ht="15" thickBot="1">
      <c r="B40" s="78" t="s">
        <v>33</v>
      </c>
      <c r="C40" s="78">
        <v>9</v>
      </c>
      <c r="E40" s="77" t="s">
        <v>401</v>
      </c>
      <c r="G40" t="s">
        <v>1127</v>
      </c>
      <c r="H40" t="s">
        <v>816</v>
      </c>
      <c r="I40" t="s">
        <v>817</v>
      </c>
      <c r="J40" t="s">
        <v>62</v>
      </c>
      <c r="K40" s="81">
        <v>29</v>
      </c>
    </row>
    <row r="41" spans="2:11" ht="15" thickBot="1">
      <c r="B41" s="78" t="s">
        <v>33</v>
      </c>
      <c r="C41" s="78">
        <v>9</v>
      </c>
      <c r="E41" s="77" t="s">
        <v>403</v>
      </c>
      <c r="G41" t="s">
        <v>1233</v>
      </c>
      <c r="H41" t="s">
        <v>949</v>
      </c>
      <c r="I41" t="s">
        <v>872</v>
      </c>
      <c r="J41" t="s">
        <v>248</v>
      </c>
      <c r="K41" s="81">
        <v>39</v>
      </c>
    </row>
    <row r="42" spans="2:11" ht="15" thickBot="1">
      <c r="B42" s="78" t="s">
        <v>33</v>
      </c>
      <c r="C42" s="78">
        <v>8</v>
      </c>
      <c r="E42" s="77" t="s">
        <v>403</v>
      </c>
      <c r="G42" t="s">
        <v>1241</v>
      </c>
      <c r="H42" t="s">
        <v>949</v>
      </c>
      <c r="I42" t="s">
        <v>1027</v>
      </c>
      <c r="J42" t="s">
        <v>1294</v>
      </c>
      <c r="K42" s="81">
        <v>47</v>
      </c>
    </row>
    <row r="43" spans="2:11" ht="15" thickBot="1">
      <c r="B43" s="78" t="s">
        <v>61</v>
      </c>
      <c r="C43" s="78">
        <v>8</v>
      </c>
      <c r="E43" s="77" t="s">
        <v>402</v>
      </c>
      <c r="G43" t="s">
        <v>1196</v>
      </c>
      <c r="H43" t="s">
        <v>949</v>
      </c>
      <c r="I43" t="s">
        <v>950</v>
      </c>
      <c r="J43" t="s">
        <v>148</v>
      </c>
      <c r="K43" s="81">
        <v>69</v>
      </c>
    </row>
    <row r="44" spans="2:11" ht="15" thickBot="1">
      <c r="B44" s="78" t="s">
        <v>61</v>
      </c>
      <c r="C44" s="78">
        <v>6</v>
      </c>
      <c r="E44" s="77" t="s">
        <v>401</v>
      </c>
      <c r="G44" t="s">
        <v>1107</v>
      </c>
      <c r="H44" t="s">
        <v>778</v>
      </c>
      <c r="I44" t="s">
        <v>779</v>
      </c>
      <c r="J44" t="s">
        <v>46</v>
      </c>
      <c r="K44" s="81">
        <v>9</v>
      </c>
    </row>
    <row r="45" spans="2:11" ht="15" thickBot="1">
      <c r="B45" s="78" t="s">
        <v>61</v>
      </c>
      <c r="C45" s="78">
        <v>9</v>
      </c>
      <c r="E45" s="77" t="s">
        <v>402</v>
      </c>
      <c r="G45" t="s">
        <v>1151</v>
      </c>
      <c r="H45" t="s">
        <v>864</v>
      </c>
      <c r="I45" t="s">
        <v>865</v>
      </c>
      <c r="J45" t="s">
        <v>1295</v>
      </c>
      <c r="K45" s="81">
        <v>23</v>
      </c>
    </row>
    <row r="46" spans="2:11" ht="15" thickBot="1">
      <c r="B46" s="78" t="s">
        <v>61</v>
      </c>
      <c r="C46" s="78">
        <v>10</v>
      </c>
      <c r="E46" s="77" t="s">
        <v>402</v>
      </c>
      <c r="G46" t="s">
        <v>1148</v>
      </c>
      <c r="H46" t="s">
        <v>858</v>
      </c>
      <c r="I46" t="s">
        <v>859</v>
      </c>
      <c r="J46" t="s">
        <v>97</v>
      </c>
      <c r="K46" s="81">
        <v>20</v>
      </c>
    </row>
    <row r="47" spans="2:11" ht="15" thickBot="1">
      <c r="B47" s="78" t="s">
        <v>61</v>
      </c>
      <c r="C47" s="78">
        <v>10</v>
      </c>
      <c r="E47" s="77" t="s">
        <v>402</v>
      </c>
      <c r="G47" t="s">
        <v>1163</v>
      </c>
      <c r="H47" t="s">
        <v>886</v>
      </c>
      <c r="I47" t="s">
        <v>887</v>
      </c>
      <c r="J47" t="s">
        <v>112</v>
      </c>
      <c r="K47" s="81">
        <v>35</v>
      </c>
    </row>
    <row r="48" spans="2:11" ht="15" thickBot="1">
      <c r="B48" s="78" t="s">
        <v>45</v>
      </c>
      <c r="C48" s="78">
        <v>8</v>
      </c>
      <c r="E48" s="77" t="s">
        <v>403</v>
      </c>
      <c r="G48" t="s">
        <v>1212</v>
      </c>
      <c r="H48" t="s">
        <v>980</v>
      </c>
      <c r="I48" t="s">
        <v>981</v>
      </c>
      <c r="J48" t="s">
        <v>200</v>
      </c>
      <c r="K48" s="81">
        <v>17</v>
      </c>
    </row>
    <row r="49" spans="2:11" ht="15" thickBot="1">
      <c r="B49" s="78" t="s">
        <v>45</v>
      </c>
      <c r="C49" s="78">
        <v>8</v>
      </c>
      <c r="E49" s="77" t="s">
        <v>402</v>
      </c>
      <c r="G49" t="s">
        <v>1130</v>
      </c>
      <c r="H49" t="s">
        <v>822</v>
      </c>
      <c r="I49" t="s">
        <v>823</v>
      </c>
      <c r="J49" t="s">
        <v>69</v>
      </c>
      <c r="K49" s="81">
        <v>2</v>
      </c>
    </row>
    <row r="50" spans="2:11" ht="15" thickBot="1">
      <c r="B50" s="78" t="s">
        <v>45</v>
      </c>
      <c r="C50" s="78">
        <v>9</v>
      </c>
      <c r="E50" s="77" t="s">
        <v>412</v>
      </c>
      <c r="G50" t="s">
        <v>1282</v>
      </c>
      <c r="H50" t="s">
        <v>822</v>
      </c>
      <c r="I50" t="s">
        <v>1091</v>
      </c>
      <c r="J50" t="s">
        <v>1296</v>
      </c>
      <c r="K50" s="81">
        <v>25</v>
      </c>
    </row>
    <row r="51" spans="2:11" ht="15" thickBot="1">
      <c r="B51" s="78" t="s">
        <v>45</v>
      </c>
      <c r="C51" s="78">
        <v>7</v>
      </c>
      <c r="E51" s="77" t="s">
        <v>403</v>
      </c>
      <c r="G51" t="s">
        <v>1217</v>
      </c>
      <c r="H51" t="s">
        <v>897</v>
      </c>
      <c r="I51" t="s">
        <v>991</v>
      </c>
      <c r="J51" t="s">
        <v>209</v>
      </c>
      <c r="K51" s="81">
        <v>23</v>
      </c>
    </row>
    <row r="52" spans="2:11" ht="15" thickBot="1">
      <c r="B52" s="78" t="s">
        <v>47</v>
      </c>
      <c r="C52" s="78">
        <v>10</v>
      </c>
      <c r="E52" s="77" t="s">
        <v>402</v>
      </c>
      <c r="G52" t="s">
        <v>1169</v>
      </c>
      <c r="H52" t="s">
        <v>897</v>
      </c>
      <c r="I52" t="s">
        <v>898</v>
      </c>
      <c r="J52" t="s">
        <v>130</v>
      </c>
      <c r="K52" s="81">
        <v>41</v>
      </c>
    </row>
    <row r="53" spans="2:11" ht="15" thickBot="1">
      <c r="B53" s="78" t="s">
        <v>47</v>
      </c>
      <c r="C53" s="78">
        <v>8</v>
      </c>
      <c r="E53" s="77" t="s">
        <v>412</v>
      </c>
      <c r="G53" t="s">
        <v>1262</v>
      </c>
      <c r="H53" t="s">
        <v>1063</v>
      </c>
      <c r="I53" t="s">
        <v>1064</v>
      </c>
      <c r="J53" t="s">
        <v>550</v>
      </c>
      <c r="K53" s="81">
        <v>5</v>
      </c>
    </row>
    <row r="54" spans="2:11" ht="15" thickBot="1">
      <c r="B54" s="78" t="s">
        <v>47</v>
      </c>
      <c r="C54" s="78">
        <v>8</v>
      </c>
      <c r="E54" s="77" t="s">
        <v>402</v>
      </c>
      <c r="G54" t="s">
        <v>1136</v>
      </c>
      <c r="H54" t="s">
        <v>834</v>
      </c>
      <c r="I54" t="s">
        <v>835</v>
      </c>
      <c r="J54" t="s">
        <v>72</v>
      </c>
      <c r="K54" s="81">
        <v>8</v>
      </c>
    </row>
    <row r="55" spans="2:11" ht="15" thickBot="1">
      <c r="B55" s="78" t="s">
        <v>47</v>
      </c>
      <c r="C55" s="78">
        <v>5</v>
      </c>
      <c r="E55" s="77" t="s">
        <v>403</v>
      </c>
      <c r="G55" t="s">
        <v>1208</v>
      </c>
      <c r="H55" t="s">
        <v>974</v>
      </c>
      <c r="I55" t="s">
        <v>901</v>
      </c>
      <c r="J55" t="s">
        <v>211</v>
      </c>
      <c r="K55" s="81">
        <v>13</v>
      </c>
    </row>
    <row r="56" spans="2:11" ht="15" thickBot="1">
      <c r="B56" s="78" t="s">
        <v>47</v>
      </c>
      <c r="C56" s="78">
        <v>10</v>
      </c>
      <c r="E56" s="77" t="s">
        <v>412</v>
      </c>
      <c r="G56" t="s">
        <v>1284</v>
      </c>
      <c r="H56" t="s">
        <v>1094</v>
      </c>
      <c r="I56" t="s">
        <v>1095</v>
      </c>
      <c r="J56" t="s">
        <v>582</v>
      </c>
      <c r="K56" s="81">
        <v>27</v>
      </c>
    </row>
    <row r="57" spans="2:11" ht="15" thickBot="1">
      <c r="B57" s="78" t="s">
        <v>17</v>
      </c>
      <c r="C57" s="78">
        <v>10</v>
      </c>
      <c r="E57" s="77" t="s">
        <v>401</v>
      </c>
      <c r="G57" t="s">
        <v>1106</v>
      </c>
      <c r="H57" t="s">
        <v>776</v>
      </c>
      <c r="I57" t="s">
        <v>777</v>
      </c>
      <c r="J57" t="s">
        <v>16</v>
      </c>
      <c r="K57" s="81">
        <v>8</v>
      </c>
    </row>
    <row r="58" spans="2:11" ht="15" thickBot="1">
      <c r="B58" s="78" t="s">
        <v>17</v>
      </c>
      <c r="C58" s="78">
        <v>8</v>
      </c>
      <c r="E58" s="77" t="s">
        <v>402</v>
      </c>
      <c r="G58" t="s">
        <v>1180</v>
      </c>
      <c r="H58" t="s">
        <v>916</v>
      </c>
      <c r="I58" t="s">
        <v>917</v>
      </c>
      <c r="J58" t="s">
        <v>118</v>
      </c>
      <c r="K58" s="81">
        <v>52</v>
      </c>
    </row>
    <row r="59" spans="2:11" ht="15" thickBot="1">
      <c r="B59" s="78" t="s">
        <v>17</v>
      </c>
      <c r="C59" s="78">
        <v>11</v>
      </c>
      <c r="E59" s="77" t="s">
        <v>403</v>
      </c>
      <c r="G59" t="s">
        <v>1236</v>
      </c>
      <c r="H59" t="s">
        <v>1018</v>
      </c>
      <c r="I59" t="s">
        <v>1019</v>
      </c>
      <c r="J59" t="s">
        <v>236</v>
      </c>
      <c r="K59" s="81">
        <v>42</v>
      </c>
    </row>
    <row r="60" spans="2:11" ht="15" thickBot="1">
      <c r="B60" s="78" t="s">
        <v>17</v>
      </c>
      <c r="C60" s="78">
        <v>7</v>
      </c>
      <c r="E60" s="77" t="s">
        <v>401</v>
      </c>
      <c r="G60" t="s">
        <v>1119</v>
      </c>
      <c r="H60" t="s">
        <v>801</v>
      </c>
      <c r="I60" t="s">
        <v>802</v>
      </c>
      <c r="J60" t="s">
        <v>1297</v>
      </c>
      <c r="K60" s="81">
        <v>21</v>
      </c>
    </row>
    <row r="61" spans="2:11" ht="15" thickBot="1">
      <c r="B61" s="78" t="s">
        <v>17</v>
      </c>
      <c r="C61" s="78">
        <v>11</v>
      </c>
      <c r="E61" s="77" t="s">
        <v>403</v>
      </c>
      <c r="G61" t="s">
        <v>1247</v>
      </c>
      <c r="H61" t="s">
        <v>1035</v>
      </c>
      <c r="I61" t="s">
        <v>1036</v>
      </c>
      <c r="J61" t="s">
        <v>230</v>
      </c>
      <c r="K61" s="81">
        <v>54</v>
      </c>
    </row>
    <row r="62" spans="2:11" ht="15" thickBot="1">
      <c r="B62" s="78" t="s">
        <v>17</v>
      </c>
      <c r="C62" s="78">
        <v>5</v>
      </c>
      <c r="E62" s="77" t="s">
        <v>402</v>
      </c>
      <c r="G62" t="s">
        <v>1135</v>
      </c>
      <c r="H62" t="s">
        <v>832</v>
      </c>
      <c r="I62" t="s">
        <v>833</v>
      </c>
      <c r="J62" t="s">
        <v>75</v>
      </c>
      <c r="K62" s="81">
        <v>7</v>
      </c>
    </row>
    <row r="63" spans="2:11" ht="15" thickBot="1">
      <c r="B63" s="78" t="s">
        <v>7</v>
      </c>
      <c r="C63" s="78">
        <v>5</v>
      </c>
      <c r="E63" s="77" t="s">
        <v>402</v>
      </c>
      <c r="G63" t="s">
        <v>1195</v>
      </c>
      <c r="H63" t="s">
        <v>947</v>
      </c>
      <c r="I63" t="s">
        <v>948</v>
      </c>
      <c r="J63" t="s">
        <v>110</v>
      </c>
      <c r="K63" s="81">
        <v>68</v>
      </c>
    </row>
    <row r="64" spans="2:11" ht="15" thickBot="1">
      <c r="B64" s="78" t="s">
        <v>7</v>
      </c>
      <c r="C64" s="78">
        <v>6</v>
      </c>
      <c r="E64" s="77" t="s">
        <v>403</v>
      </c>
      <c r="G64" t="s">
        <v>1203</v>
      </c>
      <c r="H64" t="s">
        <v>964</v>
      </c>
      <c r="I64" t="s">
        <v>965</v>
      </c>
      <c r="J64" t="s">
        <v>203</v>
      </c>
      <c r="K64" s="81">
        <v>8</v>
      </c>
    </row>
    <row r="65" spans="2:11" ht="15" thickBot="1">
      <c r="B65" s="78" t="s">
        <v>7</v>
      </c>
      <c r="C65" s="78">
        <v>9</v>
      </c>
      <c r="E65" s="77" t="s">
        <v>402</v>
      </c>
      <c r="G65" t="s">
        <v>1188</v>
      </c>
      <c r="H65" t="s">
        <v>933</v>
      </c>
      <c r="I65" t="s">
        <v>934</v>
      </c>
      <c r="J65" t="s">
        <v>121</v>
      </c>
      <c r="K65" s="81">
        <v>61</v>
      </c>
    </row>
    <row r="66" spans="2:11" ht="15" thickBot="1">
      <c r="B66" s="78" t="s">
        <v>7</v>
      </c>
      <c r="C66" s="78">
        <v>10</v>
      </c>
      <c r="E66" s="77" t="s">
        <v>402</v>
      </c>
      <c r="G66" t="s">
        <v>1189</v>
      </c>
      <c r="H66" t="s">
        <v>935</v>
      </c>
      <c r="I66" t="s">
        <v>936</v>
      </c>
      <c r="J66" t="s">
        <v>1298</v>
      </c>
      <c r="K66" s="81">
        <v>62</v>
      </c>
    </row>
    <row r="67" spans="2:11" ht="15" thickBot="1">
      <c r="B67" s="78" t="s">
        <v>7</v>
      </c>
      <c r="C67" s="78">
        <v>7</v>
      </c>
      <c r="E67" s="77" t="s">
        <v>402</v>
      </c>
      <c r="G67" t="s">
        <v>1187</v>
      </c>
      <c r="H67" t="s">
        <v>931</v>
      </c>
      <c r="I67" t="s">
        <v>932</v>
      </c>
      <c r="J67" t="s">
        <v>1299</v>
      </c>
      <c r="K67" s="81">
        <v>60</v>
      </c>
    </row>
    <row r="68" spans="2:11" ht="15" thickBot="1">
      <c r="B68" s="78" t="s">
        <v>7</v>
      </c>
      <c r="C68" s="78">
        <v>11</v>
      </c>
      <c r="E68" s="77" t="s">
        <v>403</v>
      </c>
      <c r="G68" t="s">
        <v>1232</v>
      </c>
      <c r="H68" t="s">
        <v>1012</v>
      </c>
      <c r="I68" t="s">
        <v>1013</v>
      </c>
      <c r="J68" t="s">
        <v>225</v>
      </c>
      <c r="K68" s="81">
        <v>38</v>
      </c>
    </row>
    <row r="69" spans="2:11" ht="15" thickBot="1">
      <c r="B69" s="78" t="s">
        <v>59</v>
      </c>
      <c r="C69" s="78">
        <v>6</v>
      </c>
      <c r="E69" s="77" t="s">
        <v>403</v>
      </c>
      <c r="G69" t="s">
        <v>1209</v>
      </c>
      <c r="H69" t="s">
        <v>888</v>
      </c>
      <c r="I69" t="s">
        <v>975</v>
      </c>
      <c r="J69" t="s">
        <v>210</v>
      </c>
      <c r="K69" s="81">
        <v>14</v>
      </c>
    </row>
    <row r="70" spans="2:11" ht="15" thickBot="1">
      <c r="B70" s="78" t="s">
        <v>59</v>
      </c>
      <c r="C70" s="78">
        <v>11</v>
      </c>
      <c r="E70" s="77" t="s">
        <v>402</v>
      </c>
      <c r="G70" t="s">
        <v>1164</v>
      </c>
      <c r="H70" t="s">
        <v>888</v>
      </c>
      <c r="I70" t="s">
        <v>889</v>
      </c>
      <c r="J70" t="s">
        <v>93</v>
      </c>
      <c r="K70" s="81">
        <v>36</v>
      </c>
    </row>
    <row r="71" spans="2:11" ht="15" thickBot="1">
      <c r="B71" s="78" t="s">
        <v>59</v>
      </c>
      <c r="C71" s="78">
        <v>5</v>
      </c>
      <c r="E71" s="77" t="s">
        <v>401</v>
      </c>
      <c r="G71" t="s">
        <v>1101</v>
      </c>
      <c r="H71" t="s">
        <v>766</v>
      </c>
      <c r="I71" t="s">
        <v>767</v>
      </c>
      <c r="J71" t="s">
        <v>4</v>
      </c>
      <c r="K71" s="81">
        <v>3</v>
      </c>
    </row>
    <row r="72" spans="2:11" ht="15" thickBot="1">
      <c r="B72" s="78" t="s">
        <v>59</v>
      </c>
      <c r="C72" s="78">
        <v>9</v>
      </c>
      <c r="E72" s="77" t="s">
        <v>402</v>
      </c>
      <c r="G72" t="s">
        <v>571</v>
      </c>
      <c r="H72" t="s">
        <v>924</v>
      </c>
      <c r="I72" t="s">
        <v>823</v>
      </c>
      <c r="J72" t="s">
        <v>1312</v>
      </c>
      <c r="K72" s="81">
        <v>56</v>
      </c>
    </row>
    <row r="73" spans="2:11" ht="15" thickBot="1">
      <c r="B73" s="78" t="s">
        <v>59</v>
      </c>
      <c r="C73" s="78">
        <v>9</v>
      </c>
      <c r="E73" s="77" t="s">
        <v>412</v>
      </c>
      <c r="G73" t="s">
        <v>1279</v>
      </c>
      <c r="H73" t="s">
        <v>1087</v>
      </c>
      <c r="I73" t="s">
        <v>973</v>
      </c>
      <c r="J73" t="s">
        <v>588</v>
      </c>
      <c r="K73" s="81">
        <v>22</v>
      </c>
    </row>
    <row r="74" spans="2:11" ht="15" thickBot="1">
      <c r="B74" s="78" t="s">
        <v>59</v>
      </c>
      <c r="C74" s="78">
        <v>6</v>
      </c>
      <c r="E74" s="77" t="s">
        <v>402</v>
      </c>
      <c r="G74" t="s">
        <v>1154</v>
      </c>
      <c r="H74" t="s">
        <v>869</v>
      </c>
      <c r="I74" t="s">
        <v>870</v>
      </c>
      <c r="J74" t="s">
        <v>102</v>
      </c>
      <c r="K74" s="81">
        <v>26</v>
      </c>
    </row>
    <row r="75" spans="2:11" ht="15" thickBot="1">
      <c r="B75" s="78" t="s">
        <v>21</v>
      </c>
      <c r="C75" s="78">
        <v>8</v>
      </c>
      <c r="E75" s="77" t="s">
        <v>401</v>
      </c>
      <c r="G75" t="s">
        <v>1117</v>
      </c>
      <c r="H75" t="s">
        <v>798</v>
      </c>
      <c r="I75" t="s">
        <v>799</v>
      </c>
      <c r="J75" t="s">
        <v>28</v>
      </c>
      <c r="K75" s="81">
        <v>19</v>
      </c>
    </row>
    <row r="76" spans="2:11" ht="15" thickBot="1">
      <c r="B76" s="78" t="s">
        <v>21</v>
      </c>
      <c r="C76" s="78">
        <v>5</v>
      </c>
      <c r="E76" s="77" t="s">
        <v>403</v>
      </c>
      <c r="G76" t="s">
        <v>1221</v>
      </c>
      <c r="H76" t="s">
        <v>997</v>
      </c>
      <c r="I76" t="s">
        <v>998</v>
      </c>
      <c r="J76" t="s">
        <v>220</v>
      </c>
      <c r="K76" s="81">
        <v>27</v>
      </c>
    </row>
    <row r="77" spans="2:11" ht="15" thickBot="1">
      <c r="B77" s="78" t="s">
        <v>21</v>
      </c>
      <c r="C77" s="78">
        <v>11</v>
      </c>
      <c r="E77" s="77" t="s">
        <v>403</v>
      </c>
      <c r="G77" t="s">
        <v>1223</v>
      </c>
      <c r="H77" t="s">
        <v>1000</v>
      </c>
      <c r="I77" t="s">
        <v>1001</v>
      </c>
      <c r="J77" t="s">
        <v>265</v>
      </c>
      <c r="K77" s="81">
        <v>29</v>
      </c>
    </row>
    <row r="78" spans="2:11" ht="15" thickBot="1">
      <c r="B78" s="78" t="s">
        <v>21</v>
      </c>
      <c r="C78" s="78">
        <v>7</v>
      </c>
      <c r="E78" s="77" t="s">
        <v>412</v>
      </c>
      <c r="G78" t="s">
        <v>1277</v>
      </c>
      <c r="H78" t="s">
        <v>1000</v>
      </c>
      <c r="I78" t="s">
        <v>1085</v>
      </c>
      <c r="J78" t="s">
        <v>581</v>
      </c>
      <c r="K78" s="81">
        <v>20</v>
      </c>
    </row>
    <row r="79" spans="2:11" ht="15" thickBot="1">
      <c r="B79" s="78" t="s">
        <v>21</v>
      </c>
      <c r="C79" s="78">
        <v>8</v>
      </c>
      <c r="E79" s="77" t="s">
        <v>412</v>
      </c>
      <c r="G79" t="s">
        <v>1283</v>
      </c>
      <c r="H79" t="s">
        <v>1092</v>
      </c>
      <c r="I79" t="s">
        <v>1093</v>
      </c>
      <c r="J79" t="s">
        <v>1300</v>
      </c>
      <c r="K79" s="81">
        <v>26</v>
      </c>
    </row>
    <row r="80" spans="2:11" ht="15" thickBot="1">
      <c r="B80" s="78" t="s">
        <v>21</v>
      </c>
      <c r="C80" s="78">
        <v>6</v>
      </c>
      <c r="E80" s="77" t="s">
        <v>402</v>
      </c>
      <c r="G80" t="s">
        <v>1131</v>
      </c>
      <c r="H80" t="s">
        <v>824</v>
      </c>
      <c r="I80" t="s">
        <v>825</v>
      </c>
      <c r="J80" t="s">
        <v>70</v>
      </c>
      <c r="K80" s="81">
        <v>3</v>
      </c>
    </row>
    <row r="81" spans="2:11" ht="15" thickBot="1">
      <c r="B81" s="78" t="s">
        <v>39</v>
      </c>
      <c r="C81" s="78">
        <v>9</v>
      </c>
      <c r="E81" s="77" t="s">
        <v>402</v>
      </c>
      <c r="G81" t="s">
        <v>1191</v>
      </c>
      <c r="H81" t="s">
        <v>939</v>
      </c>
      <c r="I81" t="s">
        <v>940</v>
      </c>
      <c r="J81" t="s">
        <v>189</v>
      </c>
      <c r="K81" s="81">
        <v>64</v>
      </c>
    </row>
    <row r="82" spans="2:11" ht="15" thickBot="1">
      <c r="B82" s="78" t="s">
        <v>39</v>
      </c>
      <c r="C82" s="78">
        <v>11</v>
      </c>
      <c r="E82" s="77" t="s">
        <v>402</v>
      </c>
      <c r="G82" t="s">
        <v>1159</v>
      </c>
      <c r="H82" t="s">
        <v>879</v>
      </c>
      <c r="I82" t="s">
        <v>880</v>
      </c>
      <c r="J82" t="s">
        <v>83</v>
      </c>
      <c r="K82" s="81">
        <v>31</v>
      </c>
    </row>
    <row r="83" spans="2:11" ht="15" thickBot="1">
      <c r="B83" s="78" t="s">
        <v>39</v>
      </c>
      <c r="C83" s="78">
        <v>6</v>
      </c>
      <c r="E83" s="77" t="s">
        <v>402</v>
      </c>
      <c r="G83" t="s">
        <v>1167</v>
      </c>
      <c r="H83" t="s">
        <v>893</v>
      </c>
      <c r="I83" t="s">
        <v>894</v>
      </c>
      <c r="J83" t="s">
        <v>104</v>
      </c>
      <c r="K83" s="81">
        <v>39</v>
      </c>
    </row>
    <row r="84" spans="2:11" ht="15" thickBot="1">
      <c r="B84" s="78" t="s">
        <v>39</v>
      </c>
      <c r="C84" s="78">
        <v>7</v>
      </c>
      <c r="E84" s="77" t="s">
        <v>403</v>
      </c>
      <c r="G84" t="s">
        <v>1213</v>
      </c>
      <c r="H84" t="s">
        <v>982</v>
      </c>
      <c r="I84" t="s">
        <v>983</v>
      </c>
      <c r="J84" t="s">
        <v>216</v>
      </c>
      <c r="K84" s="81">
        <v>18</v>
      </c>
    </row>
    <row r="85" spans="2:11" ht="15" thickBot="1">
      <c r="B85" s="78" t="s">
        <v>39</v>
      </c>
      <c r="C85" s="78">
        <v>11</v>
      </c>
      <c r="E85" s="77" t="s">
        <v>412</v>
      </c>
      <c r="G85" t="s">
        <v>1261</v>
      </c>
      <c r="H85" t="s">
        <v>1061</v>
      </c>
      <c r="I85" t="s">
        <v>1062</v>
      </c>
      <c r="J85" t="s">
        <v>545</v>
      </c>
      <c r="K85" s="81">
        <v>4</v>
      </c>
    </row>
    <row r="86" spans="2:11" ht="15" thickBot="1">
      <c r="B86" s="78" t="s">
        <v>39</v>
      </c>
      <c r="C86" s="78">
        <v>9</v>
      </c>
      <c r="E86" s="77" t="s">
        <v>412</v>
      </c>
      <c r="G86" t="s">
        <v>1268</v>
      </c>
      <c r="H86" t="s">
        <v>1074</v>
      </c>
      <c r="I86" t="s">
        <v>917</v>
      </c>
      <c r="J86" t="s">
        <v>568</v>
      </c>
      <c r="K86" s="81">
        <v>11</v>
      </c>
    </row>
    <row r="87" spans="2:11" ht="15" thickBot="1">
      <c r="B87" s="78" t="s">
        <v>39</v>
      </c>
      <c r="C87" s="78">
        <v>9</v>
      </c>
      <c r="E87" s="77" t="s">
        <v>402</v>
      </c>
      <c r="G87" t="s">
        <v>1142</v>
      </c>
      <c r="H87" t="s">
        <v>846</v>
      </c>
      <c r="I87" t="s">
        <v>847</v>
      </c>
      <c r="J87" t="s">
        <v>89</v>
      </c>
      <c r="K87" s="81">
        <v>14</v>
      </c>
    </row>
    <row r="88" spans="2:11" ht="15" thickBot="1">
      <c r="B88" s="78" t="s">
        <v>37</v>
      </c>
      <c r="C88" s="78">
        <v>8</v>
      </c>
      <c r="E88" s="77" t="s">
        <v>403</v>
      </c>
      <c r="G88" t="s">
        <v>1253</v>
      </c>
      <c r="H88" t="s">
        <v>1049</v>
      </c>
      <c r="I88" t="s">
        <v>962</v>
      </c>
      <c r="J88" t="s">
        <v>562</v>
      </c>
      <c r="K88" s="81">
        <v>61</v>
      </c>
    </row>
    <row r="89" spans="2:11" ht="15" thickBot="1">
      <c r="B89" s="78" t="s">
        <v>37</v>
      </c>
      <c r="C89" s="78">
        <v>11</v>
      </c>
      <c r="E89" s="77" t="s">
        <v>412</v>
      </c>
      <c r="G89" t="s">
        <v>1266</v>
      </c>
      <c r="H89" t="s">
        <v>1071</v>
      </c>
      <c r="I89" t="s">
        <v>1072</v>
      </c>
      <c r="J89" t="s">
        <v>576</v>
      </c>
      <c r="K89" s="81">
        <v>9</v>
      </c>
    </row>
    <row r="90" spans="2:11" ht="15" thickBot="1">
      <c r="B90" s="78" t="s">
        <v>37</v>
      </c>
      <c r="C90" s="78">
        <v>11</v>
      </c>
      <c r="E90" s="77" t="s">
        <v>402</v>
      </c>
      <c r="G90" t="s">
        <v>1174</v>
      </c>
      <c r="H90" t="s">
        <v>905</v>
      </c>
      <c r="I90" t="s">
        <v>763</v>
      </c>
      <c r="J90" t="s">
        <v>109</v>
      </c>
      <c r="K90" s="81">
        <v>46</v>
      </c>
    </row>
    <row r="91" spans="2:11" ht="15" thickBot="1">
      <c r="B91" s="78" t="s">
        <v>37</v>
      </c>
      <c r="C91" s="78">
        <v>10</v>
      </c>
      <c r="E91" s="77" t="s">
        <v>402</v>
      </c>
      <c r="G91" t="s">
        <v>1168</v>
      </c>
      <c r="H91" t="s">
        <v>895</v>
      </c>
      <c r="I91" t="s">
        <v>896</v>
      </c>
      <c r="J91" t="s">
        <v>575</v>
      </c>
      <c r="K91" s="81">
        <v>40</v>
      </c>
    </row>
    <row r="92" spans="2:11" ht="15" thickBot="1">
      <c r="B92" s="78" t="s">
        <v>37</v>
      </c>
      <c r="C92" s="78">
        <v>5</v>
      </c>
      <c r="E92" s="77" t="s">
        <v>402</v>
      </c>
      <c r="G92" t="s">
        <v>1184</v>
      </c>
      <c r="H92" t="s">
        <v>925</v>
      </c>
      <c r="I92" t="s">
        <v>926</v>
      </c>
      <c r="J92" t="s">
        <v>134</v>
      </c>
      <c r="K92" s="81">
        <v>57</v>
      </c>
    </row>
    <row r="93" spans="2:11" ht="15" thickBot="1">
      <c r="B93" s="78" t="s">
        <v>37</v>
      </c>
      <c r="C93" s="78">
        <v>11</v>
      </c>
      <c r="E93" s="77" t="s">
        <v>401</v>
      </c>
      <c r="G93" t="s">
        <v>1110</v>
      </c>
      <c r="H93" t="s">
        <v>784</v>
      </c>
      <c r="I93" t="s">
        <v>785</v>
      </c>
      <c r="J93" t="s">
        <v>44</v>
      </c>
      <c r="K93" s="81">
        <v>12</v>
      </c>
    </row>
    <row r="94" spans="2:11" ht="15" thickBot="1">
      <c r="B94" s="78" t="s">
        <v>11</v>
      </c>
      <c r="C94" s="78">
        <v>9</v>
      </c>
      <c r="E94" s="77" t="s">
        <v>402</v>
      </c>
      <c r="G94" t="s">
        <v>1157</v>
      </c>
      <c r="H94" t="s">
        <v>875</v>
      </c>
      <c r="I94" t="s">
        <v>876</v>
      </c>
      <c r="J94" t="s">
        <v>123</v>
      </c>
      <c r="K94" s="81">
        <v>29</v>
      </c>
    </row>
    <row r="95" spans="2:11" ht="15" thickBot="1">
      <c r="B95" s="78" t="s">
        <v>11</v>
      </c>
      <c r="C95" s="78">
        <v>5</v>
      </c>
      <c r="E95" s="77" t="s">
        <v>403</v>
      </c>
      <c r="G95" t="s">
        <v>1224</v>
      </c>
      <c r="H95" t="s">
        <v>1002</v>
      </c>
      <c r="I95" t="s">
        <v>1003</v>
      </c>
      <c r="J95" t="s">
        <v>228</v>
      </c>
      <c r="K95" s="81">
        <v>30</v>
      </c>
    </row>
    <row r="96" spans="2:11" ht="15" thickBot="1">
      <c r="B96" s="78" t="s">
        <v>11</v>
      </c>
      <c r="C96" s="78">
        <v>10</v>
      </c>
      <c r="E96" s="77" t="s">
        <v>412</v>
      </c>
      <c r="G96" t="s">
        <v>1287</v>
      </c>
      <c r="H96" t="s">
        <v>818</v>
      </c>
      <c r="I96" t="s">
        <v>865</v>
      </c>
      <c r="J96" t="s">
        <v>614</v>
      </c>
      <c r="K96" s="81">
        <v>30</v>
      </c>
    </row>
    <row r="97" spans="2:11" ht="15" thickBot="1">
      <c r="B97" s="78" t="s">
        <v>11</v>
      </c>
      <c r="C97" s="78">
        <v>8</v>
      </c>
      <c r="E97" s="77" t="s">
        <v>401</v>
      </c>
      <c r="G97" t="s">
        <v>1128</v>
      </c>
      <c r="H97" t="s">
        <v>818</v>
      </c>
      <c r="I97" t="s">
        <v>819</v>
      </c>
      <c r="J97" t="s">
        <v>67</v>
      </c>
      <c r="K97" s="81">
        <v>30</v>
      </c>
    </row>
    <row r="98" spans="2:11" ht="15" thickBot="1">
      <c r="B98" s="78" t="s">
        <v>11</v>
      </c>
      <c r="C98" s="78">
        <v>11</v>
      </c>
      <c r="E98" s="77" t="s">
        <v>403</v>
      </c>
      <c r="G98" t="s">
        <v>1215</v>
      </c>
      <c r="H98" t="s">
        <v>988</v>
      </c>
      <c r="I98" t="s">
        <v>989</v>
      </c>
      <c r="J98" t="s">
        <v>207</v>
      </c>
      <c r="K98" s="81">
        <v>21</v>
      </c>
    </row>
    <row r="99" spans="2:11" ht="15" thickBot="1">
      <c r="B99" s="78" t="s">
        <v>11</v>
      </c>
      <c r="C99" s="78">
        <v>6</v>
      </c>
      <c r="E99" s="77" t="s">
        <v>412</v>
      </c>
      <c r="G99" t="s">
        <v>1275</v>
      </c>
      <c r="H99" t="s">
        <v>1081</v>
      </c>
      <c r="I99" t="s">
        <v>1082</v>
      </c>
      <c r="J99" t="s">
        <v>580</v>
      </c>
      <c r="K99" s="81">
        <v>18</v>
      </c>
    </row>
    <row r="100" spans="2:11" ht="15" thickBot="1">
      <c r="B100" s="78" t="s">
        <v>11</v>
      </c>
      <c r="C100" s="78">
        <v>11</v>
      </c>
      <c r="E100" s="77" t="s">
        <v>402</v>
      </c>
      <c r="G100" t="s">
        <v>1137</v>
      </c>
      <c r="H100" t="s">
        <v>836</v>
      </c>
      <c r="I100" t="s">
        <v>837</v>
      </c>
      <c r="J100" t="s">
        <v>76</v>
      </c>
      <c r="K100" s="81">
        <v>9</v>
      </c>
    </row>
    <row r="101" spans="2:11" ht="15" thickBot="1">
      <c r="B101" s="78" t="s">
        <v>66</v>
      </c>
      <c r="C101" s="78">
        <v>6</v>
      </c>
      <c r="E101" s="77" t="s">
        <v>402</v>
      </c>
      <c r="G101" t="s">
        <v>1179</v>
      </c>
      <c r="H101" t="s">
        <v>914</v>
      </c>
      <c r="I101" t="s">
        <v>915</v>
      </c>
      <c r="J101" t="s">
        <v>90</v>
      </c>
      <c r="K101" s="81">
        <v>51</v>
      </c>
    </row>
    <row r="102" spans="2:11" ht="15" thickBot="1">
      <c r="B102" s="78" t="s">
        <v>66</v>
      </c>
      <c r="C102" s="78">
        <v>10</v>
      </c>
      <c r="E102" s="77" t="s">
        <v>403</v>
      </c>
      <c r="G102" t="s">
        <v>1257</v>
      </c>
      <c r="H102" t="s">
        <v>914</v>
      </c>
      <c r="I102" t="s">
        <v>1055</v>
      </c>
      <c r="J102" t="s">
        <v>255</v>
      </c>
      <c r="K102" s="81">
        <v>65</v>
      </c>
    </row>
    <row r="103" spans="2:11" ht="15" thickBot="1">
      <c r="B103" s="78" t="s">
        <v>66</v>
      </c>
      <c r="C103" s="78">
        <v>9</v>
      </c>
      <c r="E103" s="77" t="s">
        <v>412</v>
      </c>
      <c r="G103" t="s">
        <v>1278</v>
      </c>
      <c r="H103" t="s">
        <v>1086</v>
      </c>
      <c r="I103" t="s">
        <v>875</v>
      </c>
      <c r="J103" t="s">
        <v>607</v>
      </c>
      <c r="K103" s="81">
        <v>21</v>
      </c>
    </row>
    <row r="104" spans="2:11" ht="15" thickBot="1">
      <c r="B104" s="78" t="s">
        <v>41</v>
      </c>
      <c r="C104" s="78">
        <v>6</v>
      </c>
      <c r="E104" s="77" t="s">
        <v>412</v>
      </c>
      <c r="G104" t="s">
        <v>1263</v>
      </c>
      <c r="H104" t="s">
        <v>1065</v>
      </c>
      <c r="I104" t="s">
        <v>1066</v>
      </c>
      <c r="J104" t="s">
        <v>549</v>
      </c>
      <c r="K104" s="81">
        <v>6</v>
      </c>
    </row>
    <row r="105" spans="2:11" ht="15" thickBot="1">
      <c r="B105" s="78" t="s">
        <v>41</v>
      </c>
      <c r="C105" s="78">
        <v>10</v>
      </c>
      <c r="E105" s="77" t="s">
        <v>401</v>
      </c>
      <c r="G105" t="s">
        <v>1122</v>
      </c>
      <c r="H105" t="s">
        <v>807</v>
      </c>
      <c r="I105" t="s">
        <v>808</v>
      </c>
      <c r="J105" t="s">
        <v>32</v>
      </c>
      <c r="K105" s="81">
        <v>24</v>
      </c>
    </row>
    <row r="106" spans="2:11" ht="15" thickBot="1">
      <c r="B106" s="78" t="s">
        <v>41</v>
      </c>
      <c r="C106" s="78">
        <v>6</v>
      </c>
      <c r="E106" s="77" t="s">
        <v>402</v>
      </c>
      <c r="G106" t="s">
        <v>1153</v>
      </c>
      <c r="H106" t="s">
        <v>807</v>
      </c>
      <c r="I106" t="s">
        <v>868</v>
      </c>
      <c r="J106" t="s">
        <v>1301</v>
      </c>
      <c r="K106" s="81">
        <v>25</v>
      </c>
    </row>
    <row r="107" spans="2:11" ht="15" thickBot="1">
      <c r="B107" s="78" t="s">
        <v>41</v>
      </c>
      <c r="C107" s="78">
        <v>8</v>
      </c>
      <c r="E107" s="77" t="s">
        <v>403</v>
      </c>
      <c r="G107" t="s">
        <v>1243</v>
      </c>
      <c r="H107" t="s">
        <v>1030</v>
      </c>
      <c r="I107" t="s">
        <v>953</v>
      </c>
      <c r="J107" t="s">
        <v>279</v>
      </c>
      <c r="K107" s="81">
        <v>49</v>
      </c>
    </row>
    <row r="108" spans="2:11" ht="15" thickBot="1">
      <c r="B108" s="78" t="s">
        <v>41</v>
      </c>
      <c r="C108" s="78">
        <v>6</v>
      </c>
      <c r="E108" s="77" t="s">
        <v>403</v>
      </c>
      <c r="G108" t="s">
        <v>1245</v>
      </c>
      <c r="H108" t="s">
        <v>1030</v>
      </c>
      <c r="I108" t="s">
        <v>1031</v>
      </c>
      <c r="J108" t="s">
        <v>1302</v>
      </c>
      <c r="K108" s="81">
        <v>51</v>
      </c>
    </row>
    <row r="109" spans="2:11" ht="15" thickBot="1">
      <c r="B109" s="78" t="s">
        <v>41</v>
      </c>
      <c r="C109" s="78">
        <v>11</v>
      </c>
      <c r="E109" s="77" t="s">
        <v>402</v>
      </c>
      <c r="G109" t="s">
        <v>1173</v>
      </c>
      <c r="H109" t="s">
        <v>903</v>
      </c>
      <c r="I109" t="s">
        <v>904</v>
      </c>
      <c r="J109" t="s">
        <v>81</v>
      </c>
      <c r="K109" s="81">
        <v>45</v>
      </c>
    </row>
    <row r="110" spans="2:11" ht="15" thickBot="1">
      <c r="B110" s="78" t="s">
        <v>41</v>
      </c>
      <c r="C110" s="78">
        <v>9</v>
      </c>
      <c r="E110" s="77" t="s">
        <v>402</v>
      </c>
      <c r="G110" t="s">
        <v>1134</v>
      </c>
      <c r="H110" t="s">
        <v>830</v>
      </c>
      <c r="I110" t="s">
        <v>831</v>
      </c>
      <c r="J110" t="s">
        <v>78</v>
      </c>
      <c r="K110" s="81">
        <v>6</v>
      </c>
    </row>
    <row r="111" spans="2:11" ht="15" thickBot="1">
      <c r="B111" s="78" t="s">
        <v>25</v>
      </c>
      <c r="C111" s="78">
        <v>10</v>
      </c>
      <c r="E111" s="77" t="s">
        <v>403</v>
      </c>
      <c r="G111" t="s">
        <v>1230</v>
      </c>
      <c r="H111" t="s">
        <v>830</v>
      </c>
      <c r="I111" t="s">
        <v>1006</v>
      </c>
      <c r="J111" t="s">
        <v>237</v>
      </c>
      <c r="K111" s="81">
        <v>36</v>
      </c>
    </row>
    <row r="112" spans="2:11" ht="15" thickBot="1">
      <c r="B112" s="78" t="s">
        <v>25</v>
      </c>
      <c r="C112" s="78">
        <v>5</v>
      </c>
      <c r="E112" s="77" t="s">
        <v>412</v>
      </c>
      <c r="G112" t="s">
        <v>1259</v>
      </c>
      <c r="H112" t="s">
        <v>830</v>
      </c>
      <c r="I112" t="s">
        <v>1058</v>
      </c>
      <c r="J112" t="s">
        <v>564</v>
      </c>
      <c r="K112" s="81">
        <v>2</v>
      </c>
    </row>
    <row r="113" spans="2:11" ht="15" thickBot="1">
      <c r="B113" s="78" t="s">
        <v>25</v>
      </c>
      <c r="C113" s="78">
        <v>8</v>
      </c>
      <c r="E113" s="77" t="s">
        <v>403</v>
      </c>
      <c r="G113" t="s">
        <v>1201</v>
      </c>
      <c r="H113" t="s">
        <v>961</v>
      </c>
      <c r="I113" t="s">
        <v>962</v>
      </c>
      <c r="J113" t="s">
        <v>197</v>
      </c>
      <c r="K113" s="81">
        <v>6</v>
      </c>
    </row>
    <row r="114" spans="2:11" ht="15" thickBot="1">
      <c r="B114" s="78" t="s">
        <v>25</v>
      </c>
      <c r="C114" s="78">
        <v>5</v>
      </c>
      <c r="E114" s="77" t="s">
        <v>403</v>
      </c>
      <c r="G114" t="s">
        <v>1242</v>
      </c>
      <c r="H114" t="s">
        <v>1028</v>
      </c>
      <c r="I114" t="s">
        <v>1029</v>
      </c>
      <c r="J114" t="s">
        <v>343</v>
      </c>
      <c r="K114" s="81">
        <v>48</v>
      </c>
    </row>
    <row r="115" spans="2:11" ht="15" thickBot="1">
      <c r="B115" s="78" t="s">
        <v>25</v>
      </c>
      <c r="C115" s="78">
        <v>9</v>
      </c>
      <c r="E115" s="77" t="s">
        <v>403</v>
      </c>
      <c r="G115" t="s">
        <v>1211</v>
      </c>
      <c r="H115" t="s">
        <v>978</v>
      </c>
      <c r="I115" t="s">
        <v>979</v>
      </c>
      <c r="J115" t="s">
        <v>208</v>
      </c>
      <c r="K115" s="81">
        <v>16</v>
      </c>
    </row>
    <row r="116" spans="2:11" ht="15" thickBot="1">
      <c r="B116" s="78" t="s">
        <v>25</v>
      </c>
      <c r="C116" s="78">
        <v>5</v>
      </c>
      <c r="E116" s="77" t="s">
        <v>403</v>
      </c>
      <c r="G116" t="s">
        <v>1200</v>
      </c>
      <c r="H116" t="s">
        <v>957</v>
      </c>
      <c r="I116" t="s">
        <v>958</v>
      </c>
      <c r="J116" t="s">
        <v>205</v>
      </c>
      <c r="K116" s="81">
        <v>4</v>
      </c>
    </row>
    <row r="117" spans="2:11" ht="15" thickBot="1">
      <c r="B117" s="5" t="s">
        <v>9</v>
      </c>
      <c r="C117" s="78">
        <v>11</v>
      </c>
      <c r="E117" s="77" t="s">
        <v>412</v>
      </c>
      <c r="G117" t="s">
        <v>1273</v>
      </c>
      <c r="H117" t="s">
        <v>1078</v>
      </c>
      <c r="I117" t="s">
        <v>901</v>
      </c>
      <c r="J117" t="s">
        <v>606</v>
      </c>
      <c r="K117" s="81">
        <v>16</v>
      </c>
    </row>
    <row r="118" spans="2:11" ht="15" thickBot="1">
      <c r="B118" s="5" t="s">
        <v>9</v>
      </c>
      <c r="C118" s="78">
        <v>11</v>
      </c>
      <c r="E118" s="77" t="s">
        <v>403</v>
      </c>
      <c r="G118" t="s">
        <v>1248</v>
      </c>
      <c r="H118" t="s">
        <v>1037</v>
      </c>
      <c r="I118" t="s">
        <v>1038</v>
      </c>
      <c r="J118" t="s">
        <v>297</v>
      </c>
      <c r="K118" s="81">
        <v>55</v>
      </c>
    </row>
    <row r="119" spans="2:11" ht="15" thickBot="1">
      <c r="B119" s="5" t="s">
        <v>9</v>
      </c>
      <c r="C119" s="78">
        <v>10</v>
      </c>
      <c r="E119" s="77" t="s">
        <v>402</v>
      </c>
      <c r="G119" t="s">
        <v>1178</v>
      </c>
      <c r="H119" t="s">
        <v>912</v>
      </c>
      <c r="I119" t="s">
        <v>913</v>
      </c>
      <c r="J119" t="s">
        <v>1303</v>
      </c>
      <c r="K119" s="81">
        <v>50</v>
      </c>
    </row>
    <row r="120" spans="2:11" ht="15" thickBot="1">
      <c r="B120" s="5" t="s">
        <v>9</v>
      </c>
      <c r="C120" s="78">
        <v>9</v>
      </c>
      <c r="E120" s="77" t="s">
        <v>403</v>
      </c>
      <c r="G120" t="s">
        <v>1207</v>
      </c>
      <c r="H120" t="s">
        <v>972</v>
      </c>
      <c r="I120" t="s">
        <v>973</v>
      </c>
      <c r="J120" t="s">
        <v>336</v>
      </c>
      <c r="K120" s="81">
        <v>12</v>
      </c>
    </row>
    <row r="121" spans="2:11" ht="15" thickBot="1">
      <c r="B121" s="5" t="s">
        <v>9</v>
      </c>
      <c r="C121" s="78">
        <v>11</v>
      </c>
      <c r="E121" s="77" t="s">
        <v>403</v>
      </c>
      <c r="G121" t="s">
        <v>1235</v>
      </c>
      <c r="H121" t="s">
        <v>1016</v>
      </c>
      <c r="I121" t="s">
        <v>1017</v>
      </c>
      <c r="J121" t="s">
        <v>214</v>
      </c>
      <c r="K121" s="81">
        <v>41</v>
      </c>
    </row>
    <row r="122" spans="2:11" ht="15" thickBot="1">
      <c r="B122" s="5" t="s">
        <v>9</v>
      </c>
      <c r="C122" s="78">
        <v>10</v>
      </c>
      <c r="E122" s="77" t="s">
        <v>402</v>
      </c>
      <c r="G122" t="s">
        <v>1175</v>
      </c>
      <c r="H122" t="s">
        <v>906</v>
      </c>
      <c r="I122" t="s">
        <v>907</v>
      </c>
      <c r="J122" t="s">
        <v>115</v>
      </c>
      <c r="K122" s="81">
        <v>47</v>
      </c>
    </row>
    <row r="123" spans="2:11" ht="15" thickBot="1">
      <c r="B123" s="5" t="s">
        <v>9</v>
      </c>
      <c r="C123" s="78">
        <v>11</v>
      </c>
      <c r="E123" s="77" t="s">
        <v>403</v>
      </c>
      <c r="G123" t="s">
        <v>1251</v>
      </c>
      <c r="H123" t="s">
        <v>1043</v>
      </c>
      <c r="I123" t="s">
        <v>1044</v>
      </c>
      <c r="J123" t="s">
        <v>221</v>
      </c>
      <c r="K123" s="81">
        <v>58</v>
      </c>
    </row>
    <row r="124" spans="2:11" ht="15" thickBot="1">
      <c r="B124" s="5" t="s">
        <v>9</v>
      </c>
      <c r="C124" s="78">
        <v>11</v>
      </c>
      <c r="E124" s="77" t="s">
        <v>402</v>
      </c>
      <c r="G124" t="s">
        <v>1194</v>
      </c>
      <c r="H124" t="s">
        <v>945</v>
      </c>
      <c r="I124" t="s">
        <v>946</v>
      </c>
      <c r="J124" t="s">
        <v>151</v>
      </c>
      <c r="K124" s="81">
        <v>67</v>
      </c>
    </row>
    <row r="125" spans="2:11" ht="15" thickBot="1">
      <c r="B125" s="5" t="s">
        <v>9</v>
      </c>
      <c r="C125" s="78">
        <v>9</v>
      </c>
      <c r="E125" s="77" t="s">
        <v>403</v>
      </c>
      <c r="G125" t="s">
        <v>1246</v>
      </c>
      <c r="H125" t="s">
        <v>1034</v>
      </c>
      <c r="I125" t="s">
        <v>876</v>
      </c>
      <c r="J125" t="s">
        <v>312</v>
      </c>
      <c r="K125" s="81">
        <v>53</v>
      </c>
    </row>
    <row r="126" spans="2:11" ht="15" thickBot="1">
      <c r="B126" s="5" t="s">
        <v>9</v>
      </c>
      <c r="C126" s="78">
        <v>5</v>
      </c>
      <c r="E126" s="77" t="s">
        <v>401</v>
      </c>
      <c r="G126" t="s">
        <v>1105</v>
      </c>
      <c r="H126" t="s">
        <v>774</v>
      </c>
      <c r="I126" t="s">
        <v>775</v>
      </c>
      <c r="J126" t="s">
        <v>24</v>
      </c>
      <c r="K126" s="81">
        <v>7</v>
      </c>
    </row>
    <row r="127" spans="2:11" ht="15" thickBot="1">
      <c r="B127" s="78" t="s">
        <v>3</v>
      </c>
      <c r="C127" s="78">
        <v>9</v>
      </c>
      <c r="E127" s="77" t="s">
        <v>412</v>
      </c>
      <c r="G127" t="s">
        <v>1264</v>
      </c>
      <c r="H127" t="s">
        <v>1067</v>
      </c>
      <c r="I127" t="s">
        <v>1068</v>
      </c>
      <c r="J127" t="s">
        <v>547</v>
      </c>
      <c r="K127" s="81">
        <v>7</v>
      </c>
    </row>
    <row r="128" spans="2:11" ht="15" thickBot="1">
      <c r="B128" s="78" t="s">
        <v>3</v>
      </c>
      <c r="C128" s="78">
        <v>7</v>
      </c>
      <c r="E128" s="77" t="s">
        <v>402</v>
      </c>
      <c r="G128" t="s">
        <v>1138</v>
      </c>
      <c r="H128" t="s">
        <v>838</v>
      </c>
      <c r="I128" t="s">
        <v>839</v>
      </c>
      <c r="J128" t="s">
        <v>80</v>
      </c>
      <c r="K128" s="81">
        <v>10</v>
      </c>
    </row>
    <row r="129" spans="2:11" ht="15" thickBot="1">
      <c r="B129" s="78" t="s">
        <v>3</v>
      </c>
      <c r="C129" s="78">
        <v>8</v>
      </c>
      <c r="E129" s="77" t="s">
        <v>403</v>
      </c>
      <c r="G129" t="s">
        <v>1225</v>
      </c>
      <c r="H129" t="s">
        <v>1004</v>
      </c>
      <c r="I129" t="s">
        <v>939</v>
      </c>
      <c r="J129" t="s">
        <v>212</v>
      </c>
      <c r="K129" s="81">
        <v>31</v>
      </c>
    </row>
    <row r="130" spans="2:11" ht="15" thickBot="1">
      <c r="B130" s="78" t="s">
        <v>3</v>
      </c>
      <c r="C130" s="78">
        <v>9</v>
      </c>
      <c r="E130" s="77" t="s">
        <v>402</v>
      </c>
      <c r="G130" t="s">
        <v>1170</v>
      </c>
      <c r="H130" t="s">
        <v>899</v>
      </c>
      <c r="I130" t="s">
        <v>835</v>
      </c>
      <c r="J130" t="s">
        <v>77</v>
      </c>
      <c r="K130" s="81">
        <v>42</v>
      </c>
    </row>
    <row r="131" spans="2:11" ht="15" thickBot="1">
      <c r="B131" s="78" t="s">
        <v>3</v>
      </c>
      <c r="C131" s="78">
        <v>10</v>
      </c>
      <c r="E131" s="77" t="s">
        <v>402</v>
      </c>
      <c r="G131" t="s">
        <v>1149</v>
      </c>
      <c r="H131" t="s">
        <v>860</v>
      </c>
      <c r="I131" t="s">
        <v>861</v>
      </c>
      <c r="J131" t="s">
        <v>74</v>
      </c>
      <c r="K131" s="81">
        <v>21</v>
      </c>
    </row>
    <row r="132" spans="2:11" ht="15" thickBot="1">
      <c r="B132" s="78" t="s">
        <v>3</v>
      </c>
      <c r="C132" s="78">
        <v>8</v>
      </c>
      <c r="E132" s="77" t="s">
        <v>402</v>
      </c>
      <c r="G132" t="s">
        <v>1139</v>
      </c>
      <c r="H132" t="s">
        <v>840</v>
      </c>
      <c r="I132" t="s">
        <v>841</v>
      </c>
      <c r="J132" t="s">
        <v>1304</v>
      </c>
      <c r="K132" s="81">
        <v>11</v>
      </c>
    </row>
    <row r="133" spans="2:11" ht="15" thickBot="1">
      <c r="B133" s="78" t="s">
        <v>3</v>
      </c>
      <c r="C133" s="78">
        <v>6</v>
      </c>
      <c r="E133" s="77" t="s">
        <v>402</v>
      </c>
      <c r="G133" t="s">
        <v>1132</v>
      </c>
      <c r="H133" t="s">
        <v>826</v>
      </c>
      <c r="I133" t="s">
        <v>827</v>
      </c>
      <c r="J133" t="s">
        <v>73</v>
      </c>
      <c r="K133" s="81">
        <v>4</v>
      </c>
    </row>
    <row r="134" spans="2:11" ht="15" thickBot="1">
      <c r="B134" s="78" t="s">
        <v>3</v>
      </c>
      <c r="C134" s="78">
        <v>9</v>
      </c>
      <c r="E134" s="77" t="s">
        <v>402</v>
      </c>
      <c r="G134" t="s">
        <v>1129</v>
      </c>
      <c r="H134" t="s">
        <v>820</v>
      </c>
      <c r="I134" t="s">
        <v>821</v>
      </c>
      <c r="J134" t="s">
        <v>68</v>
      </c>
      <c r="K134" s="81">
        <v>1</v>
      </c>
    </row>
    <row r="135" spans="2:11" ht="15" thickBot="1">
      <c r="B135" s="78" t="s">
        <v>27</v>
      </c>
      <c r="C135" s="78">
        <v>9</v>
      </c>
      <c r="E135" s="77" t="s">
        <v>403</v>
      </c>
      <c r="G135" t="s">
        <v>1255</v>
      </c>
      <c r="H135" t="s">
        <v>1052</v>
      </c>
      <c r="I135" t="s">
        <v>1053</v>
      </c>
      <c r="J135" t="s">
        <v>273</v>
      </c>
      <c r="K135" s="81">
        <v>63</v>
      </c>
    </row>
    <row r="136" spans="2:11" ht="15" thickBot="1">
      <c r="B136" s="78" t="s">
        <v>27</v>
      </c>
      <c r="C136" s="78">
        <v>8</v>
      </c>
      <c r="E136" s="77" t="s">
        <v>401</v>
      </c>
      <c r="G136" t="s">
        <v>1113</v>
      </c>
      <c r="H136" t="s">
        <v>790</v>
      </c>
      <c r="I136" t="s">
        <v>791</v>
      </c>
      <c r="J136" t="s">
        <v>36</v>
      </c>
      <c r="K136" s="81">
        <v>15</v>
      </c>
    </row>
    <row r="137" spans="2:11" ht="15" thickBot="1">
      <c r="B137" s="78" t="s">
        <v>27</v>
      </c>
      <c r="C137" s="78">
        <v>5</v>
      </c>
      <c r="E137" s="77" t="s">
        <v>402</v>
      </c>
      <c r="G137" t="s">
        <v>1143</v>
      </c>
      <c r="H137" t="s">
        <v>848</v>
      </c>
      <c r="I137" t="s">
        <v>849</v>
      </c>
      <c r="J137" t="s">
        <v>85</v>
      </c>
      <c r="K137" s="81">
        <v>15</v>
      </c>
    </row>
    <row r="138" spans="2:11" ht="15" thickBot="1">
      <c r="B138" s="78" t="s">
        <v>27</v>
      </c>
      <c r="C138" s="78">
        <v>8</v>
      </c>
      <c r="E138" s="77" t="s">
        <v>403</v>
      </c>
      <c r="G138" t="s">
        <v>1250</v>
      </c>
      <c r="H138" t="s">
        <v>1041</v>
      </c>
      <c r="I138" t="s">
        <v>1042</v>
      </c>
      <c r="J138" t="s">
        <v>247</v>
      </c>
      <c r="K138" s="81">
        <v>57</v>
      </c>
    </row>
    <row r="139" spans="2:11" ht="15" thickBot="1">
      <c r="B139" s="78" t="s">
        <v>27</v>
      </c>
      <c r="C139" s="78">
        <v>10</v>
      </c>
      <c r="E139" s="77" t="s">
        <v>402</v>
      </c>
      <c r="G139" t="s">
        <v>1140</v>
      </c>
      <c r="H139" t="s">
        <v>842</v>
      </c>
      <c r="I139" t="s">
        <v>843</v>
      </c>
      <c r="J139" t="s">
        <v>1305</v>
      </c>
      <c r="K139" s="81">
        <v>12</v>
      </c>
    </row>
    <row r="140" spans="2:11" ht="15" thickBot="1">
      <c r="B140" s="78" t="s">
        <v>27</v>
      </c>
      <c r="C140" s="78">
        <v>9</v>
      </c>
      <c r="E140" s="77" t="s">
        <v>403</v>
      </c>
      <c r="G140" t="s">
        <v>1228</v>
      </c>
      <c r="H140" t="s">
        <v>1008</v>
      </c>
      <c r="I140" t="s">
        <v>965</v>
      </c>
      <c r="J140" t="s">
        <v>1306</v>
      </c>
      <c r="K140" s="81">
        <v>34</v>
      </c>
    </row>
    <row r="141" spans="2:11" ht="15" thickBot="1">
      <c r="B141" s="78" t="s">
        <v>27</v>
      </c>
      <c r="C141" s="78">
        <v>8</v>
      </c>
      <c r="E141" s="77" t="s">
        <v>412</v>
      </c>
      <c r="G141" t="s">
        <v>1276</v>
      </c>
      <c r="H141" t="s">
        <v>1083</v>
      </c>
      <c r="I141" t="s">
        <v>1084</v>
      </c>
      <c r="J141" t="s">
        <v>556</v>
      </c>
      <c r="K141" s="81">
        <v>19</v>
      </c>
    </row>
    <row r="142" spans="2:11" ht="15" thickBot="1">
      <c r="B142" s="78" t="s">
        <v>51</v>
      </c>
      <c r="C142" s="78">
        <v>11</v>
      </c>
      <c r="E142" s="77" t="s">
        <v>402</v>
      </c>
      <c r="G142" t="s">
        <v>1171</v>
      </c>
      <c r="H142" t="s">
        <v>770</v>
      </c>
      <c r="I142" t="s">
        <v>900</v>
      </c>
      <c r="J142" t="s">
        <v>86</v>
      </c>
      <c r="K142" s="81">
        <v>43</v>
      </c>
    </row>
    <row r="143" spans="2:11" ht="15" thickBot="1">
      <c r="B143" s="78" t="s">
        <v>51</v>
      </c>
      <c r="C143" s="78">
        <v>5</v>
      </c>
      <c r="E143" s="77" t="s">
        <v>401</v>
      </c>
      <c r="G143" t="s">
        <v>1103</v>
      </c>
      <c r="H143" t="s">
        <v>770</v>
      </c>
      <c r="I143" t="s">
        <v>771</v>
      </c>
      <c r="J143" t="s">
        <v>6</v>
      </c>
      <c r="K143" s="81">
        <v>5</v>
      </c>
    </row>
    <row r="144" spans="2:11" ht="15" thickBot="1">
      <c r="B144" s="78" t="s">
        <v>51</v>
      </c>
      <c r="C144" s="78">
        <v>7</v>
      </c>
      <c r="E144" s="77" t="s">
        <v>401</v>
      </c>
      <c r="G144" t="s">
        <v>1114</v>
      </c>
      <c r="H144" t="s">
        <v>792</v>
      </c>
      <c r="I144" t="s">
        <v>793</v>
      </c>
      <c r="J144" t="s">
        <v>18</v>
      </c>
      <c r="K144" s="81">
        <v>16</v>
      </c>
    </row>
    <row r="145" spans="2:11" ht="15" thickBot="1">
      <c r="B145" s="78" t="s">
        <v>15</v>
      </c>
      <c r="C145" s="78">
        <v>9</v>
      </c>
      <c r="E145" s="77" t="s">
        <v>402</v>
      </c>
      <c r="G145" t="s">
        <v>1133</v>
      </c>
      <c r="H145" t="s">
        <v>828</v>
      </c>
      <c r="I145" t="s">
        <v>829</v>
      </c>
      <c r="J145" t="s">
        <v>71</v>
      </c>
      <c r="K145" s="81">
        <v>5</v>
      </c>
    </row>
    <row r="146" spans="2:11" ht="15" thickBot="1">
      <c r="B146" s="78" t="s">
        <v>15</v>
      </c>
      <c r="C146" s="78">
        <v>10</v>
      </c>
      <c r="E146" s="77" t="s">
        <v>403</v>
      </c>
      <c r="G146" t="s">
        <v>1219</v>
      </c>
      <c r="H146" t="s">
        <v>963</v>
      </c>
      <c r="I146" t="s">
        <v>994</v>
      </c>
      <c r="J146" t="s">
        <v>202</v>
      </c>
      <c r="K146" s="81">
        <v>25</v>
      </c>
    </row>
    <row r="147" spans="2:11" ht="15" thickBot="1">
      <c r="B147" s="78" t="s">
        <v>15</v>
      </c>
      <c r="C147" s="78">
        <v>5</v>
      </c>
      <c r="E147" s="77" t="s">
        <v>403</v>
      </c>
      <c r="G147" t="s">
        <v>1202</v>
      </c>
      <c r="H147" t="s">
        <v>963</v>
      </c>
      <c r="I147" t="s">
        <v>901</v>
      </c>
      <c r="J147" t="s">
        <v>289</v>
      </c>
      <c r="K147" s="81">
        <v>7</v>
      </c>
    </row>
    <row r="148" spans="2:11" ht="15" thickBot="1">
      <c r="B148" s="78" t="s">
        <v>15</v>
      </c>
      <c r="C148" s="78">
        <v>11</v>
      </c>
      <c r="E148" s="77" t="s">
        <v>403</v>
      </c>
      <c r="G148" t="s">
        <v>1199</v>
      </c>
      <c r="H148" t="s">
        <v>803</v>
      </c>
      <c r="I148" t="s">
        <v>956</v>
      </c>
      <c r="J148" t="s">
        <v>196</v>
      </c>
      <c r="K148" s="81">
        <v>3</v>
      </c>
    </row>
    <row r="149" spans="2:11" ht="15" thickBot="1">
      <c r="B149" s="78" t="s">
        <v>15</v>
      </c>
      <c r="C149" s="78">
        <v>6</v>
      </c>
      <c r="E149" s="77" t="s">
        <v>402</v>
      </c>
      <c r="G149" t="s">
        <v>1160</v>
      </c>
      <c r="H149" t="s">
        <v>803</v>
      </c>
      <c r="I149" t="s">
        <v>881</v>
      </c>
      <c r="J149" t="s">
        <v>111</v>
      </c>
      <c r="K149" s="81">
        <v>32</v>
      </c>
    </row>
    <row r="150" spans="2:11" ht="15" thickBot="1">
      <c r="B150" s="78" t="s">
        <v>15</v>
      </c>
      <c r="C150" s="78">
        <v>9</v>
      </c>
      <c r="E150" s="77" t="s">
        <v>401</v>
      </c>
      <c r="G150" t="s">
        <v>1120</v>
      </c>
      <c r="H150" t="s">
        <v>803</v>
      </c>
      <c r="I150" t="s">
        <v>804</v>
      </c>
      <c r="J150" t="s">
        <v>690</v>
      </c>
      <c r="K150" s="81">
        <v>22</v>
      </c>
    </row>
    <row r="151" spans="2:11" ht="15" thickBot="1">
      <c r="B151" s="78" t="s">
        <v>15</v>
      </c>
      <c r="C151" s="78">
        <v>10</v>
      </c>
      <c r="E151" s="77" t="s">
        <v>403</v>
      </c>
      <c r="G151" t="s">
        <v>1222</v>
      </c>
      <c r="H151" t="s">
        <v>803</v>
      </c>
      <c r="I151" t="s">
        <v>999</v>
      </c>
      <c r="J151" t="s">
        <v>232</v>
      </c>
      <c r="K151" s="81">
        <v>28</v>
      </c>
    </row>
    <row r="152" spans="2:11" ht="15" thickBot="1">
      <c r="B152" s="78" t="s">
        <v>53</v>
      </c>
      <c r="C152" s="78">
        <v>9</v>
      </c>
      <c r="E152" s="77" t="s">
        <v>403</v>
      </c>
      <c r="G152" t="s">
        <v>1244</v>
      </c>
      <c r="H152" t="s">
        <v>803</v>
      </c>
      <c r="I152" t="s">
        <v>1026</v>
      </c>
      <c r="J152" t="s">
        <v>1307</v>
      </c>
      <c r="K152" s="81">
        <v>50</v>
      </c>
    </row>
    <row r="153" spans="2:11" ht="15" thickBot="1">
      <c r="B153" s="78" t="s">
        <v>53</v>
      </c>
      <c r="C153" s="78">
        <v>11</v>
      </c>
      <c r="E153" s="77" t="s">
        <v>412</v>
      </c>
      <c r="G153" t="s">
        <v>1270</v>
      </c>
      <c r="H153" t="s">
        <v>1075</v>
      </c>
      <c r="I153" t="s">
        <v>831</v>
      </c>
      <c r="J153" t="s">
        <v>1308</v>
      </c>
      <c r="K153" s="81">
        <v>13</v>
      </c>
    </row>
    <row r="154" spans="2:11" ht="15" thickBot="1">
      <c r="B154" s="78" t="s">
        <v>53</v>
      </c>
      <c r="C154" s="78">
        <v>8</v>
      </c>
      <c r="E154" s="77" t="s">
        <v>403</v>
      </c>
      <c r="G154" t="s">
        <v>527</v>
      </c>
      <c r="H154" t="s">
        <v>954</v>
      </c>
      <c r="I154" t="s">
        <v>955</v>
      </c>
      <c r="J154" t="s">
        <v>199</v>
      </c>
      <c r="K154" s="81">
        <v>2</v>
      </c>
    </row>
    <row r="155" spans="2:11" ht="15" thickBot="1">
      <c r="B155" s="78" t="s">
        <v>53</v>
      </c>
      <c r="C155" s="78">
        <v>8</v>
      </c>
      <c r="E155" s="77" t="s">
        <v>402</v>
      </c>
      <c r="G155" t="s">
        <v>1165</v>
      </c>
      <c r="H155" t="s">
        <v>890</v>
      </c>
      <c r="I155" t="s">
        <v>891</v>
      </c>
      <c r="J155" t="s">
        <v>131</v>
      </c>
      <c r="K155" s="81">
        <v>37</v>
      </c>
    </row>
    <row r="156" spans="2:11" ht="15" thickBot="1">
      <c r="B156" s="78" t="s">
        <v>53</v>
      </c>
      <c r="C156" s="78">
        <v>9</v>
      </c>
      <c r="E156" s="77" t="s">
        <v>401</v>
      </c>
      <c r="G156" t="s">
        <v>1111</v>
      </c>
      <c r="H156" t="s">
        <v>786</v>
      </c>
      <c r="I156" t="s">
        <v>787</v>
      </c>
      <c r="J156" t="s">
        <v>12</v>
      </c>
      <c r="K156" s="81">
        <v>13</v>
      </c>
    </row>
    <row r="157" spans="2:11" ht="15" thickBot="1">
      <c r="B157" s="78" t="s">
        <v>53</v>
      </c>
      <c r="C157" s="78">
        <v>11</v>
      </c>
      <c r="E157" s="77" t="s">
        <v>403</v>
      </c>
      <c r="G157" t="s">
        <v>1220</v>
      </c>
      <c r="H157" t="s">
        <v>995</v>
      </c>
      <c r="I157" t="s">
        <v>996</v>
      </c>
      <c r="J157" t="s">
        <v>234</v>
      </c>
      <c r="K157" s="81">
        <v>26</v>
      </c>
    </row>
    <row r="158" spans="2:11" ht="15" thickBot="1">
      <c r="B158" s="78" t="s">
        <v>53</v>
      </c>
      <c r="C158" s="78">
        <v>8</v>
      </c>
      <c r="E158" s="77" t="s">
        <v>403</v>
      </c>
      <c r="G158" t="s">
        <v>1249</v>
      </c>
      <c r="H158" t="s">
        <v>1039</v>
      </c>
      <c r="I158" t="s">
        <v>1040</v>
      </c>
      <c r="J158" t="s">
        <v>243</v>
      </c>
      <c r="K158" s="81">
        <v>56</v>
      </c>
    </row>
    <row r="159" spans="2:11" ht="15" thickBot="1">
      <c r="B159" s="78" t="s">
        <v>53</v>
      </c>
      <c r="C159" s="78">
        <v>9</v>
      </c>
      <c r="E159" s="77" t="s">
        <v>402</v>
      </c>
      <c r="G159" t="s">
        <v>1177</v>
      </c>
      <c r="H159" t="s">
        <v>910</v>
      </c>
      <c r="I159" t="s">
        <v>911</v>
      </c>
      <c r="J159" t="s">
        <v>142</v>
      </c>
      <c r="K159" s="81">
        <v>49</v>
      </c>
    </row>
    <row r="160" spans="2:11" ht="15" thickBot="1">
      <c r="B160" s="78" t="s">
        <v>13</v>
      </c>
      <c r="C160" s="78">
        <v>8</v>
      </c>
      <c r="E160" s="77" t="s">
        <v>403</v>
      </c>
      <c r="G160" t="s">
        <v>1226</v>
      </c>
      <c r="H160" t="s">
        <v>1005</v>
      </c>
      <c r="I160" t="s">
        <v>1006</v>
      </c>
      <c r="J160" t="s">
        <v>206</v>
      </c>
      <c r="K160" s="81">
        <v>32</v>
      </c>
    </row>
    <row r="161" spans="2:11" ht="15" thickBot="1">
      <c r="B161" s="78" t="s">
        <v>13</v>
      </c>
      <c r="C161" s="78">
        <v>9</v>
      </c>
      <c r="E161" s="77" t="s">
        <v>412</v>
      </c>
      <c r="G161" t="s">
        <v>1258</v>
      </c>
      <c r="H161" t="s">
        <v>1056</v>
      </c>
      <c r="I161" t="s">
        <v>1057</v>
      </c>
      <c r="J161" t="s">
        <v>592</v>
      </c>
      <c r="K161" s="81">
        <v>1</v>
      </c>
    </row>
    <row r="162" spans="2:11" ht="15" thickBot="1">
      <c r="B162" s="78" t="s">
        <v>13</v>
      </c>
      <c r="C162" s="78">
        <v>5</v>
      </c>
      <c r="E162" s="77" t="s">
        <v>402</v>
      </c>
      <c r="G162" t="s">
        <v>1162</v>
      </c>
      <c r="H162" t="s">
        <v>884</v>
      </c>
      <c r="I162" t="s">
        <v>885</v>
      </c>
      <c r="J162" t="s">
        <v>551</v>
      </c>
      <c r="K162" s="81">
        <v>34</v>
      </c>
    </row>
    <row r="163" spans="2:11" ht="15" thickBot="1">
      <c r="B163" s="78" t="s">
        <v>13</v>
      </c>
      <c r="C163" s="78">
        <v>8</v>
      </c>
      <c r="E163" s="77" t="s">
        <v>403</v>
      </c>
      <c r="G163" t="s">
        <v>1231</v>
      </c>
      <c r="H163" t="s">
        <v>884</v>
      </c>
      <c r="I163" t="s">
        <v>1011</v>
      </c>
      <c r="J163" t="s">
        <v>267</v>
      </c>
      <c r="K163" s="81">
        <v>37</v>
      </c>
    </row>
    <row r="164" spans="2:11" ht="15" thickBot="1">
      <c r="B164" s="78" t="s">
        <v>13</v>
      </c>
      <c r="C164" s="78">
        <v>6</v>
      </c>
      <c r="E164" s="77" t="s">
        <v>401</v>
      </c>
      <c r="G164" t="s">
        <v>1104</v>
      </c>
      <c r="H164" t="s">
        <v>772</v>
      </c>
      <c r="I164" t="s">
        <v>773</v>
      </c>
      <c r="J164" t="s">
        <v>30</v>
      </c>
      <c r="K164" s="81">
        <v>6</v>
      </c>
    </row>
    <row r="165" spans="2:11" ht="15" thickBot="1">
      <c r="B165" s="78" t="s">
        <v>13</v>
      </c>
      <c r="C165" s="78">
        <v>11</v>
      </c>
      <c r="E165" s="77" t="s">
        <v>401</v>
      </c>
      <c r="G165" t="s">
        <v>1124</v>
      </c>
      <c r="H165" t="s">
        <v>771</v>
      </c>
      <c r="I165" t="s">
        <v>811</v>
      </c>
      <c r="J165" t="s">
        <v>42</v>
      </c>
      <c r="K165" s="81">
        <v>26</v>
      </c>
    </row>
    <row r="166" spans="2:11" ht="15" thickBot="1">
      <c r="B166" s="78" t="s">
        <v>29</v>
      </c>
      <c r="C166" s="78">
        <v>9</v>
      </c>
      <c r="E166" s="77" t="s">
        <v>401</v>
      </c>
      <c r="G166" t="s">
        <v>1125</v>
      </c>
      <c r="H166" t="s">
        <v>812</v>
      </c>
      <c r="I166" t="s">
        <v>813</v>
      </c>
      <c r="J166" t="s">
        <v>26</v>
      </c>
      <c r="K166" s="81">
        <v>27</v>
      </c>
    </row>
    <row r="167" spans="2:11" ht="15" thickBot="1">
      <c r="B167" s="78" t="s">
        <v>29</v>
      </c>
      <c r="C167" s="78">
        <v>5</v>
      </c>
      <c r="E167" s="77" t="s">
        <v>402</v>
      </c>
      <c r="G167" t="s">
        <v>1176</v>
      </c>
      <c r="H167" t="s">
        <v>908</v>
      </c>
      <c r="I167" t="s">
        <v>909</v>
      </c>
      <c r="J167" t="s">
        <v>1309</v>
      </c>
      <c r="K167" s="81">
        <v>48</v>
      </c>
    </row>
    <row r="168" spans="2:11" ht="15" thickBot="1">
      <c r="B168" s="78" t="s">
        <v>29</v>
      </c>
      <c r="C168" s="78">
        <v>6</v>
      </c>
      <c r="E168" s="77" t="s">
        <v>403</v>
      </c>
      <c r="G168" t="s">
        <v>1210</v>
      </c>
      <c r="H168" t="s">
        <v>976</v>
      </c>
      <c r="I168" t="s">
        <v>977</v>
      </c>
      <c r="J168" t="s">
        <v>264</v>
      </c>
      <c r="K168" s="81">
        <v>15</v>
      </c>
    </row>
    <row r="169" spans="2:11" ht="15" thickBot="1">
      <c r="B169" s="78" t="s">
        <v>29</v>
      </c>
      <c r="C169" s="78">
        <v>8</v>
      </c>
      <c r="E169" s="77" t="s">
        <v>402</v>
      </c>
      <c r="G169" t="s">
        <v>1185</v>
      </c>
      <c r="H169" t="s">
        <v>927</v>
      </c>
      <c r="I169" t="s">
        <v>928</v>
      </c>
      <c r="J169" t="s">
        <v>119</v>
      </c>
      <c r="K169" s="81">
        <v>58</v>
      </c>
    </row>
    <row r="170" spans="2:11" ht="15" thickBot="1">
      <c r="B170" s="78" t="s">
        <v>29</v>
      </c>
      <c r="C170" s="78">
        <v>10</v>
      </c>
      <c r="E170" s="77" t="s">
        <v>402</v>
      </c>
      <c r="G170" t="s">
        <v>1145</v>
      </c>
      <c r="H170" t="s">
        <v>852</v>
      </c>
      <c r="I170" t="s">
        <v>853</v>
      </c>
      <c r="J170" t="s">
        <v>87</v>
      </c>
      <c r="K170" s="81">
        <v>17</v>
      </c>
    </row>
    <row r="171" spans="2:11" ht="15" thickBot="1">
      <c r="B171" s="78" t="s">
        <v>29</v>
      </c>
      <c r="C171" s="78">
        <v>9</v>
      </c>
      <c r="E171" s="77" t="s">
        <v>403</v>
      </c>
      <c r="G171" t="s">
        <v>1229</v>
      </c>
      <c r="H171" t="s">
        <v>1009</v>
      </c>
      <c r="I171" t="s">
        <v>1010</v>
      </c>
      <c r="J171" t="s">
        <v>229</v>
      </c>
      <c r="K171" s="81">
        <v>35</v>
      </c>
    </row>
    <row r="172" spans="2:11" ht="15" thickBot="1">
      <c r="B172" s="78" t="s">
        <v>55</v>
      </c>
      <c r="C172" s="78">
        <v>8</v>
      </c>
      <c r="E172" s="77" t="s">
        <v>403</v>
      </c>
      <c r="G172" t="s">
        <v>1252</v>
      </c>
      <c r="H172" t="s">
        <v>1047</v>
      </c>
      <c r="I172" t="s">
        <v>1048</v>
      </c>
      <c r="J172" t="s">
        <v>219</v>
      </c>
      <c r="K172" s="81">
        <v>60</v>
      </c>
    </row>
    <row r="173" spans="2:11" ht="15" thickBot="1">
      <c r="B173" s="78" t="s">
        <v>55</v>
      </c>
      <c r="C173" s="78">
        <v>8</v>
      </c>
      <c r="E173" s="77" t="s">
        <v>402</v>
      </c>
      <c r="G173" t="s">
        <v>1182</v>
      </c>
      <c r="H173" t="s">
        <v>920</v>
      </c>
      <c r="I173" t="s">
        <v>921</v>
      </c>
      <c r="J173" t="s">
        <v>113</v>
      </c>
      <c r="K173" s="81">
        <v>54</v>
      </c>
    </row>
    <row r="174" spans="2:11" ht="15" thickBot="1">
      <c r="B174" s="78" t="s">
        <v>55</v>
      </c>
      <c r="C174" s="78">
        <v>11</v>
      </c>
      <c r="E174" s="77" t="s">
        <v>403</v>
      </c>
      <c r="G174" t="s">
        <v>1204</v>
      </c>
      <c r="H174" t="s">
        <v>966</v>
      </c>
      <c r="I174" t="s">
        <v>967</v>
      </c>
      <c r="J174" t="s">
        <v>201</v>
      </c>
      <c r="K174" s="81">
        <v>9</v>
      </c>
    </row>
    <row r="175" spans="2:11" ht="15" thickBot="1">
      <c r="B175" s="78" t="s">
        <v>55</v>
      </c>
      <c r="C175" s="78">
        <v>5</v>
      </c>
      <c r="E175" s="77" t="s">
        <v>403</v>
      </c>
      <c r="G175" t="s">
        <v>563</v>
      </c>
      <c r="H175" t="s">
        <v>1032</v>
      </c>
      <c r="I175" t="s">
        <v>1033</v>
      </c>
      <c r="J175" t="s">
        <v>750</v>
      </c>
      <c r="K175" s="81">
        <v>52</v>
      </c>
    </row>
    <row r="176" spans="2:11" ht="15" thickBot="1">
      <c r="B176" s="78" t="s">
        <v>55</v>
      </c>
      <c r="C176" s="78">
        <v>10</v>
      </c>
      <c r="E176" s="77" t="s">
        <v>402</v>
      </c>
      <c r="G176" t="s">
        <v>1190</v>
      </c>
      <c r="H176" t="s">
        <v>937</v>
      </c>
      <c r="I176" t="s">
        <v>938</v>
      </c>
      <c r="J176" t="s">
        <v>101</v>
      </c>
      <c r="K176" s="81">
        <v>63</v>
      </c>
    </row>
    <row r="177" spans="2:11" ht="15" thickBot="1">
      <c r="B177" s="78" t="s">
        <v>43</v>
      </c>
      <c r="C177" s="78">
        <v>5</v>
      </c>
      <c r="E177" s="77" t="s">
        <v>403</v>
      </c>
      <c r="G177" t="s">
        <v>536</v>
      </c>
      <c r="H177" t="s">
        <v>984</v>
      </c>
      <c r="I177" t="s">
        <v>985</v>
      </c>
      <c r="J177" t="s">
        <v>749</v>
      </c>
      <c r="K177" s="81">
        <v>19</v>
      </c>
    </row>
    <row r="178" spans="2:11" ht="15" thickBot="1">
      <c r="B178" s="78" t="s">
        <v>43</v>
      </c>
      <c r="C178" s="78">
        <v>5</v>
      </c>
      <c r="E178" s="77" t="s">
        <v>402</v>
      </c>
      <c r="G178" t="s">
        <v>1155</v>
      </c>
      <c r="H178" t="s">
        <v>871</v>
      </c>
      <c r="I178" t="s">
        <v>872</v>
      </c>
      <c r="J178" t="s">
        <v>92</v>
      </c>
      <c r="K178" s="81">
        <v>27</v>
      </c>
    </row>
    <row r="179" spans="2:11" ht="15" thickBot="1">
      <c r="B179" s="78" t="s">
        <v>43</v>
      </c>
      <c r="C179" s="78">
        <v>7</v>
      </c>
      <c r="E179" s="77" t="s">
        <v>402</v>
      </c>
      <c r="G179" t="s">
        <v>1161</v>
      </c>
      <c r="H179" t="s">
        <v>882</v>
      </c>
      <c r="I179" t="s">
        <v>883</v>
      </c>
      <c r="J179" t="s">
        <v>88</v>
      </c>
      <c r="K179" s="81">
        <v>33</v>
      </c>
    </row>
    <row r="180" spans="2:11" ht="15" thickBot="1">
      <c r="B180" s="78" t="s">
        <v>43</v>
      </c>
      <c r="C180" s="78">
        <v>6</v>
      </c>
      <c r="E180" s="77" t="s">
        <v>402</v>
      </c>
      <c r="G180" t="s">
        <v>1172</v>
      </c>
      <c r="H180" t="s">
        <v>901</v>
      </c>
      <c r="I180" t="s">
        <v>902</v>
      </c>
      <c r="J180" t="s">
        <v>106</v>
      </c>
      <c r="K180" s="81">
        <v>44</v>
      </c>
    </row>
    <row r="181" spans="2:11" ht="15" thickBot="1">
      <c r="B181" s="78" t="s">
        <v>43</v>
      </c>
      <c r="C181" s="78">
        <v>11</v>
      </c>
      <c r="E181" s="77" t="s">
        <v>402</v>
      </c>
      <c r="G181" t="s">
        <v>1193</v>
      </c>
      <c r="H181" t="s">
        <v>943</v>
      </c>
      <c r="I181" t="s">
        <v>944</v>
      </c>
      <c r="J181" t="s">
        <v>117</v>
      </c>
      <c r="K181" s="81">
        <v>66</v>
      </c>
    </row>
    <row r="182" spans="2:11" ht="15" thickBot="1">
      <c r="B182" s="78" t="s">
        <v>43</v>
      </c>
      <c r="C182" s="78">
        <v>8</v>
      </c>
      <c r="E182" s="77" t="s">
        <v>402</v>
      </c>
      <c r="G182" t="s">
        <v>1141</v>
      </c>
      <c r="H182" t="s">
        <v>844</v>
      </c>
      <c r="I182" t="s">
        <v>845</v>
      </c>
      <c r="J182" t="s">
        <v>82</v>
      </c>
      <c r="K182" s="81">
        <v>13</v>
      </c>
    </row>
    <row r="183" spans="2:11" ht="15" thickBot="1">
      <c r="B183" s="78" t="s">
        <v>43</v>
      </c>
      <c r="C183" s="78">
        <v>9</v>
      </c>
      <c r="E183" s="77" t="s">
        <v>401</v>
      </c>
      <c r="G183" t="s">
        <v>1100</v>
      </c>
      <c r="H183" t="s">
        <v>764</v>
      </c>
      <c r="I183" t="s">
        <v>765</v>
      </c>
      <c r="J183" t="s">
        <v>10</v>
      </c>
      <c r="K183" s="81">
        <v>2</v>
      </c>
    </row>
    <row r="184" spans="2:11" ht="15" thickBot="1">
      <c r="B184" s="78" t="s">
        <v>35</v>
      </c>
      <c r="C184" s="78">
        <v>10</v>
      </c>
      <c r="E184" s="77" t="s">
        <v>412</v>
      </c>
      <c r="G184" t="s">
        <v>1260</v>
      </c>
      <c r="H184" t="s">
        <v>1059</v>
      </c>
      <c r="I184" t="s">
        <v>1060</v>
      </c>
      <c r="J184" t="s">
        <v>535</v>
      </c>
      <c r="K184" s="81">
        <v>3</v>
      </c>
    </row>
    <row r="185" spans="2:11" ht="15" thickBot="1">
      <c r="B185" s="78" t="s">
        <v>35</v>
      </c>
      <c r="C185" s="78">
        <v>8</v>
      </c>
      <c r="E185" s="77" t="s">
        <v>402</v>
      </c>
      <c r="G185" t="s">
        <v>1152</v>
      </c>
      <c r="H185" t="s">
        <v>866</v>
      </c>
      <c r="I185" t="s">
        <v>867</v>
      </c>
      <c r="J185" t="s">
        <v>566</v>
      </c>
      <c r="K185" s="81">
        <v>24</v>
      </c>
    </row>
    <row r="186" spans="2:11" ht="15" thickBot="1">
      <c r="B186" s="78" t="s">
        <v>35</v>
      </c>
      <c r="C186" s="78">
        <v>6</v>
      </c>
      <c r="E186" s="77" t="s">
        <v>412</v>
      </c>
      <c r="G186" t="s">
        <v>1265</v>
      </c>
      <c r="H186" t="s">
        <v>1069</v>
      </c>
      <c r="I186" t="s">
        <v>1070</v>
      </c>
      <c r="J186" t="s">
        <v>594</v>
      </c>
      <c r="K186" s="81">
        <v>8</v>
      </c>
    </row>
    <row r="187" spans="2:11" ht="15" thickBot="1">
      <c r="B187" s="78" t="s">
        <v>35</v>
      </c>
      <c r="C187" s="78">
        <v>10</v>
      </c>
      <c r="E187" s="77" t="s">
        <v>403</v>
      </c>
      <c r="G187" t="s">
        <v>1227</v>
      </c>
      <c r="H187" t="s">
        <v>1007</v>
      </c>
      <c r="I187" t="s">
        <v>915</v>
      </c>
      <c r="J187" t="s">
        <v>238</v>
      </c>
      <c r="K187" s="81">
        <v>33</v>
      </c>
    </row>
    <row r="188" spans="2:11" ht="15" thickBot="1">
      <c r="B188" s="78" t="s">
        <v>35</v>
      </c>
      <c r="C188" s="78">
        <v>9</v>
      </c>
      <c r="E188" s="77" t="s">
        <v>403</v>
      </c>
      <c r="G188" t="s">
        <v>1240</v>
      </c>
      <c r="H188" t="s">
        <v>1025</v>
      </c>
      <c r="I188" t="s">
        <v>1026</v>
      </c>
      <c r="J188" t="s">
        <v>213</v>
      </c>
      <c r="K188" s="81">
        <v>46</v>
      </c>
    </row>
    <row r="189" spans="2:11" ht="15" thickBot="1">
      <c r="B189" s="78" t="s">
        <v>35</v>
      </c>
      <c r="C189" s="78">
        <v>6</v>
      </c>
      <c r="E189" s="77" t="s">
        <v>401</v>
      </c>
      <c r="G189" t="s">
        <v>1112</v>
      </c>
      <c r="H189" t="s">
        <v>788</v>
      </c>
      <c r="I189" t="s">
        <v>789</v>
      </c>
      <c r="J189" t="s">
        <v>65</v>
      </c>
      <c r="K189" s="81">
        <v>14</v>
      </c>
    </row>
    <row r="190" spans="2:11" ht="15" thickBot="1">
      <c r="B190" s="78" t="s">
        <v>23</v>
      </c>
      <c r="C190" s="78">
        <v>11</v>
      </c>
      <c r="E190" s="77" t="s">
        <v>412</v>
      </c>
      <c r="G190" t="s">
        <v>1285</v>
      </c>
      <c r="H190" t="s">
        <v>1096</v>
      </c>
      <c r="I190" t="s">
        <v>1097</v>
      </c>
      <c r="J190" t="s">
        <v>596</v>
      </c>
      <c r="K190" s="81">
        <v>28</v>
      </c>
    </row>
    <row r="191" spans="2:11" ht="15" thickBot="1">
      <c r="B191" s="78" t="s">
        <v>23</v>
      </c>
      <c r="C191" s="78">
        <v>10</v>
      </c>
      <c r="E191" s="77" t="s">
        <v>402</v>
      </c>
      <c r="G191" t="s">
        <v>1186</v>
      </c>
      <c r="H191" t="s">
        <v>929</v>
      </c>
      <c r="I191" t="s">
        <v>930</v>
      </c>
      <c r="J191" t="s">
        <v>143</v>
      </c>
      <c r="K191" s="81">
        <v>59</v>
      </c>
    </row>
    <row r="192" spans="2:11" ht="15" thickBot="1">
      <c r="B192" s="78" t="s">
        <v>23</v>
      </c>
      <c r="C192" s="78">
        <v>7</v>
      </c>
      <c r="E192" s="77" t="s">
        <v>403</v>
      </c>
      <c r="G192" t="s">
        <v>584</v>
      </c>
      <c r="H192" t="s">
        <v>1045</v>
      </c>
      <c r="I192" t="s">
        <v>1046</v>
      </c>
      <c r="J192" t="s">
        <v>258</v>
      </c>
      <c r="K192" s="81">
        <v>59</v>
      </c>
    </row>
    <row r="193" spans="2:11" ht="15" thickBot="1">
      <c r="B193" s="78" t="s">
        <v>23</v>
      </c>
      <c r="C193" s="78">
        <v>5</v>
      </c>
      <c r="E193" s="77" t="s">
        <v>403</v>
      </c>
      <c r="G193" t="s">
        <v>1234</v>
      </c>
      <c r="H193" t="s">
        <v>1014</v>
      </c>
      <c r="I193" t="s">
        <v>1015</v>
      </c>
      <c r="J193" t="s">
        <v>244</v>
      </c>
      <c r="K193" s="81">
        <v>40</v>
      </c>
    </row>
    <row r="194" spans="2:11" ht="15" thickBot="1">
      <c r="B194" s="78" t="s">
        <v>23</v>
      </c>
      <c r="C194" s="78">
        <v>10</v>
      </c>
      <c r="E194" s="77" t="s">
        <v>412</v>
      </c>
      <c r="G194" t="s">
        <v>1267</v>
      </c>
      <c r="H194" t="s">
        <v>941</v>
      </c>
      <c r="I194" t="s">
        <v>1073</v>
      </c>
      <c r="J194" t="s">
        <v>561</v>
      </c>
      <c r="K194" s="81">
        <v>10</v>
      </c>
    </row>
    <row r="195" spans="2:11" ht="15" thickBot="1">
      <c r="B195" s="78" t="s">
        <v>23</v>
      </c>
      <c r="C195" s="78">
        <v>9</v>
      </c>
      <c r="E195" s="77" t="s">
        <v>412</v>
      </c>
      <c r="G195" t="s">
        <v>1269</v>
      </c>
      <c r="H195" t="s">
        <v>941</v>
      </c>
      <c r="I195" t="s">
        <v>839</v>
      </c>
      <c r="J195" t="s">
        <v>591</v>
      </c>
      <c r="K195" s="81">
        <v>12</v>
      </c>
    </row>
    <row r="196" spans="2:11" ht="15" thickBot="1">
      <c r="B196" s="78" t="s">
        <v>23</v>
      </c>
      <c r="C196" s="78">
        <v>7</v>
      </c>
      <c r="E196" s="77" t="s">
        <v>402</v>
      </c>
      <c r="G196" t="s">
        <v>1192</v>
      </c>
      <c r="H196" t="s">
        <v>941</v>
      </c>
      <c r="I196" t="s">
        <v>942</v>
      </c>
      <c r="J196" t="s">
        <v>126</v>
      </c>
      <c r="K196" s="81">
        <v>65</v>
      </c>
    </row>
    <row r="197" spans="2:11">
      <c r="B197" s="78" t="s">
        <v>23</v>
      </c>
      <c r="C197" s="78">
        <v>6</v>
      </c>
      <c r="E197" s="77" t="s">
        <v>403</v>
      </c>
      <c r="G197" t="s">
        <v>1239</v>
      </c>
      <c r="H197" t="s">
        <v>1024</v>
      </c>
      <c r="I197" t="s">
        <v>958</v>
      </c>
      <c r="J197" t="s">
        <v>1310</v>
      </c>
      <c r="K197" s="81">
        <v>45</v>
      </c>
    </row>
  </sheetData>
  <autoFilter ref="B2:K2">
    <sortState ref="B3:K197">
      <sortCondition ref="G2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workbookViewId="0">
      <selection activeCell="C4" sqref="C4"/>
    </sheetView>
  </sheetViews>
  <sheetFormatPr baseColWidth="10" defaultColWidth="8.83203125" defaultRowHeight="14" x14ac:dyDescent="0"/>
  <cols>
    <col min="3" max="3" width="30.6640625" customWidth="1"/>
  </cols>
  <sheetData>
    <row r="2" spans="2:21">
      <c r="C2" s="9" t="s">
        <v>414</v>
      </c>
      <c r="D2" s="167" t="s">
        <v>415</v>
      </c>
      <c r="E2" s="167"/>
      <c r="F2" s="167"/>
      <c r="G2" s="10"/>
      <c r="H2" s="167" t="s">
        <v>416</v>
      </c>
      <c r="I2" s="167"/>
      <c r="J2" s="167"/>
      <c r="K2" s="10"/>
      <c r="L2" s="167" t="s">
        <v>417</v>
      </c>
      <c r="M2" s="167"/>
      <c r="N2" s="167"/>
      <c r="O2" s="167"/>
      <c r="P2" s="10"/>
      <c r="Q2" s="167" t="s">
        <v>418</v>
      </c>
      <c r="R2" s="167"/>
      <c r="S2" s="167"/>
      <c r="T2" s="10"/>
      <c r="U2" s="9" t="s">
        <v>0</v>
      </c>
    </row>
    <row r="3" spans="2:21">
      <c r="D3" s="11" t="s">
        <v>420</v>
      </c>
      <c r="E3" s="11" t="s">
        <v>421</v>
      </c>
      <c r="F3" s="11" t="s">
        <v>422</v>
      </c>
      <c r="G3" s="10"/>
      <c r="H3" s="11" t="s">
        <v>423</v>
      </c>
      <c r="I3" s="11" t="s">
        <v>420</v>
      </c>
      <c r="J3" s="11" t="s">
        <v>421</v>
      </c>
      <c r="K3" s="10"/>
      <c r="L3" s="11" t="s">
        <v>424</v>
      </c>
      <c r="M3" s="11" t="s">
        <v>420</v>
      </c>
      <c r="N3" s="11" t="s">
        <v>421</v>
      </c>
      <c r="O3" s="11" t="s">
        <v>425</v>
      </c>
      <c r="P3" s="10"/>
      <c r="Q3" s="11" t="s">
        <v>426</v>
      </c>
      <c r="R3" s="11" t="s">
        <v>427</v>
      </c>
      <c r="S3" s="11" t="s">
        <v>421</v>
      </c>
      <c r="T3" s="10" t="s">
        <v>400</v>
      </c>
      <c r="U3" s="11" t="s">
        <v>428</v>
      </c>
    </row>
    <row r="4" spans="2:21">
      <c r="C4" t="s">
        <v>1839</v>
      </c>
      <c r="D4" s="11"/>
      <c r="E4" s="11"/>
      <c r="F4" s="11"/>
      <c r="G4" s="10"/>
      <c r="H4" s="11"/>
      <c r="I4" s="11"/>
      <c r="J4" s="11"/>
      <c r="K4" s="10"/>
      <c r="L4" s="11"/>
      <c r="M4" s="11"/>
      <c r="N4" s="11"/>
      <c r="O4" s="11"/>
      <c r="P4" s="10"/>
      <c r="Q4" s="11"/>
      <c r="R4" s="11"/>
      <c r="S4" s="11"/>
      <c r="T4" s="10"/>
      <c r="U4" s="11"/>
    </row>
    <row r="5" spans="2:21">
      <c r="B5" t="str">
        <f>IFERROR(VLOOKUP(C5,#REF!,14,FALSE)," ")</f>
        <v xml:space="preserve"> </v>
      </c>
      <c r="C5" s="11" t="s">
        <v>8</v>
      </c>
      <c r="D5" s="10">
        <v>4428</v>
      </c>
      <c r="E5" s="10">
        <v>40</v>
      </c>
      <c r="F5" s="10">
        <v>7</v>
      </c>
      <c r="G5" s="10"/>
      <c r="H5" s="10">
        <v>67</v>
      </c>
      <c r="I5" s="10">
        <v>369</v>
      </c>
      <c r="J5" s="10">
        <v>4</v>
      </c>
      <c r="K5" s="10"/>
      <c r="L5" s="10">
        <v>0</v>
      </c>
      <c r="M5" s="10">
        <v>0</v>
      </c>
      <c r="N5" s="10">
        <v>0</v>
      </c>
      <c r="O5" s="10">
        <v>0</v>
      </c>
      <c r="P5" s="10"/>
      <c r="Q5" s="10">
        <v>2</v>
      </c>
      <c r="R5" s="10">
        <v>4</v>
      </c>
      <c r="S5" s="10">
        <v>0</v>
      </c>
      <c r="T5" s="10" t="s">
        <v>401</v>
      </c>
      <c r="U5" s="10">
        <v>380</v>
      </c>
    </row>
    <row r="6" spans="2:21">
      <c r="B6" t="str">
        <f>IFERROR(VLOOKUP(C6,#REF!,14,FALSE)," ")</f>
        <v xml:space="preserve"> </v>
      </c>
      <c r="C6" s="11" t="s">
        <v>6</v>
      </c>
      <c r="D6" s="10">
        <v>4944</v>
      </c>
      <c r="E6" s="10">
        <v>38</v>
      </c>
      <c r="F6" s="10">
        <v>7</v>
      </c>
      <c r="G6" s="10"/>
      <c r="H6" s="10">
        <v>35</v>
      </c>
      <c r="I6" s="10">
        <v>117</v>
      </c>
      <c r="J6" s="10">
        <v>0</v>
      </c>
      <c r="K6" s="10"/>
      <c r="L6" s="10">
        <v>0</v>
      </c>
      <c r="M6" s="10">
        <v>0</v>
      </c>
      <c r="N6" s="10">
        <v>0</v>
      </c>
      <c r="O6" s="10">
        <v>0</v>
      </c>
      <c r="P6" s="10"/>
      <c r="Q6" s="10">
        <v>2</v>
      </c>
      <c r="R6" s="10">
        <v>2</v>
      </c>
      <c r="S6" s="10">
        <v>0</v>
      </c>
      <c r="T6" s="10" t="s">
        <v>401</v>
      </c>
      <c r="U6" s="10">
        <v>347.5</v>
      </c>
    </row>
    <row r="7" spans="2:21">
      <c r="B7" t="str">
        <f>IFERROR(VLOOKUP(C7,#REF!,14,FALSE)," ")</f>
        <v xml:space="preserve"> </v>
      </c>
      <c r="C7" s="11" t="s">
        <v>4</v>
      </c>
      <c r="D7" s="10">
        <v>5208</v>
      </c>
      <c r="E7" s="10">
        <v>37</v>
      </c>
      <c r="F7" s="10">
        <v>15</v>
      </c>
      <c r="G7" s="10"/>
      <c r="H7" s="10">
        <v>23</v>
      </c>
      <c r="I7" s="10">
        <v>20</v>
      </c>
      <c r="J7" s="10">
        <v>2</v>
      </c>
      <c r="K7" s="10"/>
      <c r="L7" s="10">
        <v>0</v>
      </c>
      <c r="M7" s="10">
        <v>0</v>
      </c>
      <c r="N7" s="10">
        <v>0</v>
      </c>
      <c r="O7" s="10">
        <v>0</v>
      </c>
      <c r="P7" s="10"/>
      <c r="Q7" s="10">
        <v>0</v>
      </c>
      <c r="R7" s="10">
        <v>4</v>
      </c>
      <c r="S7" s="10">
        <v>0</v>
      </c>
      <c r="T7" s="10" t="s">
        <v>401</v>
      </c>
      <c r="U7" s="10">
        <v>332.3</v>
      </c>
    </row>
    <row r="8" spans="2:21">
      <c r="B8" t="str">
        <f>IFERROR(VLOOKUP(C8,#REF!,14,FALSE)," ")</f>
        <v xml:space="preserve"> </v>
      </c>
      <c r="C8" s="11" t="s">
        <v>22</v>
      </c>
      <c r="D8" s="10">
        <v>4240</v>
      </c>
      <c r="E8" s="10">
        <v>31</v>
      </c>
      <c r="F8" s="10">
        <v>13</v>
      </c>
      <c r="G8" s="10"/>
      <c r="H8" s="10">
        <v>64</v>
      </c>
      <c r="I8" s="10">
        <v>341</v>
      </c>
      <c r="J8" s="10">
        <v>2</v>
      </c>
      <c r="K8" s="10"/>
      <c r="L8" s="10">
        <v>0</v>
      </c>
      <c r="M8" s="10">
        <v>0</v>
      </c>
      <c r="N8" s="10">
        <v>0</v>
      </c>
      <c r="O8" s="10">
        <v>0</v>
      </c>
      <c r="P8" s="10"/>
      <c r="Q8" s="10">
        <v>2</v>
      </c>
      <c r="R8" s="10">
        <v>5</v>
      </c>
      <c r="S8" s="10">
        <v>0</v>
      </c>
      <c r="T8" s="10" t="s">
        <v>401</v>
      </c>
      <c r="U8" s="10">
        <v>307.7</v>
      </c>
    </row>
    <row r="9" spans="2:21">
      <c r="B9" t="str">
        <f>IFERROR(VLOOKUP(C9,#REF!,14,FALSE)," ")</f>
        <v xml:space="preserve"> </v>
      </c>
      <c r="C9" s="11" t="s">
        <v>24</v>
      </c>
      <c r="D9" s="10">
        <v>4917</v>
      </c>
      <c r="E9" s="10">
        <v>25</v>
      </c>
      <c r="F9" s="10">
        <v>12</v>
      </c>
      <c r="G9" s="10"/>
      <c r="H9" s="10">
        <v>34</v>
      </c>
      <c r="I9" s="10">
        <v>96</v>
      </c>
      <c r="J9" s="10">
        <v>4</v>
      </c>
      <c r="K9" s="10"/>
      <c r="L9" s="10">
        <v>0</v>
      </c>
      <c r="M9" s="10">
        <v>0</v>
      </c>
      <c r="N9" s="10">
        <v>0</v>
      </c>
      <c r="O9" s="10">
        <v>0</v>
      </c>
      <c r="P9" s="10"/>
      <c r="Q9" s="10">
        <v>0</v>
      </c>
      <c r="R9" s="10">
        <v>3</v>
      </c>
      <c r="S9" s="10">
        <v>0</v>
      </c>
      <c r="T9" s="10" t="s">
        <v>401</v>
      </c>
      <c r="U9" s="10">
        <v>300.3</v>
      </c>
    </row>
    <row r="10" spans="2:21">
      <c r="B10" t="str">
        <f>IFERROR(VLOOKUP(C10,#REF!,14,FALSE)," ")</f>
        <v xml:space="preserve"> </v>
      </c>
      <c r="C10" s="11" t="s">
        <v>46</v>
      </c>
      <c r="D10" s="10">
        <v>3667</v>
      </c>
      <c r="E10" s="10">
        <v>23</v>
      </c>
      <c r="F10" s="10">
        <v>4</v>
      </c>
      <c r="G10" s="10"/>
      <c r="H10" s="10">
        <v>57</v>
      </c>
      <c r="I10" s="10">
        <v>282</v>
      </c>
      <c r="J10" s="10">
        <v>6</v>
      </c>
      <c r="K10" s="10"/>
      <c r="L10" s="10">
        <v>0</v>
      </c>
      <c r="M10" s="10">
        <v>0</v>
      </c>
      <c r="N10" s="10">
        <v>0</v>
      </c>
      <c r="O10" s="10">
        <v>0</v>
      </c>
      <c r="P10" s="10"/>
      <c r="Q10" s="10">
        <v>0</v>
      </c>
      <c r="R10" s="10">
        <v>4</v>
      </c>
      <c r="S10" s="10">
        <v>0</v>
      </c>
      <c r="T10" s="10" t="s">
        <v>401</v>
      </c>
      <c r="U10" s="10">
        <v>286.89999999999998</v>
      </c>
    </row>
    <row r="11" spans="2:21">
      <c r="B11" t="str">
        <f>IFERROR(VLOOKUP(C11,#REF!,14,FALSE)," ")</f>
        <v xml:space="preserve"> </v>
      </c>
      <c r="C11" s="11" t="s">
        <v>18</v>
      </c>
      <c r="D11" s="10">
        <v>4327</v>
      </c>
      <c r="E11" s="10">
        <v>24</v>
      </c>
      <c r="F11" s="10">
        <v>10</v>
      </c>
      <c r="G11" s="10"/>
      <c r="H11" s="10">
        <v>37</v>
      </c>
      <c r="I11" s="10">
        <v>207</v>
      </c>
      <c r="J11" s="10">
        <v>2</v>
      </c>
      <c r="K11" s="10"/>
      <c r="L11" s="10">
        <v>0</v>
      </c>
      <c r="M11" s="10">
        <v>0</v>
      </c>
      <c r="N11" s="10">
        <v>0</v>
      </c>
      <c r="O11" s="10">
        <v>0</v>
      </c>
      <c r="P11" s="10"/>
      <c r="Q11" s="10">
        <v>1</v>
      </c>
      <c r="R11" s="10">
        <v>2</v>
      </c>
      <c r="S11" s="10">
        <v>0</v>
      </c>
      <c r="T11" s="10" t="s">
        <v>401</v>
      </c>
      <c r="U11" s="10">
        <v>279.8</v>
      </c>
    </row>
    <row r="12" spans="2:21">
      <c r="B12" t="str">
        <f>IFERROR(VLOOKUP(C12,#REF!,14,FALSE)," ")</f>
        <v xml:space="preserve"> </v>
      </c>
      <c r="C12" s="11" t="s">
        <v>65</v>
      </c>
      <c r="D12" s="10">
        <v>3023</v>
      </c>
      <c r="E12" s="10">
        <v>17</v>
      </c>
      <c r="F12" s="10">
        <v>6</v>
      </c>
      <c r="G12" s="10"/>
      <c r="H12" s="10">
        <v>95</v>
      </c>
      <c r="I12" s="10">
        <v>580</v>
      </c>
      <c r="J12" s="10">
        <v>6</v>
      </c>
      <c r="K12" s="10"/>
      <c r="L12" s="10">
        <v>0</v>
      </c>
      <c r="M12" s="10">
        <v>0</v>
      </c>
      <c r="N12" s="10">
        <v>0</v>
      </c>
      <c r="O12" s="10">
        <v>0</v>
      </c>
      <c r="P12" s="10"/>
      <c r="Q12" s="10">
        <v>2</v>
      </c>
      <c r="R12" s="10">
        <v>2</v>
      </c>
      <c r="S12" s="10">
        <v>0</v>
      </c>
      <c r="T12" s="10" t="s">
        <v>401</v>
      </c>
      <c r="U12" s="10">
        <v>270.89999999999998</v>
      </c>
    </row>
    <row r="13" spans="2:21">
      <c r="B13" t="str">
        <f>IFERROR(VLOOKUP(C13,#REF!,14,FALSE)," ")</f>
        <v xml:space="preserve"> </v>
      </c>
      <c r="C13" s="11" t="s">
        <v>40</v>
      </c>
      <c r="D13" s="10">
        <v>3905</v>
      </c>
      <c r="E13" s="10">
        <v>23</v>
      </c>
      <c r="F13" s="10">
        <v>16</v>
      </c>
      <c r="G13" s="10"/>
      <c r="H13" s="10">
        <v>58</v>
      </c>
      <c r="I13" s="10">
        <v>359</v>
      </c>
      <c r="J13" s="10">
        <v>3</v>
      </c>
      <c r="K13" s="10"/>
      <c r="L13" s="10">
        <v>1</v>
      </c>
      <c r="M13" s="10">
        <v>20</v>
      </c>
      <c r="N13" s="10">
        <v>1</v>
      </c>
      <c r="O13" s="10">
        <v>1</v>
      </c>
      <c r="P13" s="10"/>
      <c r="Q13" s="10">
        <v>2</v>
      </c>
      <c r="R13" s="10">
        <v>6</v>
      </c>
      <c r="S13" s="10">
        <v>0</v>
      </c>
      <c r="T13" s="10" t="s">
        <v>401</v>
      </c>
      <c r="U13" s="10">
        <v>270.10000000000002</v>
      </c>
    </row>
    <row r="14" spans="2:21">
      <c r="B14" t="str">
        <f>IFERROR(VLOOKUP(C14,#REF!,14,FALSE)," ")</f>
        <v xml:space="preserve"> </v>
      </c>
      <c r="C14" s="11" t="s">
        <v>16</v>
      </c>
      <c r="D14" s="10">
        <v>3937</v>
      </c>
      <c r="E14" s="10">
        <v>28</v>
      </c>
      <c r="F14" s="10">
        <v>6</v>
      </c>
      <c r="G14" s="10"/>
      <c r="H14" s="10">
        <v>39</v>
      </c>
      <c r="I14" s="10">
        <v>70</v>
      </c>
      <c r="J14" s="10">
        <v>0</v>
      </c>
      <c r="K14" s="10"/>
      <c r="L14" s="10">
        <v>0</v>
      </c>
      <c r="M14" s="10">
        <v>0</v>
      </c>
      <c r="N14" s="10">
        <v>0</v>
      </c>
      <c r="O14" s="10">
        <v>0</v>
      </c>
      <c r="P14" s="10"/>
      <c r="Q14" s="10">
        <v>5</v>
      </c>
      <c r="R14" s="10">
        <v>3</v>
      </c>
      <c r="S14" s="10">
        <v>0</v>
      </c>
      <c r="T14" s="10" t="s">
        <v>401</v>
      </c>
      <c r="U14" s="10">
        <v>268.5</v>
      </c>
    </row>
    <row r="15" spans="2:21">
      <c r="B15" t="str">
        <f>IFERROR(VLOOKUP(C15,#REF!,14,FALSE)," ")</f>
        <v xml:space="preserve"> </v>
      </c>
      <c r="C15" s="13" t="s">
        <v>30</v>
      </c>
      <c r="D15" s="10">
        <v>4219</v>
      </c>
      <c r="E15" s="10">
        <v>21</v>
      </c>
      <c r="F15" s="10">
        <v>11</v>
      </c>
      <c r="G15" s="10"/>
      <c r="H15" s="10">
        <v>72</v>
      </c>
      <c r="I15" s="10">
        <v>259</v>
      </c>
      <c r="J15" s="10">
        <v>1</v>
      </c>
      <c r="K15" s="10"/>
      <c r="L15" s="10">
        <v>2</v>
      </c>
      <c r="M15" s="10">
        <v>14</v>
      </c>
      <c r="N15" s="10">
        <v>1</v>
      </c>
      <c r="O15" s="10">
        <v>2</v>
      </c>
      <c r="P15" s="10"/>
      <c r="Q15" s="10">
        <v>1</v>
      </c>
      <c r="R15" s="10">
        <v>2</v>
      </c>
      <c r="S15" s="10">
        <v>0</v>
      </c>
      <c r="T15" s="10" t="s">
        <v>401</v>
      </c>
      <c r="U15" s="10">
        <v>268.10000000000002</v>
      </c>
    </row>
    <row r="16" spans="2:21">
      <c r="B16" t="str">
        <f>IFERROR(VLOOKUP(C16,#REF!,14,FALSE)," ")</f>
        <v xml:space="preserve"> </v>
      </c>
      <c r="C16" s="11" t="s">
        <v>34</v>
      </c>
      <c r="D16" s="10">
        <v>4206</v>
      </c>
      <c r="E16" s="10">
        <v>18</v>
      </c>
      <c r="F16" s="10">
        <v>8</v>
      </c>
      <c r="G16" s="10"/>
      <c r="H16" s="10">
        <v>46</v>
      </c>
      <c r="I16" s="10">
        <v>184</v>
      </c>
      <c r="J16" s="10">
        <v>4</v>
      </c>
      <c r="K16" s="10"/>
      <c r="L16" s="10">
        <v>0</v>
      </c>
      <c r="M16" s="10">
        <v>0</v>
      </c>
      <c r="N16" s="10">
        <v>0</v>
      </c>
      <c r="O16" s="10">
        <v>0</v>
      </c>
      <c r="P16" s="10"/>
      <c r="Q16" s="10">
        <v>0</v>
      </c>
      <c r="R16" s="10">
        <v>3</v>
      </c>
      <c r="S16" s="10">
        <v>0</v>
      </c>
      <c r="T16" s="10" t="s">
        <v>401</v>
      </c>
      <c r="U16" s="10">
        <v>260.60000000000002</v>
      </c>
    </row>
    <row r="17" spans="2:21">
      <c r="B17" t="str">
        <f>IFERROR(VLOOKUP(C17,#REF!,14,FALSE)," ")</f>
        <v xml:space="preserve"> </v>
      </c>
      <c r="C17" s="11" t="s">
        <v>36</v>
      </c>
      <c r="D17" s="10">
        <v>3426</v>
      </c>
      <c r="E17" s="10">
        <v>26</v>
      </c>
      <c r="F17" s="10">
        <v>9</v>
      </c>
      <c r="G17" s="10"/>
      <c r="H17" s="10">
        <v>60</v>
      </c>
      <c r="I17" s="10">
        <v>349</v>
      </c>
      <c r="J17" s="10">
        <v>2</v>
      </c>
      <c r="K17" s="10"/>
      <c r="L17" s="10">
        <v>0</v>
      </c>
      <c r="M17" s="10">
        <v>0</v>
      </c>
      <c r="N17" s="10">
        <v>0</v>
      </c>
      <c r="O17" s="10">
        <v>1</v>
      </c>
      <c r="P17" s="10"/>
      <c r="Q17" s="10">
        <v>0</v>
      </c>
      <c r="R17" s="10">
        <v>5</v>
      </c>
      <c r="S17" s="10">
        <v>0</v>
      </c>
      <c r="T17" s="10" t="s">
        <v>401</v>
      </c>
      <c r="U17" s="10">
        <v>259.89999999999998</v>
      </c>
    </row>
    <row r="18" spans="2:21">
      <c r="B18" t="str">
        <f>IFERROR(VLOOKUP(C18,#REF!,14,FALSE)," ")</f>
        <v xml:space="preserve"> </v>
      </c>
      <c r="C18" s="11" t="s">
        <v>12</v>
      </c>
      <c r="D18" s="10">
        <v>4386</v>
      </c>
      <c r="E18" s="10">
        <v>33</v>
      </c>
      <c r="F18" s="10">
        <v>21</v>
      </c>
      <c r="G18" s="10"/>
      <c r="H18" s="10">
        <v>14</v>
      </c>
      <c r="I18" s="10">
        <v>35</v>
      </c>
      <c r="J18" s="10">
        <v>0</v>
      </c>
      <c r="K18" s="10"/>
      <c r="L18" s="10">
        <v>0</v>
      </c>
      <c r="M18" s="10">
        <v>0</v>
      </c>
      <c r="N18" s="10">
        <v>0</v>
      </c>
      <c r="O18" s="10">
        <v>0</v>
      </c>
      <c r="P18" s="10"/>
      <c r="Q18" s="10">
        <v>0</v>
      </c>
      <c r="R18" s="10">
        <v>5</v>
      </c>
      <c r="S18" s="10">
        <v>0</v>
      </c>
      <c r="T18" s="10" t="s">
        <v>401</v>
      </c>
      <c r="U18" s="10">
        <v>258.89999999999998</v>
      </c>
    </row>
    <row r="19" spans="2:21">
      <c r="B19" t="str">
        <f>IFERROR(VLOOKUP(C19,#REF!,14,FALSE)," ")</f>
        <v xml:space="preserve"> </v>
      </c>
      <c r="C19" s="11" t="s">
        <v>10</v>
      </c>
      <c r="D19" s="10">
        <v>3554</v>
      </c>
      <c r="E19" s="10">
        <v>28</v>
      </c>
      <c r="F19" s="10">
        <v>2</v>
      </c>
      <c r="G19" s="10"/>
      <c r="H19" s="10">
        <v>28</v>
      </c>
      <c r="I19" s="10">
        <v>64</v>
      </c>
      <c r="J19" s="10">
        <v>0</v>
      </c>
      <c r="K19" s="10"/>
      <c r="L19" s="10">
        <v>0</v>
      </c>
      <c r="M19" s="10">
        <v>0</v>
      </c>
      <c r="N19" s="10">
        <v>0</v>
      </c>
      <c r="O19" s="10">
        <v>0</v>
      </c>
      <c r="P19" s="10"/>
      <c r="Q19" s="10">
        <v>1</v>
      </c>
      <c r="R19" s="10">
        <v>0</v>
      </c>
      <c r="S19" s="10">
        <v>0</v>
      </c>
      <c r="T19" s="10" t="s">
        <v>401</v>
      </c>
      <c r="U19" s="10">
        <v>258.60000000000002</v>
      </c>
    </row>
    <row r="20" spans="2:21">
      <c r="B20" t="str">
        <f>IFERROR(VLOOKUP(C20,#REF!,14,FALSE)," ")</f>
        <v xml:space="preserve"> </v>
      </c>
      <c r="C20" s="13" t="s">
        <v>44</v>
      </c>
      <c r="D20" s="10">
        <v>4090</v>
      </c>
      <c r="E20" s="10">
        <v>28</v>
      </c>
      <c r="F20" s="10">
        <v>18</v>
      </c>
      <c r="G20" s="10"/>
      <c r="H20" s="10">
        <v>53</v>
      </c>
      <c r="I20" s="10">
        <v>165</v>
      </c>
      <c r="J20" s="10">
        <v>1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  <c r="Q20" s="10">
        <v>3</v>
      </c>
      <c r="R20" s="10">
        <v>6</v>
      </c>
      <c r="S20" s="10">
        <v>0</v>
      </c>
      <c r="T20" s="10" t="s">
        <v>401</v>
      </c>
      <c r="U20" s="10">
        <v>256.10000000000002</v>
      </c>
    </row>
    <row r="21" spans="2:21">
      <c r="B21" t="str">
        <f>IFERROR(VLOOKUP(C21,#REF!,14,FALSE)," ")</f>
        <v xml:space="preserve"> </v>
      </c>
      <c r="C21" s="11" t="s">
        <v>50</v>
      </c>
      <c r="D21" s="10">
        <v>3509</v>
      </c>
      <c r="E21" s="10">
        <v>19</v>
      </c>
      <c r="F21" s="10">
        <v>14</v>
      </c>
      <c r="G21" s="10"/>
      <c r="H21" s="10">
        <v>90</v>
      </c>
      <c r="I21" s="10">
        <v>359</v>
      </c>
      <c r="J21" s="10">
        <v>5</v>
      </c>
      <c r="K21" s="10"/>
      <c r="L21" s="10">
        <v>0</v>
      </c>
      <c r="M21" s="10">
        <v>0</v>
      </c>
      <c r="N21" s="10">
        <v>0</v>
      </c>
      <c r="O21" s="10">
        <v>0</v>
      </c>
      <c r="P21" s="10"/>
      <c r="Q21" s="10">
        <v>2</v>
      </c>
      <c r="R21" s="10">
        <v>2</v>
      </c>
      <c r="S21" s="10">
        <v>0</v>
      </c>
      <c r="T21" s="10" t="s">
        <v>401</v>
      </c>
      <c r="U21" s="10">
        <v>254.3</v>
      </c>
    </row>
    <row r="22" spans="2:21">
      <c r="B22" t="str">
        <f>IFERROR(VLOOKUP(C22,#REF!,14,FALSE)," ")</f>
        <v xml:space="preserve"> </v>
      </c>
      <c r="C22" s="11" t="s">
        <v>14</v>
      </c>
      <c r="D22" s="10">
        <v>3819</v>
      </c>
      <c r="E22" s="10">
        <v>29</v>
      </c>
      <c r="F22" s="10">
        <v>13</v>
      </c>
      <c r="G22" s="10"/>
      <c r="H22" s="10">
        <v>16</v>
      </c>
      <c r="I22" s="10">
        <v>14</v>
      </c>
      <c r="J22" s="10">
        <v>1</v>
      </c>
      <c r="K22" s="10"/>
      <c r="L22" s="10">
        <v>0</v>
      </c>
      <c r="M22" s="10">
        <v>0</v>
      </c>
      <c r="N22" s="10">
        <v>0</v>
      </c>
      <c r="O22" s="10">
        <v>0</v>
      </c>
      <c r="P22" s="10"/>
      <c r="Q22" s="10">
        <v>3</v>
      </c>
      <c r="R22" s="10">
        <v>2</v>
      </c>
      <c r="S22" s="10">
        <v>0</v>
      </c>
      <c r="T22" s="10" t="s">
        <v>401</v>
      </c>
      <c r="U22" s="10">
        <v>252.2</v>
      </c>
    </row>
    <row r="23" spans="2:21">
      <c r="B23" t="str">
        <f>IFERROR(VLOOKUP(C23,#REF!,14,FALSE)," ")</f>
        <v xml:space="preserve"> </v>
      </c>
      <c r="C23" s="11" t="s">
        <v>20</v>
      </c>
      <c r="D23" s="10">
        <v>4233</v>
      </c>
      <c r="E23" s="10">
        <v>26</v>
      </c>
      <c r="F23" s="10">
        <v>14</v>
      </c>
      <c r="G23" s="10"/>
      <c r="H23" s="10">
        <v>14</v>
      </c>
      <c r="I23" s="10">
        <v>38</v>
      </c>
      <c r="J23" s="10">
        <v>0</v>
      </c>
      <c r="K23" s="10"/>
      <c r="L23" s="10">
        <v>0</v>
      </c>
      <c r="M23" s="10">
        <v>0</v>
      </c>
      <c r="N23" s="10">
        <v>0</v>
      </c>
      <c r="O23" s="10">
        <v>0</v>
      </c>
      <c r="P23" s="10"/>
      <c r="Q23" s="10">
        <v>1</v>
      </c>
      <c r="R23" s="10">
        <v>4</v>
      </c>
      <c r="S23" s="10">
        <v>0</v>
      </c>
      <c r="T23" s="10" t="s">
        <v>401</v>
      </c>
      <c r="U23" s="10">
        <v>243.1</v>
      </c>
    </row>
    <row r="24" spans="2:21">
      <c r="B24" t="str">
        <f>IFERROR(VLOOKUP(C24,#REF!,14,FALSE)," ")</f>
        <v xml:space="preserve"> </v>
      </c>
      <c r="C24" s="13" t="s">
        <v>32</v>
      </c>
      <c r="D24" s="10">
        <v>4317</v>
      </c>
      <c r="E24" s="10">
        <v>20</v>
      </c>
      <c r="F24" s="10">
        <v>15</v>
      </c>
      <c r="G24" s="10"/>
      <c r="H24" s="10">
        <v>21</v>
      </c>
      <c r="I24" s="10">
        <v>58</v>
      </c>
      <c r="J24" s="10">
        <v>2</v>
      </c>
      <c r="K24" s="10"/>
      <c r="L24" s="10">
        <v>0</v>
      </c>
      <c r="M24" s="10">
        <v>0</v>
      </c>
      <c r="N24" s="10">
        <v>0</v>
      </c>
      <c r="O24" s="10">
        <v>0</v>
      </c>
      <c r="P24" s="10"/>
      <c r="Q24" s="10">
        <v>4</v>
      </c>
      <c r="R24" s="10">
        <v>3</v>
      </c>
      <c r="S24" s="10">
        <v>0</v>
      </c>
      <c r="T24" s="10" t="s">
        <v>401</v>
      </c>
      <c r="U24" s="10">
        <v>242.5</v>
      </c>
    </row>
    <row r="25" spans="2:21">
      <c r="B25" t="str">
        <f>IFERROR(VLOOKUP(C25,#REF!,14,FALSE)," ")</f>
        <v xml:space="preserve"> </v>
      </c>
      <c r="C25" s="11" t="s">
        <v>28</v>
      </c>
      <c r="D25" s="10">
        <v>4027</v>
      </c>
      <c r="E25" s="10">
        <v>26</v>
      </c>
      <c r="F25" s="10">
        <v>16</v>
      </c>
      <c r="G25" s="10"/>
      <c r="H25" s="10">
        <v>21</v>
      </c>
      <c r="I25" s="10">
        <v>-9</v>
      </c>
      <c r="J25" s="10">
        <v>0</v>
      </c>
      <c r="K25" s="10"/>
      <c r="L25" s="10">
        <v>0</v>
      </c>
      <c r="M25" s="10">
        <v>0</v>
      </c>
      <c r="N25" s="10">
        <v>0</v>
      </c>
      <c r="O25" s="10">
        <v>0</v>
      </c>
      <c r="P25" s="10"/>
      <c r="Q25" s="10">
        <v>0</v>
      </c>
      <c r="R25" s="10">
        <v>4</v>
      </c>
      <c r="S25" s="10">
        <v>0</v>
      </c>
      <c r="T25" s="10" t="s">
        <v>401</v>
      </c>
      <c r="U25" s="10">
        <v>224.2</v>
      </c>
    </row>
    <row r="26" spans="2:21">
      <c r="B26" t="str">
        <f>IFERROR(VLOOKUP(C26,#REF!,14,FALSE)," ")</f>
        <v xml:space="preserve"> </v>
      </c>
      <c r="C26" s="11" t="s">
        <v>38</v>
      </c>
      <c r="D26" s="10">
        <v>3502</v>
      </c>
      <c r="E26" s="10">
        <v>15</v>
      </c>
      <c r="F26" s="10">
        <v>8</v>
      </c>
      <c r="G26" s="10"/>
      <c r="H26" s="10">
        <v>48</v>
      </c>
      <c r="I26" s="10">
        <v>134</v>
      </c>
      <c r="J26" s="10">
        <v>5</v>
      </c>
      <c r="K26" s="10"/>
      <c r="L26" s="10">
        <v>1</v>
      </c>
      <c r="M26" s="10">
        <v>3</v>
      </c>
      <c r="N26" s="10">
        <v>0</v>
      </c>
      <c r="O26" s="10">
        <v>1</v>
      </c>
      <c r="P26" s="10"/>
      <c r="Q26" s="10">
        <v>2</v>
      </c>
      <c r="R26" s="10">
        <v>4</v>
      </c>
      <c r="S26" s="10">
        <v>0</v>
      </c>
      <c r="T26" s="10" t="s">
        <v>401</v>
      </c>
      <c r="U26" s="10">
        <v>223.8</v>
      </c>
    </row>
    <row r="27" spans="2:21">
      <c r="B27" t="str">
        <f>IFERROR(VLOOKUP(C27,#REF!,14,FALSE)," ")</f>
        <v xml:space="preserve"> </v>
      </c>
      <c r="C27" s="11" t="s">
        <v>26</v>
      </c>
      <c r="D27" s="10">
        <v>3877</v>
      </c>
      <c r="E27" s="10">
        <v>20</v>
      </c>
      <c r="F27" s="10">
        <v>5</v>
      </c>
      <c r="G27" s="10"/>
      <c r="H27" s="10">
        <v>20</v>
      </c>
      <c r="I27" s="10">
        <v>53</v>
      </c>
      <c r="J27" s="10">
        <v>0</v>
      </c>
      <c r="K27" s="10"/>
      <c r="L27" s="10">
        <v>1</v>
      </c>
      <c r="M27" s="10">
        <v>5</v>
      </c>
      <c r="N27" s="10">
        <v>0</v>
      </c>
      <c r="O27" s="10">
        <v>1</v>
      </c>
      <c r="P27" s="10"/>
      <c r="Q27" s="10">
        <v>0</v>
      </c>
      <c r="R27" s="10">
        <v>5</v>
      </c>
      <c r="S27" s="10">
        <v>0</v>
      </c>
      <c r="T27" s="10" t="s">
        <v>401</v>
      </c>
      <c r="U27" s="10">
        <v>220.9</v>
      </c>
    </row>
    <row r="28" spans="2:21">
      <c r="B28" t="str">
        <f>IFERROR(VLOOKUP(C28,#REF!,14,FALSE)," ")</f>
        <v xml:space="preserve"> </v>
      </c>
      <c r="C28" s="11" t="s">
        <v>54</v>
      </c>
      <c r="D28" s="10">
        <v>3782</v>
      </c>
      <c r="E28" s="10">
        <v>16</v>
      </c>
      <c r="F28" s="10">
        <v>14</v>
      </c>
      <c r="G28" s="10"/>
      <c r="H28" s="10">
        <v>46</v>
      </c>
      <c r="I28" s="10">
        <v>150</v>
      </c>
      <c r="J28" s="10">
        <v>2</v>
      </c>
      <c r="K28" s="10"/>
      <c r="L28" s="10">
        <v>1</v>
      </c>
      <c r="M28" s="10">
        <v>7</v>
      </c>
      <c r="N28" s="10">
        <v>0</v>
      </c>
      <c r="O28" s="10">
        <v>1</v>
      </c>
      <c r="P28" s="10"/>
      <c r="Q28" s="10">
        <v>2</v>
      </c>
      <c r="R28" s="10">
        <v>3</v>
      </c>
      <c r="S28" s="10">
        <v>0</v>
      </c>
      <c r="T28" s="10" t="s">
        <v>401</v>
      </c>
      <c r="U28" s="10">
        <v>213</v>
      </c>
    </row>
    <row r="29" spans="2:21">
      <c r="B29" t="str">
        <f>IFERROR(VLOOKUP(C29,#REF!,14,FALSE)," ")</f>
        <v xml:space="preserve"> </v>
      </c>
      <c r="C29" s="11" t="s">
        <v>56</v>
      </c>
      <c r="D29" s="10">
        <v>2241</v>
      </c>
      <c r="E29" s="10">
        <v>16</v>
      </c>
      <c r="F29" s="10">
        <v>4</v>
      </c>
      <c r="G29" s="10"/>
      <c r="H29" s="10">
        <v>69</v>
      </c>
      <c r="I29" s="10">
        <v>468</v>
      </c>
      <c r="J29" s="10">
        <v>2</v>
      </c>
      <c r="K29" s="10"/>
      <c r="L29" s="10">
        <v>0</v>
      </c>
      <c r="M29" s="10">
        <v>0</v>
      </c>
      <c r="N29" s="10">
        <v>0</v>
      </c>
      <c r="O29" s="10">
        <v>0</v>
      </c>
      <c r="P29" s="10"/>
      <c r="Q29" s="10">
        <v>1</v>
      </c>
      <c r="R29" s="10">
        <v>3</v>
      </c>
      <c r="S29" s="10">
        <v>0</v>
      </c>
      <c r="T29" s="10" t="s">
        <v>401</v>
      </c>
      <c r="U29" s="10">
        <v>200.4</v>
      </c>
    </row>
    <row r="30" spans="2:21">
      <c r="B30" t="str">
        <f>IFERROR(VLOOKUP(C30,#REF!,14,FALSE)," ")</f>
        <v xml:space="preserve"> </v>
      </c>
      <c r="C30" s="11" t="s">
        <v>48</v>
      </c>
      <c r="D30" s="10">
        <v>3401</v>
      </c>
      <c r="E30" s="10">
        <v>18</v>
      </c>
      <c r="F30" s="10">
        <v>10</v>
      </c>
      <c r="G30" s="10"/>
      <c r="H30" s="10">
        <v>28</v>
      </c>
      <c r="I30" s="10">
        <v>57</v>
      </c>
      <c r="J30" s="10">
        <v>0</v>
      </c>
      <c r="K30" s="10"/>
      <c r="L30" s="10">
        <v>0</v>
      </c>
      <c r="M30" s="10">
        <v>0</v>
      </c>
      <c r="N30" s="10">
        <v>0</v>
      </c>
      <c r="O30" s="10">
        <v>0</v>
      </c>
      <c r="P30" s="10"/>
      <c r="Q30" s="10">
        <v>1</v>
      </c>
      <c r="R30" s="10">
        <v>2</v>
      </c>
      <c r="S30" s="10">
        <v>0</v>
      </c>
      <c r="T30" s="10" t="s">
        <v>401</v>
      </c>
      <c r="U30" s="10">
        <v>191.7</v>
      </c>
    </row>
    <row r="31" spans="2:21">
      <c r="B31" t="str">
        <f>IFERROR(VLOOKUP(C31,#REF!,14,FALSE)," ")</f>
        <v xml:space="preserve"> </v>
      </c>
      <c r="C31" s="11" t="s">
        <v>42</v>
      </c>
      <c r="D31" s="10">
        <v>2995</v>
      </c>
      <c r="E31" s="10">
        <v>19</v>
      </c>
      <c r="F31" s="10">
        <v>12</v>
      </c>
      <c r="G31" s="10"/>
      <c r="H31" s="10">
        <v>39</v>
      </c>
      <c r="I31" s="10">
        <v>164</v>
      </c>
      <c r="J31" s="10">
        <v>1</v>
      </c>
      <c r="K31" s="10"/>
      <c r="L31" s="10">
        <v>0</v>
      </c>
      <c r="M31" s="10">
        <v>0</v>
      </c>
      <c r="N31" s="10">
        <v>0</v>
      </c>
      <c r="O31" s="10">
        <v>0</v>
      </c>
      <c r="P31" s="10"/>
      <c r="Q31" s="10">
        <v>1</v>
      </c>
      <c r="R31" s="10">
        <v>3</v>
      </c>
      <c r="S31" s="10">
        <v>0</v>
      </c>
      <c r="T31" s="10" t="s">
        <v>401</v>
      </c>
      <c r="U31" s="10">
        <v>190.2</v>
      </c>
    </row>
    <row r="32" spans="2:21">
      <c r="B32" t="str">
        <f>IFERROR(VLOOKUP(C32,#REF!,14,FALSE)," ")</f>
        <v xml:space="preserve"> </v>
      </c>
      <c r="C32" s="11" t="s">
        <v>60</v>
      </c>
      <c r="D32" s="10">
        <v>2957</v>
      </c>
      <c r="E32" s="10">
        <v>15</v>
      </c>
      <c r="F32" s="10">
        <v>16</v>
      </c>
      <c r="G32" s="10"/>
      <c r="H32" s="10">
        <v>30</v>
      </c>
      <c r="I32" s="10">
        <v>131</v>
      </c>
      <c r="J32" s="10">
        <v>2</v>
      </c>
      <c r="K32" s="10"/>
      <c r="L32" s="10">
        <v>1</v>
      </c>
      <c r="M32" s="10">
        <v>-14</v>
      </c>
      <c r="N32" s="10">
        <v>0</v>
      </c>
      <c r="O32" s="10">
        <v>1</v>
      </c>
      <c r="P32" s="10"/>
      <c r="Q32" s="10">
        <v>0</v>
      </c>
      <c r="R32" s="10">
        <v>1</v>
      </c>
      <c r="S32" s="10">
        <v>0</v>
      </c>
      <c r="T32" s="10" t="s">
        <v>401</v>
      </c>
      <c r="U32" s="10">
        <v>168</v>
      </c>
    </row>
    <row r="33" spans="2:21">
      <c r="B33" t="str">
        <f>IFERROR(VLOOKUP(C33,#REF!,14,FALSE)," ")</f>
        <v xml:space="preserve"> </v>
      </c>
      <c r="C33" s="11" t="s">
        <v>52</v>
      </c>
      <c r="D33" s="10">
        <v>2710</v>
      </c>
      <c r="E33" s="10">
        <v>12</v>
      </c>
      <c r="F33" s="10">
        <v>17</v>
      </c>
      <c r="G33" s="10"/>
      <c r="H33" s="10">
        <v>33</v>
      </c>
      <c r="I33" s="10">
        <v>130</v>
      </c>
      <c r="J33" s="10">
        <v>0</v>
      </c>
      <c r="K33" s="10"/>
      <c r="L33" s="10">
        <v>0</v>
      </c>
      <c r="M33" s="10">
        <v>0</v>
      </c>
      <c r="N33" s="10">
        <v>0</v>
      </c>
      <c r="O33" s="10">
        <v>0</v>
      </c>
      <c r="P33" s="10"/>
      <c r="Q33" s="10">
        <v>0</v>
      </c>
      <c r="R33" s="10">
        <v>1</v>
      </c>
      <c r="S33" s="10">
        <v>0</v>
      </c>
      <c r="T33" s="10" t="s">
        <v>401</v>
      </c>
      <c r="U33" s="10">
        <v>133.4</v>
      </c>
    </row>
    <row r="34" spans="2:21">
      <c r="B34" t="str">
        <f>IFERROR(VLOOKUP(C34,#REF!,14,FALSE)," ")</f>
        <v xml:space="preserve"> </v>
      </c>
      <c r="C34" s="11" t="s">
        <v>557</v>
      </c>
      <c r="D34" s="10">
        <v>2201</v>
      </c>
      <c r="E34" s="10">
        <v>9</v>
      </c>
      <c r="F34" s="10">
        <v>11</v>
      </c>
      <c r="G34" s="10"/>
      <c r="H34" s="10">
        <v>20</v>
      </c>
      <c r="I34" s="10">
        <v>51</v>
      </c>
      <c r="J34" s="10">
        <v>1</v>
      </c>
      <c r="K34" s="10"/>
      <c r="L34" s="10">
        <v>0</v>
      </c>
      <c r="M34" s="10">
        <v>0</v>
      </c>
      <c r="N34" s="10">
        <v>0</v>
      </c>
      <c r="O34" s="10">
        <v>0</v>
      </c>
      <c r="P34" s="10"/>
      <c r="Q34" s="10">
        <v>0</v>
      </c>
      <c r="R34" s="10">
        <v>1</v>
      </c>
      <c r="S34" s="10">
        <v>0</v>
      </c>
      <c r="T34" s="10" t="s">
        <v>401</v>
      </c>
      <c r="U34" s="10">
        <v>111.1</v>
      </c>
    </row>
    <row r="35" spans="2:21">
      <c r="B35" t="str">
        <f>IFERROR(VLOOKUP(C35,#REF!,14,FALSE)," ")</f>
        <v xml:space="preserve"> </v>
      </c>
      <c r="C35" s="11" t="s">
        <v>586</v>
      </c>
      <c r="D35" s="10">
        <v>1445</v>
      </c>
      <c r="E35" s="10">
        <v>6</v>
      </c>
      <c r="F35" s="10">
        <v>0</v>
      </c>
      <c r="G35" s="10"/>
      <c r="H35" s="10">
        <v>7</v>
      </c>
      <c r="I35" s="10">
        <v>-2</v>
      </c>
      <c r="J35" s="10">
        <v>0</v>
      </c>
      <c r="K35" s="10"/>
      <c r="L35" s="10">
        <v>0</v>
      </c>
      <c r="M35" s="10">
        <v>0</v>
      </c>
      <c r="N35" s="10">
        <v>0</v>
      </c>
      <c r="O35" s="10">
        <v>0</v>
      </c>
      <c r="P35" s="10"/>
      <c r="Q35" s="10">
        <v>0</v>
      </c>
      <c r="R35" s="10">
        <v>1</v>
      </c>
      <c r="S35" s="10">
        <v>0</v>
      </c>
      <c r="T35" s="10" t="s">
        <v>401</v>
      </c>
      <c r="U35" s="10">
        <v>79.599999999999994</v>
      </c>
    </row>
    <row r="36" spans="2:21">
      <c r="B36" t="str">
        <f>IFERROR(VLOOKUP(C36,#REF!,14,FALSE)," ")</f>
        <v xml:space="preserve"> </v>
      </c>
      <c r="C36" s="11" t="s">
        <v>62</v>
      </c>
      <c r="D36" s="10">
        <v>1380</v>
      </c>
      <c r="E36" s="10">
        <v>6</v>
      </c>
      <c r="F36" s="10">
        <v>2</v>
      </c>
      <c r="G36" s="10"/>
      <c r="H36" s="10">
        <v>11</v>
      </c>
      <c r="I36" s="10">
        <v>18</v>
      </c>
      <c r="J36" s="10">
        <v>0</v>
      </c>
      <c r="K36" s="10"/>
      <c r="L36" s="10">
        <v>0</v>
      </c>
      <c r="M36" s="10">
        <v>0</v>
      </c>
      <c r="N36" s="10">
        <v>0</v>
      </c>
      <c r="O36" s="10">
        <v>0</v>
      </c>
      <c r="P36" s="10"/>
      <c r="Q36" s="10">
        <v>1</v>
      </c>
      <c r="R36" s="10">
        <v>1</v>
      </c>
      <c r="S36" s="10">
        <v>0</v>
      </c>
      <c r="T36" s="10" t="s">
        <v>401</v>
      </c>
      <c r="U36" s="10">
        <v>77</v>
      </c>
    </row>
    <row r="37" spans="2:21">
      <c r="B37" t="str">
        <f>IFERROR(VLOOKUP(C37,#REF!,14,FALSE)," ")</f>
        <v xml:space="preserve"> </v>
      </c>
      <c r="C37" s="13" t="s">
        <v>590</v>
      </c>
      <c r="D37" s="10">
        <v>925</v>
      </c>
      <c r="E37" s="10">
        <v>5</v>
      </c>
      <c r="F37" s="10">
        <v>6</v>
      </c>
      <c r="G37" s="10"/>
      <c r="H37" s="10">
        <v>40</v>
      </c>
      <c r="I37" s="10">
        <v>173</v>
      </c>
      <c r="J37" s="10">
        <v>2</v>
      </c>
      <c r="K37" s="10"/>
      <c r="L37" s="10">
        <v>1</v>
      </c>
      <c r="M37" s="10">
        <v>-16</v>
      </c>
      <c r="N37" s="10">
        <v>0</v>
      </c>
      <c r="O37" s="10">
        <v>1</v>
      </c>
      <c r="P37" s="10"/>
      <c r="Q37" s="10">
        <v>0</v>
      </c>
      <c r="R37" s="10">
        <v>0</v>
      </c>
      <c r="S37" s="10">
        <v>0</v>
      </c>
      <c r="T37" s="10" t="s">
        <v>401</v>
      </c>
      <c r="U37" s="10">
        <v>72.7</v>
      </c>
    </row>
    <row r="38" spans="2:21">
      <c r="B38" t="str">
        <f>IFERROR(VLOOKUP(C38,#REF!,14,FALSE)," ")</f>
        <v xml:space="preserve"> </v>
      </c>
      <c r="C38" s="11" t="s">
        <v>58</v>
      </c>
      <c r="D38" s="10">
        <v>1611</v>
      </c>
      <c r="E38" s="10">
        <v>8</v>
      </c>
      <c r="F38" s="10">
        <v>14</v>
      </c>
      <c r="G38" s="10"/>
      <c r="H38" s="10">
        <v>7</v>
      </c>
      <c r="I38" s="10">
        <v>2</v>
      </c>
      <c r="J38" s="10">
        <v>0</v>
      </c>
      <c r="K38" s="10"/>
      <c r="L38" s="10">
        <v>1</v>
      </c>
      <c r="M38" s="10">
        <v>2</v>
      </c>
      <c r="N38" s="10">
        <v>1</v>
      </c>
      <c r="O38" s="10">
        <v>1</v>
      </c>
      <c r="P38" s="10"/>
      <c r="Q38" s="10">
        <v>0</v>
      </c>
      <c r="R38" s="10">
        <v>2</v>
      </c>
      <c r="S38" s="10">
        <v>0</v>
      </c>
      <c r="T38" s="10" t="s">
        <v>401</v>
      </c>
      <c r="U38" s="10">
        <v>70.8</v>
      </c>
    </row>
    <row r="39" spans="2:21">
      <c r="B39" t="str">
        <f>IFERROR(VLOOKUP(C39,#REF!,14,FALSE)," ")</f>
        <v xml:space="preserve"> </v>
      </c>
      <c r="C39" s="11" t="s">
        <v>595</v>
      </c>
      <c r="D39" s="10">
        <v>886</v>
      </c>
      <c r="E39" s="10">
        <v>2</v>
      </c>
      <c r="F39" s="10">
        <v>3</v>
      </c>
      <c r="G39" s="10"/>
      <c r="H39" s="10">
        <v>31</v>
      </c>
      <c r="I39" s="10">
        <v>190</v>
      </c>
      <c r="J39" s="10">
        <v>2</v>
      </c>
      <c r="K39" s="10"/>
      <c r="L39" s="10">
        <v>0</v>
      </c>
      <c r="M39" s="10">
        <v>0</v>
      </c>
      <c r="N39" s="10">
        <v>0</v>
      </c>
      <c r="O39" s="10">
        <v>0</v>
      </c>
      <c r="P39" s="10"/>
      <c r="Q39" s="10">
        <v>0</v>
      </c>
      <c r="R39" s="10">
        <v>1</v>
      </c>
      <c r="S39" s="10">
        <v>0</v>
      </c>
      <c r="T39" s="10" t="s">
        <v>401</v>
      </c>
      <c r="U39" s="10">
        <v>66.400000000000006</v>
      </c>
    </row>
    <row r="40" spans="2:21">
      <c r="B40" t="str">
        <f>IFERROR(VLOOKUP(C40,#REF!,14,FALSE)," ")</f>
        <v xml:space="preserve"> </v>
      </c>
      <c r="C40" s="11" t="s">
        <v>600</v>
      </c>
      <c r="D40" s="10">
        <v>721</v>
      </c>
      <c r="E40" s="10">
        <v>8</v>
      </c>
      <c r="F40" s="10">
        <v>3</v>
      </c>
      <c r="G40" s="10"/>
      <c r="H40" s="10">
        <v>1</v>
      </c>
      <c r="I40" s="10">
        <v>-1</v>
      </c>
      <c r="J40" s="10">
        <v>0</v>
      </c>
      <c r="K40" s="10"/>
      <c r="L40" s="10">
        <v>0</v>
      </c>
      <c r="M40" s="10">
        <v>0</v>
      </c>
      <c r="N40" s="10">
        <v>0</v>
      </c>
      <c r="O40" s="10">
        <v>0</v>
      </c>
      <c r="P40" s="10"/>
      <c r="Q40" s="10">
        <v>0</v>
      </c>
      <c r="R40" s="10">
        <v>0</v>
      </c>
      <c r="S40" s="10">
        <v>0</v>
      </c>
      <c r="T40" s="10" t="s">
        <v>401</v>
      </c>
      <c r="U40" s="10">
        <v>54.7</v>
      </c>
    </row>
    <row r="41" spans="2:21">
      <c r="B41" t="str">
        <f>IFERROR(VLOOKUP(C41,#REF!,14,FALSE)," ")</f>
        <v xml:space="preserve"> </v>
      </c>
      <c r="C41" s="11" t="s">
        <v>67</v>
      </c>
      <c r="D41" s="10">
        <v>1089</v>
      </c>
      <c r="E41" s="10">
        <v>5</v>
      </c>
      <c r="F41" s="10">
        <v>7</v>
      </c>
      <c r="G41" s="10"/>
      <c r="H41" s="10">
        <v>8</v>
      </c>
      <c r="I41" s="10">
        <v>16</v>
      </c>
      <c r="J41" s="10">
        <v>1</v>
      </c>
      <c r="K41" s="10"/>
      <c r="L41" s="10">
        <v>0</v>
      </c>
      <c r="M41" s="10">
        <v>0</v>
      </c>
      <c r="N41" s="10">
        <v>0</v>
      </c>
      <c r="O41" s="10">
        <v>0</v>
      </c>
      <c r="P41" s="10"/>
      <c r="Q41" s="10">
        <v>0</v>
      </c>
      <c r="R41" s="10">
        <v>2</v>
      </c>
      <c r="S41" s="10">
        <v>0</v>
      </c>
      <c r="T41" s="10" t="s">
        <v>401</v>
      </c>
      <c r="U41" s="10">
        <v>53.2</v>
      </c>
    </row>
    <row r="42" spans="2:21">
      <c r="B42" t="str">
        <f>IFERROR(VLOOKUP(C42,#REF!,14,FALSE)," ")</f>
        <v xml:space="preserve"> </v>
      </c>
      <c r="C42" s="11" t="s">
        <v>605</v>
      </c>
      <c r="D42" s="10">
        <v>1100</v>
      </c>
      <c r="E42" s="10">
        <v>6</v>
      </c>
      <c r="F42" s="10">
        <v>6</v>
      </c>
      <c r="G42" s="10"/>
      <c r="H42" s="10">
        <v>7</v>
      </c>
      <c r="I42" s="10">
        <v>21</v>
      </c>
      <c r="J42" s="10">
        <v>0</v>
      </c>
      <c r="K42" s="10"/>
      <c r="L42" s="10">
        <v>0</v>
      </c>
      <c r="M42" s="10">
        <v>0</v>
      </c>
      <c r="N42" s="10">
        <v>0</v>
      </c>
      <c r="O42" s="10">
        <v>0</v>
      </c>
      <c r="P42" s="10"/>
      <c r="Q42" s="10">
        <v>1</v>
      </c>
      <c r="R42" s="10">
        <v>4</v>
      </c>
      <c r="S42" s="10">
        <v>0</v>
      </c>
      <c r="T42" s="10" t="s">
        <v>401</v>
      </c>
      <c r="U42" s="10">
        <v>52.1</v>
      </c>
    </row>
    <row r="43" spans="2:21">
      <c r="B43" t="str">
        <f>IFERROR(VLOOKUP(C43,#REF!,14,FALSE)," ")</f>
        <v xml:space="preserve"> </v>
      </c>
      <c r="C43" s="11" t="s">
        <v>63</v>
      </c>
      <c r="D43" s="10">
        <v>1059</v>
      </c>
      <c r="E43" s="10">
        <v>4</v>
      </c>
      <c r="F43" s="10">
        <v>5</v>
      </c>
      <c r="G43" s="10"/>
      <c r="H43" s="10">
        <v>5</v>
      </c>
      <c r="I43" s="10">
        <v>24</v>
      </c>
      <c r="J43" s="10">
        <v>0</v>
      </c>
      <c r="K43" s="10"/>
      <c r="L43" s="10">
        <v>0</v>
      </c>
      <c r="M43" s="10">
        <v>0</v>
      </c>
      <c r="N43" s="10">
        <v>0</v>
      </c>
      <c r="O43" s="10">
        <v>0</v>
      </c>
      <c r="P43" s="10"/>
      <c r="Q43" s="10">
        <v>0</v>
      </c>
      <c r="R43" s="10">
        <v>2</v>
      </c>
      <c r="S43" s="10">
        <v>0</v>
      </c>
      <c r="T43" s="10" t="s">
        <v>401</v>
      </c>
      <c r="U43" s="10">
        <v>46.8</v>
      </c>
    </row>
    <row r="44" spans="2:21">
      <c r="B44" t="str">
        <f>IFERROR(VLOOKUP(C44,#REF!,14,FALSE)," ")</f>
        <v xml:space="preserve"> </v>
      </c>
      <c r="C44" s="11" t="s">
        <v>626</v>
      </c>
      <c r="D44" s="10">
        <v>502</v>
      </c>
      <c r="E44" s="10">
        <v>4</v>
      </c>
      <c r="F44" s="10">
        <v>0</v>
      </c>
      <c r="G44" s="10"/>
      <c r="H44" s="10">
        <v>10</v>
      </c>
      <c r="I44" s="10">
        <v>6</v>
      </c>
      <c r="J44" s="10">
        <v>0</v>
      </c>
      <c r="K44" s="10"/>
      <c r="L44" s="10">
        <v>1</v>
      </c>
      <c r="M44" s="10">
        <v>3</v>
      </c>
      <c r="N44" s="10">
        <v>0</v>
      </c>
      <c r="O44" s="10">
        <v>1</v>
      </c>
      <c r="P44" s="10"/>
      <c r="Q44" s="10">
        <v>0</v>
      </c>
      <c r="R44" s="10">
        <v>1</v>
      </c>
      <c r="S44" s="10">
        <v>0</v>
      </c>
      <c r="T44" s="10" t="s">
        <v>401</v>
      </c>
      <c r="U44" s="10">
        <v>35</v>
      </c>
    </row>
    <row r="45" spans="2:21">
      <c r="B45" t="str">
        <f>IFERROR(VLOOKUP(C45,#REF!,14,FALSE)," ")</f>
        <v xml:space="preserve"> </v>
      </c>
      <c r="C45" s="11" t="s">
        <v>628</v>
      </c>
      <c r="D45" s="10">
        <v>558</v>
      </c>
      <c r="E45" s="10">
        <v>4</v>
      </c>
      <c r="F45" s="10">
        <v>2</v>
      </c>
      <c r="G45" s="10"/>
      <c r="H45" s="10">
        <v>6</v>
      </c>
      <c r="I45" s="10">
        <v>-4</v>
      </c>
      <c r="J45" s="10">
        <v>0</v>
      </c>
      <c r="K45" s="10"/>
      <c r="L45" s="10">
        <v>0</v>
      </c>
      <c r="M45" s="10">
        <v>0</v>
      </c>
      <c r="N45" s="10">
        <v>0</v>
      </c>
      <c r="O45" s="10">
        <v>0</v>
      </c>
      <c r="P45" s="10"/>
      <c r="Q45" s="10">
        <v>0</v>
      </c>
      <c r="R45" s="10">
        <v>0</v>
      </c>
      <c r="S45" s="10">
        <v>0</v>
      </c>
      <c r="T45" s="10" t="s">
        <v>401</v>
      </c>
      <c r="U45" s="10">
        <v>33.9</v>
      </c>
    </row>
    <row r="46" spans="2:21">
      <c r="B46" t="str">
        <f>IFERROR(VLOOKUP(C46,#REF!,14,FALSE)," ")</f>
        <v xml:space="preserve"> </v>
      </c>
      <c r="C46" s="11" t="s">
        <v>629</v>
      </c>
      <c r="D46" s="10">
        <v>809</v>
      </c>
      <c r="E46" s="10">
        <v>3</v>
      </c>
      <c r="F46" s="10">
        <v>7</v>
      </c>
      <c r="G46" s="10"/>
      <c r="H46" s="10">
        <v>5</v>
      </c>
      <c r="I46" s="10">
        <v>19</v>
      </c>
      <c r="J46" s="10">
        <v>0</v>
      </c>
      <c r="K46" s="10"/>
      <c r="L46" s="10">
        <v>0</v>
      </c>
      <c r="M46" s="10">
        <v>0</v>
      </c>
      <c r="N46" s="10">
        <v>0</v>
      </c>
      <c r="O46" s="10">
        <v>0</v>
      </c>
      <c r="P46" s="10"/>
      <c r="Q46" s="10">
        <v>1</v>
      </c>
      <c r="R46" s="10">
        <v>1</v>
      </c>
      <c r="S46" s="10">
        <v>0</v>
      </c>
      <c r="T46" s="10" t="s">
        <v>401</v>
      </c>
      <c r="U46" s="10">
        <v>32.299999999999997</v>
      </c>
    </row>
    <row r="47" spans="2:21">
      <c r="B47" t="str">
        <f>IFERROR(VLOOKUP(C47,#REF!,14,FALSE)," ")</f>
        <v xml:space="preserve"> </v>
      </c>
      <c r="C47" s="11" t="s">
        <v>632</v>
      </c>
      <c r="D47" s="10">
        <v>497</v>
      </c>
      <c r="E47" s="10">
        <v>2</v>
      </c>
      <c r="F47" s="10">
        <v>1</v>
      </c>
      <c r="G47" s="10"/>
      <c r="H47" s="10">
        <v>11</v>
      </c>
      <c r="I47" s="10">
        <v>25</v>
      </c>
      <c r="J47" s="10">
        <v>0</v>
      </c>
      <c r="K47" s="10"/>
      <c r="L47" s="10">
        <v>0</v>
      </c>
      <c r="M47" s="10">
        <v>0</v>
      </c>
      <c r="N47" s="10">
        <v>0</v>
      </c>
      <c r="O47" s="10">
        <v>0</v>
      </c>
      <c r="P47" s="10"/>
      <c r="Q47" s="10">
        <v>0</v>
      </c>
      <c r="R47" s="10">
        <v>0</v>
      </c>
      <c r="S47" s="10">
        <v>0</v>
      </c>
      <c r="T47" s="10" t="s">
        <v>401</v>
      </c>
      <c r="U47" s="10">
        <v>28.4</v>
      </c>
    </row>
    <row r="48" spans="2:21">
      <c r="B48" t="str">
        <f>IFERROR(VLOOKUP(C48,#REF!,14,FALSE)," ")</f>
        <v xml:space="preserve"> </v>
      </c>
      <c r="C48" s="11" t="s">
        <v>633</v>
      </c>
      <c r="D48" s="10">
        <v>400</v>
      </c>
      <c r="E48" s="10">
        <v>0</v>
      </c>
      <c r="F48" s="10">
        <v>0</v>
      </c>
      <c r="G48" s="10"/>
      <c r="H48" s="10">
        <v>16</v>
      </c>
      <c r="I48" s="10">
        <v>83</v>
      </c>
      <c r="J48" s="10">
        <v>1</v>
      </c>
      <c r="K48" s="10"/>
      <c r="L48" s="10">
        <v>0</v>
      </c>
      <c r="M48" s="10">
        <v>0</v>
      </c>
      <c r="N48" s="10">
        <v>0</v>
      </c>
      <c r="O48" s="10">
        <v>0</v>
      </c>
      <c r="P48" s="10"/>
      <c r="Q48" s="10">
        <v>0</v>
      </c>
      <c r="R48" s="10">
        <v>1</v>
      </c>
      <c r="S48" s="10">
        <v>0</v>
      </c>
      <c r="T48" s="10" t="s">
        <v>401</v>
      </c>
      <c r="U48" s="10">
        <v>28.3</v>
      </c>
    </row>
    <row r="49" spans="2:21">
      <c r="B49" t="str">
        <f>IFERROR(VLOOKUP(C49,#REF!,14,FALSE)," ")</f>
        <v xml:space="preserve"> </v>
      </c>
      <c r="C49" s="11" t="s">
        <v>634</v>
      </c>
      <c r="D49" s="10">
        <v>410</v>
      </c>
      <c r="E49" s="10">
        <v>3</v>
      </c>
      <c r="F49" s="10">
        <v>0</v>
      </c>
      <c r="G49" s="10"/>
      <c r="H49" s="10">
        <v>4</v>
      </c>
      <c r="I49" s="10">
        <v>-4</v>
      </c>
      <c r="J49" s="10">
        <v>0</v>
      </c>
      <c r="K49" s="10"/>
      <c r="L49" s="10">
        <v>0</v>
      </c>
      <c r="M49" s="10">
        <v>0</v>
      </c>
      <c r="N49" s="10">
        <v>0</v>
      </c>
      <c r="O49" s="10">
        <v>0</v>
      </c>
      <c r="P49" s="10"/>
      <c r="Q49" s="10">
        <v>0</v>
      </c>
      <c r="R49" s="10">
        <v>0</v>
      </c>
      <c r="S49" s="10">
        <v>0</v>
      </c>
      <c r="T49" s="10" t="s">
        <v>401</v>
      </c>
      <c r="U49" s="10">
        <v>28</v>
      </c>
    </row>
    <row r="50" spans="2:21">
      <c r="B50" t="str">
        <f>IFERROR(VLOOKUP(C50,#REF!,14,FALSE)," ")</f>
        <v xml:space="preserve"> </v>
      </c>
      <c r="C50" s="11" t="s">
        <v>655</v>
      </c>
      <c r="D50" s="10">
        <v>461</v>
      </c>
      <c r="E50" s="10">
        <v>0</v>
      </c>
      <c r="F50" s="10">
        <v>0</v>
      </c>
      <c r="G50" s="10"/>
      <c r="H50" s="10">
        <v>6</v>
      </c>
      <c r="I50" s="10">
        <v>12</v>
      </c>
      <c r="J50" s="10">
        <v>0</v>
      </c>
      <c r="K50" s="10"/>
      <c r="L50" s="10">
        <v>0</v>
      </c>
      <c r="M50" s="10">
        <v>0</v>
      </c>
      <c r="N50" s="10">
        <v>0</v>
      </c>
      <c r="O50" s="10">
        <v>0</v>
      </c>
      <c r="P50" s="10"/>
      <c r="Q50" s="10">
        <v>0</v>
      </c>
      <c r="R50" s="10">
        <v>1</v>
      </c>
      <c r="S50" s="10">
        <v>0</v>
      </c>
      <c r="T50" s="10" t="s">
        <v>401</v>
      </c>
      <c r="U50" s="10">
        <v>17.600000000000001</v>
      </c>
    </row>
    <row r="51" spans="2:21">
      <c r="B51" t="str">
        <f>IFERROR(VLOOKUP(C51,#REF!,14,FALSE)," ")</f>
        <v xml:space="preserve"> </v>
      </c>
      <c r="C51" s="13" t="s">
        <v>657</v>
      </c>
      <c r="D51" s="10">
        <v>104</v>
      </c>
      <c r="E51" s="10">
        <v>0</v>
      </c>
      <c r="F51" s="10">
        <v>2</v>
      </c>
      <c r="G51" s="10"/>
      <c r="H51" s="10">
        <v>8</v>
      </c>
      <c r="I51" s="10">
        <v>105</v>
      </c>
      <c r="J51" s="10">
        <v>1</v>
      </c>
      <c r="K51" s="10"/>
      <c r="L51" s="10">
        <v>0</v>
      </c>
      <c r="M51" s="10">
        <v>0</v>
      </c>
      <c r="N51" s="10">
        <v>0</v>
      </c>
      <c r="O51" s="10">
        <v>0</v>
      </c>
      <c r="P51" s="10"/>
      <c r="Q51" s="10">
        <v>0</v>
      </c>
      <c r="R51" s="10">
        <v>0</v>
      </c>
      <c r="S51" s="10">
        <v>0</v>
      </c>
      <c r="T51" s="10" t="s">
        <v>401</v>
      </c>
      <c r="U51" s="10">
        <v>16.7</v>
      </c>
    </row>
    <row r="52" spans="2:21">
      <c r="B52" t="str">
        <f>IFERROR(VLOOKUP(C52,#REF!,14,FALSE)," ")</f>
        <v xml:space="preserve"> </v>
      </c>
      <c r="C52" s="11" t="s">
        <v>658</v>
      </c>
      <c r="D52" s="10">
        <v>453</v>
      </c>
      <c r="E52" s="10">
        <v>2</v>
      </c>
      <c r="F52" s="10">
        <v>5</v>
      </c>
      <c r="G52" s="10"/>
      <c r="H52" s="10">
        <v>1</v>
      </c>
      <c r="I52" s="10">
        <v>4</v>
      </c>
      <c r="J52" s="10">
        <v>0</v>
      </c>
      <c r="K52" s="10"/>
      <c r="L52" s="10">
        <v>0</v>
      </c>
      <c r="M52" s="10">
        <v>0</v>
      </c>
      <c r="N52" s="10">
        <v>0</v>
      </c>
      <c r="O52" s="10">
        <v>0</v>
      </c>
      <c r="P52" s="10"/>
      <c r="Q52" s="10">
        <v>1</v>
      </c>
      <c r="R52" s="10">
        <v>1</v>
      </c>
      <c r="S52" s="10">
        <v>0</v>
      </c>
      <c r="T52" s="10" t="s">
        <v>401</v>
      </c>
      <c r="U52" s="10">
        <v>16.5</v>
      </c>
    </row>
    <row r="53" spans="2:21">
      <c r="B53" t="str">
        <f>IFERROR(VLOOKUP(C53,#REF!,14,FALSE)," ")</f>
        <v xml:space="preserve"> </v>
      </c>
      <c r="C53" s="11" t="s">
        <v>659</v>
      </c>
      <c r="D53" s="10">
        <v>284</v>
      </c>
      <c r="E53" s="10">
        <v>2</v>
      </c>
      <c r="F53" s="10">
        <v>2</v>
      </c>
      <c r="G53" s="10"/>
      <c r="H53" s="10">
        <v>4</v>
      </c>
      <c r="I53" s="10">
        <v>3</v>
      </c>
      <c r="J53" s="10">
        <v>0</v>
      </c>
      <c r="K53" s="10"/>
      <c r="L53" s="10">
        <v>0</v>
      </c>
      <c r="M53" s="10">
        <v>0</v>
      </c>
      <c r="N53" s="10">
        <v>0</v>
      </c>
      <c r="O53" s="10">
        <v>0</v>
      </c>
      <c r="P53" s="10"/>
      <c r="Q53" s="10">
        <v>0</v>
      </c>
      <c r="R53" s="10">
        <v>0</v>
      </c>
      <c r="S53" s="10">
        <v>0</v>
      </c>
      <c r="T53" s="10" t="s">
        <v>401</v>
      </c>
      <c r="U53" s="10">
        <v>15.7</v>
      </c>
    </row>
    <row r="54" spans="2:21">
      <c r="B54" t="str">
        <f>IFERROR(VLOOKUP(C54,#REF!,14,FALSE)," ")</f>
        <v xml:space="preserve"> </v>
      </c>
      <c r="C54" s="11" t="s">
        <v>680</v>
      </c>
      <c r="D54" s="10">
        <v>242</v>
      </c>
      <c r="E54" s="10">
        <v>0</v>
      </c>
      <c r="F54" s="10">
        <v>0</v>
      </c>
      <c r="G54" s="10"/>
      <c r="H54" s="10">
        <v>5</v>
      </c>
      <c r="I54" s="10">
        <v>5</v>
      </c>
      <c r="J54" s="10">
        <v>0</v>
      </c>
      <c r="K54" s="10"/>
      <c r="L54" s="10">
        <v>0</v>
      </c>
      <c r="M54" s="10">
        <v>0</v>
      </c>
      <c r="N54" s="10">
        <v>0</v>
      </c>
      <c r="O54" s="10">
        <v>0</v>
      </c>
      <c r="P54" s="10"/>
      <c r="Q54" s="10">
        <v>0</v>
      </c>
      <c r="R54" s="10">
        <v>0</v>
      </c>
      <c r="S54" s="10">
        <v>0</v>
      </c>
      <c r="T54" s="10" t="s">
        <v>401</v>
      </c>
      <c r="U54" s="10">
        <v>10.199999999999999</v>
      </c>
    </row>
    <row r="55" spans="2:21">
      <c r="B55" t="str">
        <f>IFERROR(VLOOKUP(C55,#REF!,14,FALSE)," ")</f>
        <v xml:space="preserve"> </v>
      </c>
      <c r="C55" s="11" t="s">
        <v>683</v>
      </c>
      <c r="D55" s="10">
        <v>182</v>
      </c>
      <c r="E55" s="10">
        <v>1</v>
      </c>
      <c r="F55" s="10">
        <v>1</v>
      </c>
      <c r="G55" s="10"/>
      <c r="H55" s="10">
        <v>2</v>
      </c>
      <c r="I55" s="10">
        <v>1</v>
      </c>
      <c r="J55" s="10">
        <v>0</v>
      </c>
      <c r="K55" s="10"/>
      <c r="L55" s="10">
        <v>0</v>
      </c>
      <c r="M55" s="10">
        <v>0</v>
      </c>
      <c r="N55" s="10">
        <v>0</v>
      </c>
      <c r="O55" s="10">
        <v>0</v>
      </c>
      <c r="P55" s="10"/>
      <c r="Q55" s="10">
        <v>0</v>
      </c>
      <c r="R55" s="10">
        <v>0</v>
      </c>
      <c r="S55" s="10">
        <v>0</v>
      </c>
      <c r="T55" s="10" t="s">
        <v>401</v>
      </c>
      <c r="U55" s="10">
        <v>9.4</v>
      </c>
    </row>
    <row r="56" spans="2:21">
      <c r="B56" t="str">
        <f>IFERROR(VLOOKUP(C56,#REF!,14,FALSE)," ")</f>
        <v xml:space="preserve"> </v>
      </c>
      <c r="C56" s="11" t="s">
        <v>684</v>
      </c>
      <c r="D56" s="10">
        <v>192</v>
      </c>
      <c r="E56" s="10">
        <v>2</v>
      </c>
      <c r="F56" s="10">
        <v>3</v>
      </c>
      <c r="G56" s="10"/>
      <c r="H56" s="10">
        <v>3</v>
      </c>
      <c r="I56" s="10">
        <v>-3</v>
      </c>
      <c r="J56" s="10">
        <v>0</v>
      </c>
      <c r="K56" s="10"/>
      <c r="L56" s="10">
        <v>0</v>
      </c>
      <c r="M56" s="10">
        <v>0</v>
      </c>
      <c r="N56" s="10">
        <v>0</v>
      </c>
      <c r="O56" s="10">
        <v>0</v>
      </c>
      <c r="P56" s="10"/>
      <c r="Q56" s="10">
        <v>0</v>
      </c>
      <c r="R56" s="10">
        <v>0</v>
      </c>
      <c r="S56" s="10">
        <v>0</v>
      </c>
      <c r="T56" s="10" t="s">
        <v>401</v>
      </c>
      <c r="U56" s="10">
        <v>9.4</v>
      </c>
    </row>
    <row r="57" spans="2:21">
      <c r="B57" t="str">
        <f>IFERROR(VLOOKUP(C57,#REF!,14,FALSE)," ")</f>
        <v xml:space="preserve"> </v>
      </c>
      <c r="C57" s="11" t="s">
        <v>690</v>
      </c>
      <c r="D57" s="10">
        <v>75</v>
      </c>
      <c r="E57" s="10">
        <v>1</v>
      </c>
      <c r="F57" s="10">
        <v>0</v>
      </c>
      <c r="G57" s="10"/>
      <c r="H57" s="10">
        <v>0</v>
      </c>
      <c r="I57" s="10">
        <v>0</v>
      </c>
      <c r="J57" s="10">
        <v>0</v>
      </c>
      <c r="K57" s="10"/>
      <c r="L57" s="10">
        <v>0</v>
      </c>
      <c r="M57" s="10">
        <v>0</v>
      </c>
      <c r="N57" s="10">
        <v>0</v>
      </c>
      <c r="O57" s="10">
        <v>0</v>
      </c>
      <c r="P57" s="10"/>
      <c r="Q57" s="10">
        <v>1</v>
      </c>
      <c r="R57" s="10">
        <v>0</v>
      </c>
      <c r="S57" s="10">
        <v>0</v>
      </c>
      <c r="T57" s="10" t="s">
        <v>401</v>
      </c>
      <c r="U57" s="10">
        <v>9</v>
      </c>
    </row>
    <row r="58" spans="2:21">
      <c r="B58" t="str">
        <f>IFERROR(VLOOKUP(C58,#REF!,14,FALSE)," ")</f>
        <v xml:space="preserve"> </v>
      </c>
      <c r="C58" s="11" t="s">
        <v>692</v>
      </c>
      <c r="D58" s="10">
        <v>216</v>
      </c>
      <c r="E58" s="10">
        <v>1</v>
      </c>
      <c r="F58" s="10">
        <v>2</v>
      </c>
      <c r="G58" s="10"/>
      <c r="H58" s="10">
        <v>6</v>
      </c>
      <c r="I58" s="10">
        <v>3</v>
      </c>
      <c r="J58" s="10">
        <v>0</v>
      </c>
      <c r="K58" s="10"/>
      <c r="L58" s="10">
        <v>0</v>
      </c>
      <c r="M58" s="10">
        <v>0</v>
      </c>
      <c r="N58" s="10">
        <v>0</v>
      </c>
      <c r="O58" s="10">
        <v>0</v>
      </c>
      <c r="P58" s="10"/>
      <c r="Q58" s="10">
        <v>0</v>
      </c>
      <c r="R58" s="10">
        <v>0</v>
      </c>
      <c r="S58" s="10">
        <v>0</v>
      </c>
      <c r="T58" s="10" t="s">
        <v>401</v>
      </c>
      <c r="U58" s="10">
        <v>8.9</v>
      </c>
    </row>
    <row r="59" spans="2:21">
      <c r="B59" t="str">
        <f>IFERROR(VLOOKUP(C59,#REF!,14,FALSE)," ")</f>
        <v xml:space="preserve"> </v>
      </c>
      <c r="C59" s="13" t="s">
        <v>694</v>
      </c>
      <c r="D59" s="10">
        <v>126</v>
      </c>
      <c r="E59" s="10">
        <v>1</v>
      </c>
      <c r="F59" s="10">
        <v>1</v>
      </c>
      <c r="G59" s="10"/>
      <c r="H59" s="10">
        <v>2</v>
      </c>
      <c r="I59" s="10">
        <v>9</v>
      </c>
      <c r="J59" s="10">
        <v>0</v>
      </c>
      <c r="K59" s="10"/>
      <c r="L59" s="10">
        <v>0</v>
      </c>
      <c r="M59" s="10">
        <v>0</v>
      </c>
      <c r="N59" s="10">
        <v>0</v>
      </c>
      <c r="O59" s="10">
        <v>0</v>
      </c>
      <c r="P59" s="10"/>
      <c r="Q59" s="10">
        <v>0</v>
      </c>
      <c r="R59" s="10">
        <v>0</v>
      </c>
      <c r="S59" s="10">
        <v>0</v>
      </c>
      <c r="T59" s="10" t="s">
        <v>401</v>
      </c>
      <c r="U59" s="10">
        <v>7.9</v>
      </c>
    </row>
    <row r="60" spans="2:21">
      <c r="B60" t="str">
        <f>IFERROR(VLOOKUP(C60,#REF!,14,FALSE)," ")</f>
        <v xml:space="preserve"> </v>
      </c>
      <c r="C60" s="11" t="s">
        <v>695</v>
      </c>
      <c r="D60" s="10">
        <v>145</v>
      </c>
      <c r="E60" s="10">
        <v>1</v>
      </c>
      <c r="F60" s="10">
        <v>1</v>
      </c>
      <c r="G60" s="10"/>
      <c r="H60" s="10">
        <v>8</v>
      </c>
      <c r="I60" s="10">
        <v>1</v>
      </c>
      <c r="J60" s="10">
        <v>0</v>
      </c>
      <c r="K60" s="10"/>
      <c r="L60" s="10">
        <v>0</v>
      </c>
      <c r="M60" s="10">
        <v>0</v>
      </c>
      <c r="N60" s="10">
        <v>0</v>
      </c>
      <c r="O60" s="10">
        <v>0</v>
      </c>
      <c r="P60" s="10"/>
      <c r="Q60" s="10">
        <v>0</v>
      </c>
      <c r="R60" s="10">
        <v>0</v>
      </c>
      <c r="S60" s="10">
        <v>0</v>
      </c>
      <c r="T60" s="10" t="s">
        <v>401</v>
      </c>
      <c r="U60" s="10">
        <v>7.9</v>
      </c>
    </row>
    <row r="61" spans="2:21">
      <c r="B61" t="str">
        <f>IFERROR(VLOOKUP(C61,#REF!,14,FALSE)," ")</f>
        <v xml:space="preserve"> </v>
      </c>
      <c r="C61" s="11" t="s">
        <v>696</v>
      </c>
      <c r="D61" s="10">
        <v>131</v>
      </c>
      <c r="E61" s="10">
        <v>0</v>
      </c>
      <c r="F61" s="10">
        <v>0</v>
      </c>
      <c r="G61" s="10"/>
      <c r="H61" s="10">
        <v>8</v>
      </c>
      <c r="I61" s="10">
        <v>22</v>
      </c>
      <c r="J61" s="10">
        <v>0</v>
      </c>
      <c r="K61" s="10"/>
      <c r="L61" s="10">
        <v>0</v>
      </c>
      <c r="M61" s="10">
        <v>0</v>
      </c>
      <c r="N61" s="10">
        <v>0</v>
      </c>
      <c r="O61" s="10">
        <v>0</v>
      </c>
      <c r="P61" s="10"/>
      <c r="Q61" s="10">
        <v>1</v>
      </c>
      <c r="R61" s="10">
        <v>1</v>
      </c>
      <c r="S61" s="10">
        <v>0</v>
      </c>
      <c r="T61" s="10" t="s">
        <v>401</v>
      </c>
      <c r="U61" s="10">
        <v>7.4</v>
      </c>
    </row>
    <row r="62" spans="2:21">
      <c r="B62" t="str">
        <f>IFERROR(VLOOKUP(C62,#REF!,14,FALSE)," ")</f>
        <v xml:space="preserve"> </v>
      </c>
      <c r="C62" s="11" t="s">
        <v>704</v>
      </c>
      <c r="D62" s="10">
        <v>150</v>
      </c>
      <c r="E62" s="10">
        <v>1</v>
      </c>
      <c r="F62" s="10">
        <v>1</v>
      </c>
      <c r="G62" s="10"/>
      <c r="H62" s="10">
        <v>0</v>
      </c>
      <c r="I62" s="10">
        <v>0</v>
      </c>
      <c r="J62" s="10">
        <v>0</v>
      </c>
      <c r="K62" s="10"/>
      <c r="L62" s="10">
        <v>0</v>
      </c>
      <c r="M62" s="10">
        <v>0</v>
      </c>
      <c r="N62" s="10">
        <v>0</v>
      </c>
      <c r="O62" s="10">
        <v>0</v>
      </c>
      <c r="P62" s="10"/>
      <c r="Q62" s="10">
        <v>0</v>
      </c>
      <c r="R62" s="10">
        <v>1</v>
      </c>
      <c r="S62" s="10">
        <v>0</v>
      </c>
      <c r="T62" s="10" t="s">
        <v>401</v>
      </c>
      <c r="U62" s="10">
        <v>6</v>
      </c>
    </row>
    <row r="63" spans="2:21">
      <c r="B63" t="str">
        <f>IFERROR(VLOOKUP(C63,#REF!,14,FALSE)," ")</f>
        <v xml:space="preserve"> </v>
      </c>
      <c r="C63" s="11" t="s">
        <v>706</v>
      </c>
      <c r="D63" s="10">
        <v>29</v>
      </c>
      <c r="E63" s="10">
        <v>1</v>
      </c>
      <c r="F63" s="10">
        <v>0</v>
      </c>
      <c r="G63" s="10"/>
      <c r="H63" s="10">
        <v>0</v>
      </c>
      <c r="I63" s="10">
        <v>0</v>
      </c>
      <c r="J63" s="10">
        <v>0</v>
      </c>
      <c r="K63" s="10"/>
      <c r="L63" s="10">
        <v>0</v>
      </c>
      <c r="M63" s="10">
        <v>0</v>
      </c>
      <c r="N63" s="10">
        <v>0</v>
      </c>
      <c r="O63" s="10">
        <v>0</v>
      </c>
      <c r="P63" s="10"/>
      <c r="Q63" s="10">
        <v>0</v>
      </c>
      <c r="R63" s="10">
        <v>0</v>
      </c>
      <c r="S63" s="10">
        <v>0</v>
      </c>
      <c r="T63" s="10" t="s">
        <v>401</v>
      </c>
      <c r="U63" s="10">
        <v>5.2</v>
      </c>
    </row>
    <row r="64" spans="2:21">
      <c r="B64" t="str">
        <f>IFERROR(VLOOKUP(C64,#REF!,14,FALSE)," ")</f>
        <v xml:space="preserve"> </v>
      </c>
      <c r="C64" s="11" t="s">
        <v>726</v>
      </c>
      <c r="D64" s="10">
        <v>96</v>
      </c>
      <c r="E64" s="10">
        <v>0</v>
      </c>
      <c r="F64" s="10">
        <v>1</v>
      </c>
      <c r="G64" s="10"/>
      <c r="H64" s="10">
        <v>1</v>
      </c>
      <c r="I64" s="10">
        <v>-1</v>
      </c>
      <c r="J64" s="10">
        <v>0</v>
      </c>
      <c r="K64" s="10"/>
      <c r="L64" s="10">
        <v>0</v>
      </c>
      <c r="M64" s="10">
        <v>0</v>
      </c>
      <c r="N64" s="10">
        <v>0</v>
      </c>
      <c r="O64" s="10">
        <v>0</v>
      </c>
      <c r="P64" s="10"/>
      <c r="Q64" s="10">
        <v>0</v>
      </c>
      <c r="R64" s="10">
        <v>0</v>
      </c>
      <c r="S64" s="10">
        <v>0</v>
      </c>
      <c r="T64" s="10" t="s">
        <v>401</v>
      </c>
      <c r="U64" s="10">
        <v>1.7</v>
      </c>
    </row>
    <row r="65" spans="2:21">
      <c r="B65" t="str">
        <f>IFERROR(VLOOKUP(C65,#REF!,14,FALSE)," ")</f>
        <v xml:space="preserve"> </v>
      </c>
      <c r="C65" s="11" t="s">
        <v>727</v>
      </c>
      <c r="D65" s="10">
        <v>50</v>
      </c>
      <c r="E65" s="10">
        <v>0</v>
      </c>
      <c r="F65" s="10">
        <v>0</v>
      </c>
      <c r="G65" s="10"/>
      <c r="H65" s="10">
        <v>3</v>
      </c>
      <c r="I65" s="10">
        <v>-3</v>
      </c>
      <c r="J65" s="10">
        <v>0</v>
      </c>
      <c r="K65" s="10"/>
      <c r="L65" s="10">
        <v>0</v>
      </c>
      <c r="M65" s="10">
        <v>0</v>
      </c>
      <c r="N65" s="10">
        <v>0</v>
      </c>
      <c r="O65" s="10">
        <v>0</v>
      </c>
      <c r="P65" s="10"/>
      <c r="Q65" s="10">
        <v>0</v>
      </c>
      <c r="R65" s="10">
        <v>0</v>
      </c>
      <c r="S65" s="10">
        <v>0</v>
      </c>
      <c r="T65" s="10" t="s">
        <v>401</v>
      </c>
      <c r="U65" s="10">
        <v>1.7</v>
      </c>
    </row>
    <row r="66" spans="2:21">
      <c r="B66" t="str">
        <f>IFERROR(VLOOKUP(C66,#REF!,14,FALSE)," ")</f>
        <v xml:space="preserve"> </v>
      </c>
      <c r="C66" s="11" t="s">
        <v>738</v>
      </c>
      <c r="D66" s="10">
        <v>22</v>
      </c>
      <c r="E66" s="10">
        <v>0</v>
      </c>
      <c r="F66" s="10">
        <v>0</v>
      </c>
      <c r="G66" s="10"/>
      <c r="H66" s="10">
        <v>1</v>
      </c>
      <c r="I66" s="10">
        <v>0</v>
      </c>
      <c r="J66" s="10">
        <v>0</v>
      </c>
      <c r="K66" s="10"/>
      <c r="L66" s="10">
        <v>0</v>
      </c>
      <c r="M66" s="10">
        <v>0</v>
      </c>
      <c r="N66" s="10">
        <v>0</v>
      </c>
      <c r="O66" s="10">
        <v>0</v>
      </c>
      <c r="P66" s="10"/>
      <c r="Q66" s="10">
        <v>0</v>
      </c>
      <c r="R66" s="10">
        <v>0</v>
      </c>
      <c r="S66" s="10">
        <v>0</v>
      </c>
      <c r="T66" s="10" t="s">
        <v>401</v>
      </c>
      <c r="U66" s="10">
        <v>0.9</v>
      </c>
    </row>
    <row r="67" spans="2:21">
      <c r="B67" t="str">
        <f>IFERROR(VLOOKUP(C67,#REF!,14,FALSE)," ")</f>
        <v xml:space="preserve"> </v>
      </c>
      <c r="C67" s="11" t="s">
        <v>740</v>
      </c>
      <c r="D67" s="10">
        <v>16</v>
      </c>
      <c r="E67" s="10">
        <v>0</v>
      </c>
      <c r="F67" s="10">
        <v>0</v>
      </c>
      <c r="G67" s="10"/>
      <c r="H67" s="10">
        <v>0</v>
      </c>
      <c r="I67" s="10">
        <v>0</v>
      </c>
      <c r="J67" s="10">
        <v>0</v>
      </c>
      <c r="K67" s="10"/>
      <c r="L67" s="10">
        <v>0</v>
      </c>
      <c r="M67" s="10">
        <v>0</v>
      </c>
      <c r="N67" s="10">
        <v>0</v>
      </c>
      <c r="O67" s="10">
        <v>0</v>
      </c>
      <c r="P67" s="10"/>
      <c r="Q67" s="10">
        <v>0</v>
      </c>
      <c r="R67" s="10">
        <v>0</v>
      </c>
      <c r="S67" s="10">
        <v>0</v>
      </c>
      <c r="T67" s="10" t="s">
        <v>401</v>
      </c>
      <c r="U67" s="10">
        <v>0.6</v>
      </c>
    </row>
    <row r="68" spans="2:21">
      <c r="B68" t="str">
        <f>IFERROR(VLOOKUP(C68,#REF!,14,FALSE)," ")</f>
        <v xml:space="preserve"> </v>
      </c>
      <c r="C68" s="11" t="s">
        <v>742</v>
      </c>
      <c r="D68" s="10">
        <v>16</v>
      </c>
      <c r="E68" s="10">
        <v>0</v>
      </c>
      <c r="F68" s="10">
        <v>0</v>
      </c>
      <c r="G68" s="10"/>
      <c r="H68" s="10">
        <v>2</v>
      </c>
      <c r="I68" s="10">
        <v>-2</v>
      </c>
      <c r="J68" s="10">
        <v>0</v>
      </c>
      <c r="K68" s="10"/>
      <c r="L68" s="10">
        <v>0</v>
      </c>
      <c r="M68" s="10">
        <v>0</v>
      </c>
      <c r="N68" s="10">
        <v>0</v>
      </c>
      <c r="O68" s="10">
        <v>0</v>
      </c>
      <c r="P68" s="10"/>
      <c r="Q68" s="10">
        <v>0</v>
      </c>
      <c r="R68" s="10">
        <v>0</v>
      </c>
      <c r="S68" s="10">
        <v>0</v>
      </c>
      <c r="T68" s="10" t="s">
        <v>401</v>
      </c>
      <c r="U68" s="10">
        <v>0.4</v>
      </c>
    </row>
    <row r="69" spans="2:21">
      <c r="B69" t="str">
        <f>IFERROR(VLOOKUP(C69,#REF!,14,FALSE)," ")</f>
        <v xml:space="preserve"> </v>
      </c>
      <c r="C69" s="11" t="s">
        <v>377</v>
      </c>
      <c r="D69" s="10">
        <v>0</v>
      </c>
      <c r="E69" s="10">
        <v>0</v>
      </c>
      <c r="F69" s="10">
        <v>0</v>
      </c>
      <c r="G69" s="10"/>
      <c r="H69" s="10">
        <v>0</v>
      </c>
      <c r="I69" s="10">
        <v>0</v>
      </c>
      <c r="J69" s="10">
        <v>0</v>
      </c>
      <c r="K69" s="10"/>
      <c r="L69" s="10">
        <v>1</v>
      </c>
      <c r="M69" s="10">
        <v>3</v>
      </c>
      <c r="N69" s="10">
        <v>0</v>
      </c>
      <c r="O69" s="10">
        <v>3</v>
      </c>
      <c r="P69" s="10"/>
      <c r="Q69" s="10">
        <v>0</v>
      </c>
      <c r="R69" s="10">
        <v>0</v>
      </c>
      <c r="S69" s="10">
        <v>0</v>
      </c>
      <c r="T69" s="10" t="s">
        <v>401</v>
      </c>
      <c r="U69" s="10">
        <v>0.3</v>
      </c>
    </row>
  </sheetData>
  <autoFilter ref="B3:U3"/>
  <mergeCells count="4">
    <mergeCell ref="H2:J2"/>
    <mergeCell ref="L2:O2"/>
    <mergeCell ref="Q2:S2"/>
    <mergeCell ref="D2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108"/>
  <sheetViews>
    <sheetView workbookViewId="0">
      <selection activeCell="A77" sqref="A77:XFD77"/>
    </sheetView>
  </sheetViews>
  <sheetFormatPr baseColWidth="10" defaultColWidth="8.83203125" defaultRowHeight="14" x14ac:dyDescent="0"/>
  <cols>
    <col min="3" max="3" width="30.6640625" customWidth="1"/>
  </cols>
  <sheetData>
    <row r="2" spans="3:21">
      <c r="C2" s="9" t="s">
        <v>414</v>
      </c>
      <c r="D2" s="9" t="s">
        <v>415</v>
      </c>
      <c r="E2" s="9"/>
      <c r="F2" s="9"/>
      <c r="G2" s="10"/>
      <c r="H2" s="167" t="s">
        <v>416</v>
      </c>
      <c r="I2" s="167"/>
      <c r="J2" s="167"/>
      <c r="K2" s="10"/>
      <c r="L2" s="167" t="s">
        <v>417</v>
      </c>
      <c r="M2" s="167"/>
      <c r="N2" s="167"/>
      <c r="O2" s="167"/>
      <c r="P2" s="10"/>
      <c r="Q2" s="167" t="s">
        <v>418</v>
      </c>
      <c r="R2" s="167"/>
      <c r="S2" s="167"/>
      <c r="T2" s="10"/>
      <c r="U2" s="9" t="s">
        <v>0</v>
      </c>
    </row>
    <row r="3" spans="3:21">
      <c r="C3" s="11"/>
      <c r="D3" s="11" t="s">
        <v>420</v>
      </c>
      <c r="E3" s="11" t="s">
        <v>421</v>
      </c>
      <c r="F3" s="11" t="s">
        <v>422</v>
      </c>
      <c r="G3" s="10"/>
      <c r="H3" s="11" t="s">
        <v>423</v>
      </c>
      <c r="I3" s="11" t="s">
        <v>420</v>
      </c>
      <c r="J3" s="11" t="s">
        <v>421</v>
      </c>
      <c r="K3" s="10"/>
      <c r="L3" s="11" t="s">
        <v>424</v>
      </c>
      <c r="M3" s="11" t="s">
        <v>420</v>
      </c>
      <c r="N3" s="11" t="s">
        <v>421</v>
      </c>
      <c r="O3" s="11" t="s">
        <v>425</v>
      </c>
      <c r="P3" s="10"/>
      <c r="Q3" s="11" t="s">
        <v>426</v>
      </c>
      <c r="R3" s="11" t="s">
        <v>427</v>
      </c>
      <c r="S3" s="11" t="s">
        <v>421</v>
      </c>
      <c r="T3" s="10" t="s">
        <v>400</v>
      </c>
      <c r="U3" s="11" t="s">
        <v>428</v>
      </c>
    </row>
    <row r="4" spans="3:21">
      <c r="C4" s="11" t="s">
        <v>545</v>
      </c>
      <c r="D4" s="10">
        <v>0</v>
      </c>
      <c r="E4" s="10">
        <v>0</v>
      </c>
      <c r="F4" s="10">
        <v>0</v>
      </c>
      <c r="G4" s="10"/>
      <c r="H4" s="10">
        <v>0</v>
      </c>
      <c r="I4" s="10">
        <v>0</v>
      </c>
      <c r="J4" s="10">
        <v>0</v>
      </c>
      <c r="K4" s="10"/>
      <c r="L4" s="10">
        <v>80</v>
      </c>
      <c r="M4" s="10">
        <v>1073</v>
      </c>
      <c r="N4" s="10">
        <v>3</v>
      </c>
      <c r="O4" s="10">
        <v>127</v>
      </c>
      <c r="P4" s="10"/>
      <c r="Q4" s="10">
        <v>1</v>
      </c>
      <c r="R4" s="10">
        <v>0</v>
      </c>
      <c r="S4" s="10">
        <v>0</v>
      </c>
      <c r="T4" s="10" t="s">
        <v>412</v>
      </c>
      <c r="U4" s="10">
        <v>127.3</v>
      </c>
    </row>
    <row r="5" spans="3:21">
      <c r="C5" s="11" t="s">
        <v>547</v>
      </c>
      <c r="D5" s="10">
        <v>0</v>
      </c>
      <c r="E5" s="10">
        <v>0</v>
      </c>
      <c r="F5" s="10">
        <v>0</v>
      </c>
      <c r="G5" s="10"/>
      <c r="H5" s="10">
        <v>0</v>
      </c>
      <c r="I5" s="10">
        <v>0</v>
      </c>
      <c r="J5" s="10">
        <v>0</v>
      </c>
      <c r="K5" s="10"/>
      <c r="L5" s="10">
        <v>83</v>
      </c>
      <c r="M5" s="10">
        <v>840</v>
      </c>
      <c r="N5" s="10">
        <v>7</v>
      </c>
      <c r="O5" s="10">
        <v>132</v>
      </c>
      <c r="P5" s="10"/>
      <c r="Q5" s="10">
        <v>0</v>
      </c>
      <c r="R5" s="10">
        <v>0</v>
      </c>
      <c r="S5" s="10">
        <v>0</v>
      </c>
      <c r="T5" s="10" t="s">
        <v>412</v>
      </c>
      <c r="U5" s="10">
        <v>126</v>
      </c>
    </row>
    <row r="6" spans="3:21">
      <c r="C6" s="11" t="s">
        <v>549</v>
      </c>
      <c r="D6" s="10">
        <v>0</v>
      </c>
      <c r="E6" s="10">
        <v>0</v>
      </c>
      <c r="F6" s="10">
        <v>0</v>
      </c>
      <c r="G6" s="10"/>
      <c r="H6" s="10">
        <v>1</v>
      </c>
      <c r="I6" s="10">
        <v>0</v>
      </c>
      <c r="J6" s="10">
        <v>0</v>
      </c>
      <c r="K6" s="10"/>
      <c r="L6" s="10">
        <v>65</v>
      </c>
      <c r="M6" s="10">
        <v>923</v>
      </c>
      <c r="N6" s="10">
        <v>6</v>
      </c>
      <c r="O6" s="10">
        <v>95</v>
      </c>
      <c r="P6" s="10"/>
      <c r="Q6" s="10">
        <v>0</v>
      </c>
      <c r="R6" s="10">
        <v>2</v>
      </c>
      <c r="S6" s="10">
        <v>0</v>
      </c>
      <c r="T6" s="10" t="s">
        <v>412</v>
      </c>
      <c r="U6" s="10">
        <v>124.3</v>
      </c>
    </row>
    <row r="7" spans="3:21">
      <c r="C7" s="11" t="s">
        <v>550</v>
      </c>
      <c r="D7" s="10">
        <v>0</v>
      </c>
      <c r="E7" s="10">
        <v>0</v>
      </c>
      <c r="F7" s="10">
        <v>0</v>
      </c>
      <c r="G7" s="10"/>
      <c r="H7" s="10">
        <v>2</v>
      </c>
      <c r="I7" s="10">
        <v>11</v>
      </c>
      <c r="J7" s="10">
        <v>0</v>
      </c>
      <c r="K7" s="10"/>
      <c r="L7" s="10">
        <v>65</v>
      </c>
      <c r="M7" s="10">
        <v>800</v>
      </c>
      <c r="N7" s="10">
        <v>7</v>
      </c>
      <c r="O7" s="10">
        <v>102</v>
      </c>
      <c r="P7" s="10"/>
      <c r="Q7" s="10">
        <v>0</v>
      </c>
      <c r="R7" s="10">
        <v>0</v>
      </c>
      <c r="S7" s="10">
        <v>0</v>
      </c>
      <c r="T7" s="10" t="s">
        <v>412</v>
      </c>
      <c r="U7" s="10">
        <v>123.1</v>
      </c>
    </row>
    <row r="8" spans="3:21">
      <c r="C8" s="13" t="s">
        <v>554</v>
      </c>
      <c r="D8" s="10">
        <v>0</v>
      </c>
      <c r="E8" s="10">
        <v>0</v>
      </c>
      <c r="F8" s="10">
        <v>0</v>
      </c>
      <c r="G8" s="10"/>
      <c r="H8" s="10">
        <v>0</v>
      </c>
      <c r="I8" s="10">
        <v>0</v>
      </c>
      <c r="J8" s="10">
        <v>0</v>
      </c>
      <c r="K8" s="10"/>
      <c r="L8" s="10">
        <v>57</v>
      </c>
      <c r="M8" s="10">
        <v>660</v>
      </c>
      <c r="N8" s="10">
        <v>8</v>
      </c>
      <c r="O8" s="10">
        <v>81</v>
      </c>
      <c r="P8" s="10"/>
      <c r="Q8" s="10">
        <v>0</v>
      </c>
      <c r="R8" s="10">
        <v>0</v>
      </c>
      <c r="S8" s="10">
        <v>0</v>
      </c>
      <c r="T8" s="10" t="s">
        <v>412</v>
      </c>
      <c r="U8" s="10">
        <v>114</v>
      </c>
    </row>
    <row r="9" spans="3:21">
      <c r="C9" s="11" t="s">
        <v>556</v>
      </c>
      <c r="D9" s="10">
        <v>0</v>
      </c>
      <c r="E9" s="10">
        <v>0</v>
      </c>
      <c r="F9" s="10">
        <v>0</v>
      </c>
      <c r="G9" s="10"/>
      <c r="H9" s="10">
        <v>2</v>
      </c>
      <c r="I9" s="10">
        <v>10</v>
      </c>
      <c r="J9" s="10">
        <v>0</v>
      </c>
      <c r="K9" s="10"/>
      <c r="L9" s="10">
        <v>55</v>
      </c>
      <c r="M9" s="10">
        <v>701</v>
      </c>
      <c r="N9" s="10">
        <v>7</v>
      </c>
      <c r="O9" s="10">
        <v>73</v>
      </c>
      <c r="P9" s="10"/>
      <c r="Q9" s="10">
        <v>0</v>
      </c>
      <c r="R9" s="10">
        <v>0</v>
      </c>
      <c r="S9" s="10">
        <v>0</v>
      </c>
      <c r="T9" s="10" t="s">
        <v>412</v>
      </c>
      <c r="U9" s="10">
        <v>113.1</v>
      </c>
    </row>
    <row r="10" spans="3:21">
      <c r="C10" s="11" t="s">
        <v>561</v>
      </c>
      <c r="D10" s="10">
        <v>0</v>
      </c>
      <c r="E10" s="10">
        <v>0</v>
      </c>
      <c r="F10" s="10">
        <v>0</v>
      </c>
      <c r="G10" s="10"/>
      <c r="H10" s="10">
        <v>0</v>
      </c>
      <c r="I10" s="10">
        <v>0</v>
      </c>
      <c r="J10" s="10">
        <v>0</v>
      </c>
      <c r="K10" s="10"/>
      <c r="L10" s="10">
        <v>78</v>
      </c>
      <c r="M10" s="10">
        <v>816</v>
      </c>
      <c r="N10" s="10">
        <v>4</v>
      </c>
      <c r="O10" s="10">
        <v>106</v>
      </c>
      <c r="P10" s="10"/>
      <c r="Q10" s="10">
        <v>0</v>
      </c>
      <c r="R10" s="10">
        <v>0</v>
      </c>
      <c r="S10" s="10">
        <v>0</v>
      </c>
      <c r="T10" s="10" t="s">
        <v>412</v>
      </c>
      <c r="U10" s="10">
        <v>105.6</v>
      </c>
    </row>
    <row r="11" spans="3:21">
      <c r="C11" s="11" t="s">
        <v>564</v>
      </c>
      <c r="D11" s="10">
        <v>0</v>
      </c>
      <c r="E11" s="10">
        <v>0</v>
      </c>
      <c r="F11" s="10">
        <v>0</v>
      </c>
      <c r="G11" s="10"/>
      <c r="H11" s="10">
        <v>0</v>
      </c>
      <c r="I11" s="10">
        <v>0</v>
      </c>
      <c r="J11" s="10">
        <v>0</v>
      </c>
      <c r="K11" s="10"/>
      <c r="L11" s="10">
        <v>66</v>
      </c>
      <c r="M11" s="10">
        <v>686</v>
      </c>
      <c r="N11" s="10">
        <v>6</v>
      </c>
      <c r="O11" s="10">
        <v>87</v>
      </c>
      <c r="P11" s="10"/>
      <c r="Q11" s="10">
        <v>0</v>
      </c>
      <c r="R11" s="10">
        <v>1</v>
      </c>
      <c r="S11" s="10">
        <v>0</v>
      </c>
      <c r="T11" s="10" t="s">
        <v>412</v>
      </c>
      <c r="U11" s="10">
        <v>102.6</v>
      </c>
    </row>
    <row r="12" spans="3:21">
      <c r="C12" s="11" t="s">
        <v>567</v>
      </c>
      <c r="D12" s="10">
        <v>0</v>
      </c>
      <c r="E12" s="10">
        <v>0</v>
      </c>
      <c r="F12" s="10">
        <v>0</v>
      </c>
      <c r="G12" s="10"/>
      <c r="H12" s="10">
        <v>0</v>
      </c>
      <c r="I12" s="10">
        <v>0</v>
      </c>
      <c r="J12" s="10">
        <v>0</v>
      </c>
      <c r="K12" s="10"/>
      <c r="L12" s="10">
        <v>53</v>
      </c>
      <c r="M12" s="10">
        <v>548</v>
      </c>
      <c r="N12" s="10">
        <v>7</v>
      </c>
      <c r="O12" s="10">
        <v>92</v>
      </c>
      <c r="P12" s="10"/>
      <c r="Q12" s="10">
        <v>0</v>
      </c>
      <c r="R12" s="10">
        <v>1</v>
      </c>
      <c r="S12" s="10">
        <v>0</v>
      </c>
      <c r="T12" s="10" t="s">
        <v>412</v>
      </c>
      <c r="U12" s="10">
        <v>94.8</v>
      </c>
    </row>
    <row r="13" spans="3:21">
      <c r="C13" s="11" t="s">
        <v>568</v>
      </c>
      <c r="D13" s="10">
        <v>0</v>
      </c>
      <c r="E13" s="10">
        <v>0</v>
      </c>
      <c r="F13" s="10">
        <v>0</v>
      </c>
      <c r="G13" s="10"/>
      <c r="H13" s="10">
        <v>0</v>
      </c>
      <c r="I13" s="10">
        <v>0</v>
      </c>
      <c r="J13" s="10">
        <v>0</v>
      </c>
      <c r="K13" s="10"/>
      <c r="L13" s="10">
        <v>36</v>
      </c>
      <c r="M13" s="10">
        <v>478</v>
      </c>
      <c r="N13" s="10">
        <v>8</v>
      </c>
      <c r="O13" s="10">
        <v>54</v>
      </c>
      <c r="P13" s="10"/>
      <c r="Q13" s="10">
        <v>0</v>
      </c>
      <c r="R13" s="10">
        <v>1</v>
      </c>
      <c r="S13" s="10">
        <v>0</v>
      </c>
      <c r="T13" s="10" t="s">
        <v>412</v>
      </c>
      <c r="U13" s="10">
        <v>93.8</v>
      </c>
    </row>
    <row r="14" spans="3:21">
      <c r="C14" s="11" t="s">
        <v>573</v>
      </c>
      <c r="D14" s="10">
        <v>0</v>
      </c>
      <c r="E14" s="10">
        <v>0</v>
      </c>
      <c r="F14" s="10">
        <v>0</v>
      </c>
      <c r="G14" s="10"/>
      <c r="H14" s="10">
        <v>1</v>
      </c>
      <c r="I14" s="10">
        <v>2</v>
      </c>
      <c r="J14" s="10">
        <v>1</v>
      </c>
      <c r="K14" s="10"/>
      <c r="L14" s="10">
        <v>50</v>
      </c>
      <c r="M14" s="10">
        <v>631</v>
      </c>
      <c r="N14" s="10">
        <v>3</v>
      </c>
      <c r="O14" s="10">
        <v>82</v>
      </c>
      <c r="P14" s="10"/>
      <c r="Q14" s="10">
        <v>0</v>
      </c>
      <c r="R14" s="10">
        <v>0</v>
      </c>
      <c r="S14" s="10">
        <v>0</v>
      </c>
      <c r="T14" s="10" t="s">
        <v>412</v>
      </c>
      <c r="U14" s="10">
        <v>87.3</v>
      </c>
    </row>
    <row r="15" spans="3:21">
      <c r="C15" s="11" t="s">
        <v>576</v>
      </c>
      <c r="D15" s="10">
        <v>0</v>
      </c>
      <c r="E15" s="10">
        <v>0</v>
      </c>
      <c r="F15" s="10">
        <v>0</v>
      </c>
      <c r="G15" s="10"/>
      <c r="H15" s="10">
        <v>0</v>
      </c>
      <c r="I15" s="10">
        <v>0</v>
      </c>
      <c r="J15" s="10">
        <v>0</v>
      </c>
      <c r="K15" s="10"/>
      <c r="L15" s="10">
        <v>59</v>
      </c>
      <c r="M15" s="10">
        <v>584</v>
      </c>
      <c r="N15" s="10">
        <v>5</v>
      </c>
      <c r="O15" s="10">
        <v>75</v>
      </c>
      <c r="P15" s="10"/>
      <c r="Q15" s="10">
        <v>0</v>
      </c>
      <c r="R15" s="10">
        <v>1</v>
      </c>
      <c r="S15" s="10">
        <v>0</v>
      </c>
      <c r="T15" s="10" t="s">
        <v>412</v>
      </c>
      <c r="U15" s="10">
        <v>86.4</v>
      </c>
    </row>
    <row r="16" spans="3:21">
      <c r="C16" s="11" t="s">
        <v>580</v>
      </c>
      <c r="D16" s="10">
        <v>0</v>
      </c>
      <c r="E16" s="10">
        <v>0</v>
      </c>
      <c r="F16" s="10">
        <v>0</v>
      </c>
      <c r="G16" s="10"/>
      <c r="H16" s="10">
        <v>0</v>
      </c>
      <c r="I16" s="10">
        <v>0</v>
      </c>
      <c r="J16" s="10">
        <v>0</v>
      </c>
      <c r="K16" s="10"/>
      <c r="L16" s="10">
        <v>69</v>
      </c>
      <c r="M16" s="10">
        <v>673</v>
      </c>
      <c r="N16" s="10">
        <v>3</v>
      </c>
      <c r="O16" s="10">
        <v>95</v>
      </c>
      <c r="P16" s="10"/>
      <c r="Q16" s="10">
        <v>0</v>
      </c>
      <c r="R16" s="10">
        <v>1</v>
      </c>
      <c r="S16" s="10">
        <v>0</v>
      </c>
      <c r="T16" s="10" t="s">
        <v>412</v>
      </c>
      <c r="U16" s="10">
        <v>83.3</v>
      </c>
    </row>
    <row r="17" spans="3:21">
      <c r="C17" s="11" t="s">
        <v>581</v>
      </c>
      <c r="D17" s="10">
        <v>0</v>
      </c>
      <c r="E17" s="10">
        <v>0</v>
      </c>
      <c r="F17" s="10">
        <v>0</v>
      </c>
      <c r="G17" s="10"/>
      <c r="H17" s="10">
        <v>1</v>
      </c>
      <c r="I17" s="10">
        <v>1</v>
      </c>
      <c r="J17" s="10">
        <v>1</v>
      </c>
      <c r="K17" s="10"/>
      <c r="L17" s="10">
        <v>61</v>
      </c>
      <c r="M17" s="10">
        <v>711</v>
      </c>
      <c r="N17" s="10">
        <v>1</v>
      </c>
      <c r="O17" s="10">
        <v>86</v>
      </c>
      <c r="P17" s="10"/>
      <c r="Q17" s="10">
        <v>0</v>
      </c>
      <c r="R17" s="10">
        <v>0</v>
      </c>
      <c r="S17" s="10">
        <v>0</v>
      </c>
      <c r="T17" s="10" t="s">
        <v>412</v>
      </c>
      <c r="U17" s="10">
        <v>83.2</v>
      </c>
    </row>
    <row r="18" spans="3:21">
      <c r="C18" s="11" t="s">
        <v>582</v>
      </c>
      <c r="D18" s="10">
        <v>0</v>
      </c>
      <c r="E18" s="10">
        <v>0</v>
      </c>
      <c r="F18" s="10">
        <v>0</v>
      </c>
      <c r="G18" s="10"/>
      <c r="H18" s="10">
        <v>0</v>
      </c>
      <c r="I18" s="10">
        <v>0</v>
      </c>
      <c r="J18" s="10">
        <v>0</v>
      </c>
      <c r="K18" s="10"/>
      <c r="L18" s="10">
        <v>86</v>
      </c>
      <c r="M18" s="10">
        <v>729</v>
      </c>
      <c r="N18" s="10">
        <v>2</v>
      </c>
      <c r="O18" s="10">
        <v>119</v>
      </c>
      <c r="P18" s="10"/>
      <c r="Q18" s="10">
        <v>0</v>
      </c>
      <c r="R18" s="10">
        <v>1</v>
      </c>
      <c r="S18" s="10">
        <v>0</v>
      </c>
      <c r="T18" s="10" t="s">
        <v>412</v>
      </c>
      <c r="U18" s="10">
        <v>82.9</v>
      </c>
    </row>
    <row r="19" spans="3:21">
      <c r="C19" s="11" t="s">
        <v>585</v>
      </c>
      <c r="D19" s="10">
        <v>0</v>
      </c>
      <c r="E19" s="10">
        <v>0</v>
      </c>
      <c r="F19" s="10">
        <v>0</v>
      </c>
      <c r="G19" s="10"/>
      <c r="H19" s="10">
        <v>0</v>
      </c>
      <c r="I19" s="10">
        <v>0</v>
      </c>
      <c r="J19" s="10">
        <v>0</v>
      </c>
      <c r="K19" s="10"/>
      <c r="L19" s="10">
        <v>54</v>
      </c>
      <c r="M19" s="10">
        <v>559</v>
      </c>
      <c r="N19" s="10">
        <v>4</v>
      </c>
      <c r="O19" s="10">
        <v>89</v>
      </c>
      <c r="P19" s="10"/>
      <c r="Q19" s="10">
        <v>0</v>
      </c>
      <c r="R19" s="10">
        <v>0</v>
      </c>
      <c r="S19" s="10">
        <v>0</v>
      </c>
      <c r="T19" s="10" t="s">
        <v>412</v>
      </c>
      <c r="U19" s="10">
        <v>79.900000000000006</v>
      </c>
    </row>
    <row r="20" spans="3:21">
      <c r="C20" s="11" t="s">
        <v>587</v>
      </c>
      <c r="D20" s="10">
        <v>0</v>
      </c>
      <c r="E20" s="10">
        <v>0</v>
      </c>
      <c r="F20" s="10">
        <v>0</v>
      </c>
      <c r="G20" s="10"/>
      <c r="H20" s="10">
        <v>0</v>
      </c>
      <c r="I20" s="10">
        <v>0</v>
      </c>
      <c r="J20" s="10">
        <v>0</v>
      </c>
      <c r="K20" s="10"/>
      <c r="L20" s="10">
        <v>57</v>
      </c>
      <c r="M20" s="10">
        <v>552</v>
      </c>
      <c r="N20" s="10">
        <v>4</v>
      </c>
      <c r="O20" s="10">
        <v>87</v>
      </c>
      <c r="P20" s="10"/>
      <c r="Q20" s="10">
        <v>0</v>
      </c>
      <c r="R20" s="10">
        <v>0</v>
      </c>
      <c r="S20" s="10">
        <v>0</v>
      </c>
      <c r="T20" s="10" t="s">
        <v>412</v>
      </c>
      <c r="U20" s="10">
        <v>79.2</v>
      </c>
    </row>
    <row r="21" spans="3:21">
      <c r="C21" s="11" t="s">
        <v>588</v>
      </c>
      <c r="D21" s="10">
        <v>0</v>
      </c>
      <c r="E21" s="10">
        <v>0</v>
      </c>
      <c r="F21" s="10">
        <v>0</v>
      </c>
      <c r="G21" s="10"/>
      <c r="H21" s="10">
        <v>0</v>
      </c>
      <c r="I21" s="10">
        <v>0</v>
      </c>
      <c r="J21" s="10">
        <v>0</v>
      </c>
      <c r="K21" s="10"/>
      <c r="L21" s="10">
        <v>35</v>
      </c>
      <c r="M21" s="10">
        <v>406</v>
      </c>
      <c r="N21" s="10">
        <v>6</v>
      </c>
      <c r="O21" s="10">
        <v>52</v>
      </c>
      <c r="P21" s="10"/>
      <c r="Q21" s="10">
        <v>1</v>
      </c>
      <c r="R21" s="10">
        <v>0</v>
      </c>
      <c r="S21" s="10">
        <v>0</v>
      </c>
      <c r="T21" s="10" t="s">
        <v>412</v>
      </c>
      <c r="U21" s="10">
        <v>78.599999999999994</v>
      </c>
    </row>
    <row r="22" spans="3:21">
      <c r="C22" s="11" t="s">
        <v>589</v>
      </c>
      <c r="D22" s="10">
        <v>0</v>
      </c>
      <c r="E22" s="10">
        <v>0</v>
      </c>
      <c r="F22" s="10">
        <v>0</v>
      </c>
      <c r="G22" s="10"/>
      <c r="H22" s="10">
        <v>0</v>
      </c>
      <c r="I22" s="10">
        <v>0</v>
      </c>
      <c r="J22" s="10">
        <v>0</v>
      </c>
      <c r="K22" s="10"/>
      <c r="L22" s="10">
        <v>55</v>
      </c>
      <c r="M22" s="10">
        <v>612</v>
      </c>
      <c r="N22" s="10">
        <v>2</v>
      </c>
      <c r="O22" s="10">
        <v>81</v>
      </c>
      <c r="P22" s="10"/>
      <c r="Q22" s="10">
        <v>1</v>
      </c>
      <c r="R22" s="10">
        <v>0</v>
      </c>
      <c r="S22" s="10">
        <v>0</v>
      </c>
      <c r="T22" s="10" t="s">
        <v>412</v>
      </c>
      <c r="U22" s="10">
        <v>75.2</v>
      </c>
    </row>
    <row r="23" spans="3:21">
      <c r="C23" s="11" t="s">
        <v>591</v>
      </c>
      <c r="D23" s="10">
        <v>0</v>
      </c>
      <c r="E23" s="10">
        <v>0</v>
      </c>
      <c r="F23" s="10">
        <v>0</v>
      </c>
      <c r="G23" s="10"/>
      <c r="H23" s="10">
        <v>0</v>
      </c>
      <c r="I23" s="10">
        <v>0</v>
      </c>
      <c r="J23" s="10">
        <v>0</v>
      </c>
      <c r="K23" s="10"/>
      <c r="L23" s="10">
        <v>47</v>
      </c>
      <c r="M23" s="10">
        <v>486</v>
      </c>
      <c r="N23" s="10">
        <v>4</v>
      </c>
      <c r="O23" s="10">
        <v>65</v>
      </c>
      <c r="P23" s="10"/>
      <c r="Q23" s="10">
        <v>0</v>
      </c>
      <c r="R23" s="10">
        <v>0</v>
      </c>
      <c r="S23" s="10">
        <v>0</v>
      </c>
      <c r="T23" s="10" t="s">
        <v>412</v>
      </c>
      <c r="U23" s="10">
        <v>72.599999999999994</v>
      </c>
    </row>
    <row r="24" spans="3:21">
      <c r="C24" s="11" t="s">
        <v>592</v>
      </c>
      <c r="D24" s="10">
        <v>0</v>
      </c>
      <c r="E24" s="10">
        <v>0</v>
      </c>
      <c r="F24" s="10">
        <v>0</v>
      </c>
      <c r="G24" s="10"/>
      <c r="H24" s="10">
        <v>0</v>
      </c>
      <c r="I24" s="10">
        <v>0</v>
      </c>
      <c r="J24" s="10">
        <v>0</v>
      </c>
      <c r="K24" s="10"/>
      <c r="L24" s="10">
        <v>25</v>
      </c>
      <c r="M24" s="10">
        <v>540</v>
      </c>
      <c r="N24" s="10">
        <v>3</v>
      </c>
      <c r="O24" s="10">
        <v>38</v>
      </c>
      <c r="P24" s="10"/>
      <c r="Q24" s="10">
        <v>0</v>
      </c>
      <c r="R24" s="10">
        <v>0</v>
      </c>
      <c r="S24" s="10">
        <v>0</v>
      </c>
      <c r="T24" s="10" t="s">
        <v>412</v>
      </c>
      <c r="U24" s="10">
        <v>72</v>
      </c>
    </row>
    <row r="25" spans="3:21">
      <c r="C25" s="11" t="s">
        <v>593</v>
      </c>
      <c r="D25" s="10">
        <v>0</v>
      </c>
      <c r="E25" s="10">
        <v>0</v>
      </c>
      <c r="F25" s="10">
        <v>0</v>
      </c>
      <c r="G25" s="10"/>
      <c r="H25" s="10">
        <v>0</v>
      </c>
      <c r="I25" s="10">
        <v>0</v>
      </c>
      <c r="J25" s="10">
        <v>0</v>
      </c>
      <c r="K25" s="10"/>
      <c r="L25" s="10">
        <v>44</v>
      </c>
      <c r="M25" s="10">
        <v>583</v>
      </c>
      <c r="N25" s="10">
        <v>2</v>
      </c>
      <c r="O25" s="10">
        <v>59</v>
      </c>
      <c r="P25" s="10"/>
      <c r="Q25" s="10">
        <v>0</v>
      </c>
      <c r="R25" s="10">
        <v>0</v>
      </c>
      <c r="S25" s="10">
        <v>0</v>
      </c>
      <c r="T25" s="10" t="s">
        <v>412</v>
      </c>
      <c r="U25" s="10">
        <v>70.3</v>
      </c>
    </row>
    <row r="26" spans="3:21">
      <c r="C26" s="11" t="s">
        <v>594</v>
      </c>
      <c r="D26" s="10">
        <v>0</v>
      </c>
      <c r="E26" s="10">
        <v>0</v>
      </c>
      <c r="F26" s="10">
        <v>0</v>
      </c>
      <c r="G26" s="10"/>
      <c r="H26" s="10">
        <v>0</v>
      </c>
      <c r="I26" s="10">
        <v>0</v>
      </c>
      <c r="J26" s="10">
        <v>0</v>
      </c>
      <c r="K26" s="10"/>
      <c r="L26" s="10">
        <v>29</v>
      </c>
      <c r="M26" s="10">
        <v>394</v>
      </c>
      <c r="N26" s="10">
        <v>5</v>
      </c>
      <c r="O26" s="10">
        <v>47</v>
      </c>
      <c r="P26" s="10"/>
      <c r="Q26" s="10">
        <v>0</v>
      </c>
      <c r="R26" s="10">
        <v>0</v>
      </c>
      <c r="S26" s="10">
        <v>0</v>
      </c>
      <c r="T26" s="10" t="s">
        <v>412</v>
      </c>
      <c r="U26" s="10">
        <v>69.400000000000006</v>
      </c>
    </row>
    <row r="27" spans="3:21">
      <c r="C27" s="11" t="s">
        <v>596</v>
      </c>
      <c r="D27" s="10">
        <v>0</v>
      </c>
      <c r="E27" s="10">
        <v>0</v>
      </c>
      <c r="F27" s="10">
        <v>0</v>
      </c>
      <c r="G27" s="10"/>
      <c r="H27" s="10">
        <v>0</v>
      </c>
      <c r="I27" s="10">
        <v>0</v>
      </c>
      <c r="J27" s="10">
        <v>0</v>
      </c>
      <c r="K27" s="10"/>
      <c r="L27" s="10">
        <v>24</v>
      </c>
      <c r="M27" s="10">
        <v>391</v>
      </c>
      <c r="N27" s="10">
        <v>4</v>
      </c>
      <c r="O27" s="10">
        <v>45</v>
      </c>
      <c r="P27" s="10"/>
      <c r="Q27" s="10">
        <v>0</v>
      </c>
      <c r="R27" s="10">
        <v>0</v>
      </c>
      <c r="S27" s="10">
        <v>0</v>
      </c>
      <c r="T27" s="10" t="s">
        <v>412</v>
      </c>
      <c r="U27" s="10">
        <v>63.1</v>
      </c>
    </row>
    <row r="28" spans="3:21">
      <c r="C28" s="11" t="s">
        <v>599</v>
      </c>
      <c r="D28" s="10">
        <v>0</v>
      </c>
      <c r="E28" s="10">
        <v>0</v>
      </c>
      <c r="F28" s="10">
        <v>0</v>
      </c>
      <c r="G28" s="10"/>
      <c r="H28" s="10">
        <v>0</v>
      </c>
      <c r="I28" s="10">
        <v>0</v>
      </c>
      <c r="J28" s="10">
        <v>0</v>
      </c>
      <c r="K28" s="10"/>
      <c r="L28" s="10">
        <v>50</v>
      </c>
      <c r="M28" s="10">
        <v>499</v>
      </c>
      <c r="N28" s="10">
        <v>2</v>
      </c>
      <c r="O28" s="10">
        <v>88</v>
      </c>
      <c r="P28" s="10"/>
      <c r="Q28" s="10">
        <v>0</v>
      </c>
      <c r="R28" s="10">
        <v>1</v>
      </c>
      <c r="S28" s="10">
        <v>0</v>
      </c>
      <c r="T28" s="10" t="s">
        <v>412</v>
      </c>
      <c r="U28" s="10">
        <v>59.9</v>
      </c>
    </row>
    <row r="29" spans="3:21">
      <c r="C29" s="11" t="s">
        <v>601</v>
      </c>
      <c r="D29" s="10">
        <v>0</v>
      </c>
      <c r="E29" s="10">
        <v>0</v>
      </c>
      <c r="F29" s="10">
        <v>0</v>
      </c>
      <c r="G29" s="10"/>
      <c r="H29" s="10">
        <v>0</v>
      </c>
      <c r="I29" s="10">
        <v>0</v>
      </c>
      <c r="J29" s="10">
        <v>0</v>
      </c>
      <c r="K29" s="10"/>
      <c r="L29" s="10">
        <v>50</v>
      </c>
      <c r="M29" s="10">
        <v>442</v>
      </c>
      <c r="N29" s="10">
        <v>2</v>
      </c>
      <c r="O29" s="10">
        <v>75</v>
      </c>
      <c r="P29" s="10"/>
      <c r="Q29" s="10">
        <v>0</v>
      </c>
      <c r="R29" s="10">
        <v>1</v>
      </c>
      <c r="S29" s="10">
        <v>0</v>
      </c>
      <c r="T29" s="10" t="s">
        <v>412</v>
      </c>
      <c r="U29" s="10">
        <v>54.2</v>
      </c>
    </row>
    <row r="30" spans="3:21">
      <c r="C30" s="11" t="s">
        <v>603</v>
      </c>
      <c r="D30" s="10">
        <v>0</v>
      </c>
      <c r="E30" s="10">
        <v>0</v>
      </c>
      <c r="F30" s="10">
        <v>0</v>
      </c>
      <c r="G30" s="10"/>
      <c r="H30" s="10">
        <v>0</v>
      </c>
      <c r="I30" s="10">
        <v>0</v>
      </c>
      <c r="J30" s="10">
        <v>0</v>
      </c>
      <c r="K30" s="10"/>
      <c r="L30" s="10">
        <v>33</v>
      </c>
      <c r="M30" s="10">
        <v>359</v>
      </c>
      <c r="N30" s="10">
        <v>3</v>
      </c>
      <c r="O30" s="10">
        <v>52</v>
      </c>
      <c r="P30" s="10"/>
      <c r="Q30" s="10">
        <v>0</v>
      </c>
      <c r="R30" s="10">
        <v>0</v>
      </c>
      <c r="S30" s="10">
        <v>0</v>
      </c>
      <c r="T30" s="10" t="s">
        <v>412</v>
      </c>
      <c r="U30" s="10">
        <v>53.9</v>
      </c>
    </row>
    <row r="31" spans="3:21">
      <c r="C31" s="13" t="s">
        <v>606</v>
      </c>
      <c r="D31" s="10">
        <v>0</v>
      </c>
      <c r="E31" s="10">
        <v>0</v>
      </c>
      <c r="F31" s="10">
        <v>0</v>
      </c>
      <c r="G31" s="10"/>
      <c r="H31" s="10">
        <v>0</v>
      </c>
      <c r="I31" s="10">
        <v>0</v>
      </c>
      <c r="J31" s="10">
        <v>0</v>
      </c>
      <c r="K31" s="10"/>
      <c r="L31" s="10">
        <v>30</v>
      </c>
      <c r="M31" s="10">
        <v>281</v>
      </c>
      <c r="N31" s="10">
        <v>4</v>
      </c>
      <c r="O31" s="10">
        <v>52</v>
      </c>
      <c r="P31" s="10"/>
      <c r="Q31" s="10">
        <v>0</v>
      </c>
      <c r="R31" s="10">
        <v>0</v>
      </c>
      <c r="S31" s="10">
        <v>0</v>
      </c>
      <c r="T31" s="10" t="s">
        <v>412</v>
      </c>
      <c r="U31" s="10">
        <v>52.1</v>
      </c>
    </row>
    <row r="32" spans="3:21">
      <c r="C32" s="11" t="s">
        <v>607</v>
      </c>
      <c r="D32" s="10">
        <v>0</v>
      </c>
      <c r="E32" s="10">
        <v>0</v>
      </c>
      <c r="F32" s="10">
        <v>0</v>
      </c>
      <c r="G32" s="10"/>
      <c r="H32" s="10">
        <v>0</v>
      </c>
      <c r="I32" s="10">
        <v>0</v>
      </c>
      <c r="J32" s="10">
        <v>0</v>
      </c>
      <c r="K32" s="10"/>
      <c r="L32" s="10">
        <v>39</v>
      </c>
      <c r="M32" s="10">
        <v>338</v>
      </c>
      <c r="N32" s="10">
        <v>3</v>
      </c>
      <c r="O32" s="10">
        <v>59</v>
      </c>
      <c r="P32" s="10"/>
      <c r="Q32" s="10">
        <v>0</v>
      </c>
      <c r="R32" s="10">
        <v>0</v>
      </c>
      <c r="S32" s="10">
        <v>0</v>
      </c>
      <c r="T32" s="10" t="s">
        <v>412</v>
      </c>
      <c r="U32" s="10">
        <v>51.8</v>
      </c>
    </row>
    <row r="33" spans="3:21">
      <c r="C33" s="11" t="s">
        <v>608</v>
      </c>
      <c r="D33" s="10">
        <v>0</v>
      </c>
      <c r="E33" s="10">
        <v>0</v>
      </c>
      <c r="F33" s="10">
        <v>0</v>
      </c>
      <c r="G33" s="10"/>
      <c r="H33" s="10">
        <v>0</v>
      </c>
      <c r="I33" s="10">
        <v>0</v>
      </c>
      <c r="J33" s="10">
        <v>0</v>
      </c>
      <c r="K33" s="10"/>
      <c r="L33" s="10">
        <v>37</v>
      </c>
      <c r="M33" s="10">
        <v>391</v>
      </c>
      <c r="N33" s="10">
        <v>2</v>
      </c>
      <c r="O33" s="10">
        <v>61</v>
      </c>
      <c r="P33" s="10"/>
      <c r="Q33" s="10">
        <v>0</v>
      </c>
      <c r="R33" s="10">
        <v>0</v>
      </c>
      <c r="S33" s="10">
        <v>0</v>
      </c>
      <c r="T33" s="10" t="s">
        <v>412</v>
      </c>
      <c r="U33" s="10">
        <v>51.1</v>
      </c>
    </row>
    <row r="34" spans="3:21">
      <c r="C34" s="11" t="s">
        <v>609</v>
      </c>
      <c r="D34" s="10">
        <v>0</v>
      </c>
      <c r="E34" s="10">
        <v>0</v>
      </c>
      <c r="F34" s="10">
        <v>0</v>
      </c>
      <c r="G34" s="10"/>
      <c r="H34" s="10">
        <v>0</v>
      </c>
      <c r="I34" s="10">
        <v>0</v>
      </c>
      <c r="J34" s="10">
        <v>0</v>
      </c>
      <c r="K34" s="10"/>
      <c r="L34" s="10">
        <v>29</v>
      </c>
      <c r="M34" s="10">
        <v>350</v>
      </c>
      <c r="N34" s="10">
        <v>3</v>
      </c>
      <c r="O34" s="10">
        <v>50</v>
      </c>
      <c r="P34" s="10"/>
      <c r="Q34" s="10">
        <v>0</v>
      </c>
      <c r="R34" s="10">
        <v>1</v>
      </c>
      <c r="S34" s="10">
        <v>0</v>
      </c>
      <c r="T34" s="10" t="s">
        <v>412</v>
      </c>
      <c r="U34" s="10">
        <v>51</v>
      </c>
    </row>
    <row r="35" spans="3:21">
      <c r="C35" s="11" t="s">
        <v>610</v>
      </c>
      <c r="D35" s="10">
        <v>0</v>
      </c>
      <c r="E35" s="10">
        <v>0</v>
      </c>
      <c r="F35" s="10">
        <v>0</v>
      </c>
      <c r="G35" s="10"/>
      <c r="H35" s="10">
        <v>0</v>
      </c>
      <c r="I35" s="10">
        <v>0</v>
      </c>
      <c r="J35" s="10">
        <v>0</v>
      </c>
      <c r="K35" s="10"/>
      <c r="L35" s="10">
        <v>26</v>
      </c>
      <c r="M35" s="10">
        <v>256</v>
      </c>
      <c r="N35" s="10">
        <v>4</v>
      </c>
      <c r="O35" s="10">
        <v>35</v>
      </c>
      <c r="P35" s="10"/>
      <c r="Q35" s="10">
        <v>0</v>
      </c>
      <c r="R35" s="10">
        <v>0</v>
      </c>
      <c r="S35" s="10">
        <v>0</v>
      </c>
      <c r="T35" s="10" t="s">
        <v>412</v>
      </c>
      <c r="U35" s="10">
        <v>49.6</v>
      </c>
    </row>
    <row r="36" spans="3:21">
      <c r="C36" s="11" t="s">
        <v>611</v>
      </c>
      <c r="D36" s="10">
        <v>0</v>
      </c>
      <c r="E36" s="10">
        <v>0</v>
      </c>
      <c r="F36" s="10">
        <v>0</v>
      </c>
      <c r="G36" s="10"/>
      <c r="H36" s="10">
        <v>0</v>
      </c>
      <c r="I36" s="10">
        <v>0</v>
      </c>
      <c r="J36" s="10">
        <v>0</v>
      </c>
      <c r="K36" s="10"/>
      <c r="L36" s="10">
        <v>48</v>
      </c>
      <c r="M36" s="10">
        <v>395</v>
      </c>
      <c r="N36" s="10">
        <v>1</v>
      </c>
      <c r="O36" s="10">
        <v>70</v>
      </c>
      <c r="P36" s="10"/>
      <c r="Q36" s="10">
        <v>0</v>
      </c>
      <c r="R36" s="10">
        <v>0</v>
      </c>
      <c r="S36" s="10">
        <v>0</v>
      </c>
      <c r="T36" s="10" t="s">
        <v>412</v>
      </c>
      <c r="U36" s="10">
        <v>45.5</v>
      </c>
    </row>
    <row r="37" spans="3:21">
      <c r="C37" s="11" t="s">
        <v>613</v>
      </c>
      <c r="D37" s="10">
        <v>0</v>
      </c>
      <c r="E37" s="10">
        <v>0</v>
      </c>
      <c r="F37" s="10">
        <v>0</v>
      </c>
      <c r="G37" s="10"/>
      <c r="H37" s="10">
        <v>0</v>
      </c>
      <c r="I37" s="10">
        <v>0</v>
      </c>
      <c r="J37" s="10">
        <v>0</v>
      </c>
      <c r="K37" s="10"/>
      <c r="L37" s="10">
        <v>19</v>
      </c>
      <c r="M37" s="10">
        <v>271</v>
      </c>
      <c r="N37" s="10">
        <v>3</v>
      </c>
      <c r="O37" s="10">
        <v>27</v>
      </c>
      <c r="P37" s="10"/>
      <c r="Q37" s="10">
        <v>0</v>
      </c>
      <c r="R37" s="10">
        <v>0</v>
      </c>
      <c r="S37" s="10">
        <v>0</v>
      </c>
      <c r="T37" s="10" t="s">
        <v>412</v>
      </c>
      <c r="U37" s="10">
        <v>45.1</v>
      </c>
    </row>
    <row r="38" spans="3:21">
      <c r="C38" s="11" t="s">
        <v>614</v>
      </c>
      <c r="D38" s="10">
        <v>0</v>
      </c>
      <c r="E38" s="10">
        <v>0</v>
      </c>
      <c r="F38" s="10">
        <v>0</v>
      </c>
      <c r="G38" s="10"/>
      <c r="H38" s="10">
        <v>0</v>
      </c>
      <c r="I38" s="10">
        <v>0</v>
      </c>
      <c r="J38" s="10">
        <v>0</v>
      </c>
      <c r="K38" s="10"/>
      <c r="L38" s="10">
        <v>30</v>
      </c>
      <c r="M38" s="10">
        <v>377</v>
      </c>
      <c r="N38" s="10">
        <v>1</v>
      </c>
      <c r="O38" s="10">
        <v>51</v>
      </c>
      <c r="P38" s="10"/>
      <c r="Q38" s="10">
        <v>0</v>
      </c>
      <c r="R38" s="10">
        <v>1</v>
      </c>
      <c r="S38" s="10">
        <v>0</v>
      </c>
      <c r="T38" s="10" t="s">
        <v>412</v>
      </c>
      <c r="U38" s="10">
        <v>41.7</v>
      </c>
    </row>
    <row r="39" spans="3:21">
      <c r="C39" s="11" t="s">
        <v>616</v>
      </c>
      <c r="D39" s="10">
        <v>0</v>
      </c>
      <c r="E39" s="10">
        <v>0</v>
      </c>
      <c r="F39" s="10">
        <v>0</v>
      </c>
      <c r="G39" s="10"/>
      <c r="H39" s="10">
        <v>0</v>
      </c>
      <c r="I39" s="10">
        <v>0</v>
      </c>
      <c r="J39" s="10">
        <v>0</v>
      </c>
      <c r="K39" s="10"/>
      <c r="L39" s="10">
        <v>30</v>
      </c>
      <c r="M39" s="10">
        <v>271</v>
      </c>
      <c r="N39" s="10">
        <v>2</v>
      </c>
      <c r="O39" s="10">
        <v>46</v>
      </c>
      <c r="P39" s="10"/>
      <c r="Q39" s="10">
        <v>0</v>
      </c>
      <c r="R39" s="10">
        <v>0</v>
      </c>
      <c r="S39" s="10">
        <v>0</v>
      </c>
      <c r="T39" s="10" t="s">
        <v>412</v>
      </c>
      <c r="U39" s="10">
        <v>39.1</v>
      </c>
    </row>
    <row r="40" spans="3:21">
      <c r="C40" s="11" t="s">
        <v>617</v>
      </c>
      <c r="D40" s="10">
        <v>0</v>
      </c>
      <c r="E40" s="10">
        <v>0</v>
      </c>
      <c r="F40" s="10">
        <v>0</v>
      </c>
      <c r="G40" s="10"/>
      <c r="H40" s="10">
        <v>0</v>
      </c>
      <c r="I40" s="10">
        <v>0</v>
      </c>
      <c r="J40" s="10">
        <v>0</v>
      </c>
      <c r="K40" s="10"/>
      <c r="L40" s="10">
        <v>22</v>
      </c>
      <c r="M40" s="10">
        <v>210</v>
      </c>
      <c r="N40" s="10">
        <v>3</v>
      </c>
      <c r="O40" s="10">
        <v>31</v>
      </c>
      <c r="P40" s="10"/>
      <c r="Q40" s="10">
        <v>0</v>
      </c>
      <c r="R40" s="10">
        <v>0</v>
      </c>
      <c r="S40" s="10">
        <v>0</v>
      </c>
      <c r="T40" s="10" t="s">
        <v>412</v>
      </c>
      <c r="U40" s="10">
        <v>39</v>
      </c>
    </row>
    <row r="41" spans="3:21">
      <c r="C41" s="11" t="s">
        <v>618</v>
      </c>
      <c r="D41" s="10">
        <v>0</v>
      </c>
      <c r="E41" s="10">
        <v>0</v>
      </c>
      <c r="F41" s="10">
        <v>0</v>
      </c>
      <c r="G41" s="10"/>
      <c r="H41" s="10">
        <v>0</v>
      </c>
      <c r="I41" s="10">
        <v>0</v>
      </c>
      <c r="J41" s="10">
        <v>0</v>
      </c>
      <c r="K41" s="10"/>
      <c r="L41" s="10">
        <v>37</v>
      </c>
      <c r="M41" s="10">
        <v>327</v>
      </c>
      <c r="N41" s="10">
        <v>1</v>
      </c>
      <c r="O41" s="10">
        <v>60</v>
      </c>
      <c r="P41" s="10"/>
      <c r="Q41" s="10">
        <v>0</v>
      </c>
      <c r="R41" s="10">
        <v>0</v>
      </c>
      <c r="S41" s="10">
        <v>0</v>
      </c>
      <c r="T41" s="10" t="s">
        <v>412</v>
      </c>
      <c r="U41" s="10">
        <v>38.700000000000003</v>
      </c>
    </row>
    <row r="42" spans="3:21">
      <c r="C42" s="11" t="s">
        <v>619</v>
      </c>
      <c r="D42" s="10">
        <v>0</v>
      </c>
      <c r="E42" s="10">
        <v>0</v>
      </c>
      <c r="F42" s="10">
        <v>0</v>
      </c>
      <c r="G42" s="10"/>
      <c r="H42" s="10">
        <v>0</v>
      </c>
      <c r="I42" s="10">
        <v>0</v>
      </c>
      <c r="J42" s="10">
        <v>0</v>
      </c>
      <c r="K42" s="10"/>
      <c r="L42" s="10">
        <v>13</v>
      </c>
      <c r="M42" s="10">
        <v>264</v>
      </c>
      <c r="N42" s="10">
        <v>2</v>
      </c>
      <c r="O42" s="10">
        <v>19</v>
      </c>
      <c r="P42" s="10"/>
      <c r="Q42" s="10">
        <v>0</v>
      </c>
      <c r="R42" s="10">
        <v>0</v>
      </c>
      <c r="S42" s="10">
        <v>0</v>
      </c>
      <c r="T42" s="10" t="s">
        <v>412</v>
      </c>
      <c r="U42" s="10">
        <v>38.4</v>
      </c>
    </row>
    <row r="43" spans="3:21">
      <c r="C43" s="11" t="s">
        <v>623</v>
      </c>
      <c r="D43" s="10">
        <v>0</v>
      </c>
      <c r="E43" s="10">
        <v>0</v>
      </c>
      <c r="F43" s="10">
        <v>0</v>
      </c>
      <c r="G43" s="10"/>
      <c r="H43" s="10">
        <v>0</v>
      </c>
      <c r="I43" s="10">
        <v>0</v>
      </c>
      <c r="J43" s="10">
        <v>0</v>
      </c>
      <c r="K43" s="10"/>
      <c r="L43" s="10">
        <v>18</v>
      </c>
      <c r="M43" s="10">
        <v>304</v>
      </c>
      <c r="N43" s="10">
        <v>1</v>
      </c>
      <c r="O43" s="10">
        <v>34</v>
      </c>
      <c r="P43" s="10"/>
      <c r="Q43" s="10">
        <v>0</v>
      </c>
      <c r="R43" s="10">
        <v>0</v>
      </c>
      <c r="S43" s="10">
        <v>0</v>
      </c>
      <c r="T43" s="10" t="s">
        <v>412</v>
      </c>
      <c r="U43" s="10">
        <v>36.4</v>
      </c>
    </row>
    <row r="44" spans="3:21">
      <c r="C44" s="13" t="s">
        <v>624</v>
      </c>
      <c r="D44" s="10">
        <v>0</v>
      </c>
      <c r="E44" s="10">
        <v>0</v>
      </c>
      <c r="F44" s="10">
        <v>0</v>
      </c>
      <c r="G44" s="10"/>
      <c r="H44" s="10">
        <v>0</v>
      </c>
      <c r="I44" s="10">
        <v>0</v>
      </c>
      <c r="J44" s="10">
        <v>0</v>
      </c>
      <c r="K44" s="10"/>
      <c r="L44" s="10">
        <v>15</v>
      </c>
      <c r="M44" s="10">
        <v>297</v>
      </c>
      <c r="N44" s="10">
        <v>1</v>
      </c>
      <c r="O44" s="10">
        <v>22</v>
      </c>
      <c r="P44" s="10"/>
      <c r="Q44" s="10">
        <v>0</v>
      </c>
      <c r="R44" s="10">
        <v>0</v>
      </c>
      <c r="S44" s="10">
        <v>0</v>
      </c>
      <c r="T44" s="10" t="s">
        <v>412</v>
      </c>
      <c r="U44" s="10">
        <v>35.700000000000003</v>
      </c>
    </row>
    <row r="45" spans="3:21">
      <c r="C45" s="11" t="s">
        <v>630</v>
      </c>
      <c r="D45" s="10">
        <v>0</v>
      </c>
      <c r="E45" s="10">
        <v>0</v>
      </c>
      <c r="F45" s="10">
        <v>0</v>
      </c>
      <c r="G45" s="10"/>
      <c r="H45" s="10">
        <v>0</v>
      </c>
      <c r="I45" s="10">
        <v>0</v>
      </c>
      <c r="J45" s="10">
        <v>0</v>
      </c>
      <c r="K45" s="10"/>
      <c r="L45" s="10">
        <v>22</v>
      </c>
      <c r="M45" s="10">
        <v>237</v>
      </c>
      <c r="N45" s="10">
        <v>1</v>
      </c>
      <c r="O45" s="10">
        <v>37</v>
      </c>
      <c r="P45" s="10"/>
      <c r="Q45" s="10">
        <v>0</v>
      </c>
      <c r="R45" s="10">
        <v>0</v>
      </c>
      <c r="S45" s="10">
        <v>0</v>
      </c>
      <c r="T45" s="10" t="s">
        <v>412</v>
      </c>
      <c r="U45" s="10">
        <v>29.7</v>
      </c>
    </row>
    <row r="46" spans="3:21">
      <c r="C46" s="11" t="s">
        <v>631</v>
      </c>
      <c r="D46" s="10">
        <v>0</v>
      </c>
      <c r="E46" s="10">
        <v>0</v>
      </c>
      <c r="F46" s="10">
        <v>0</v>
      </c>
      <c r="G46" s="10"/>
      <c r="H46" s="10">
        <v>0</v>
      </c>
      <c r="I46" s="10">
        <v>0</v>
      </c>
      <c r="J46" s="10">
        <v>0</v>
      </c>
      <c r="K46" s="10"/>
      <c r="L46" s="10">
        <v>25</v>
      </c>
      <c r="M46" s="10">
        <v>234</v>
      </c>
      <c r="N46" s="10">
        <v>1</v>
      </c>
      <c r="O46" s="10">
        <v>38</v>
      </c>
      <c r="P46" s="10"/>
      <c r="Q46" s="10">
        <v>0</v>
      </c>
      <c r="R46" s="10">
        <v>0</v>
      </c>
      <c r="S46" s="10">
        <v>0</v>
      </c>
      <c r="T46" s="10" t="s">
        <v>412</v>
      </c>
      <c r="U46" s="10">
        <v>29.4</v>
      </c>
    </row>
    <row r="47" spans="3:21">
      <c r="C47" s="11" t="s">
        <v>635</v>
      </c>
      <c r="D47" s="10">
        <v>0</v>
      </c>
      <c r="E47" s="10">
        <v>0</v>
      </c>
      <c r="F47" s="10">
        <v>0</v>
      </c>
      <c r="G47" s="10"/>
      <c r="H47" s="10">
        <v>0</v>
      </c>
      <c r="I47" s="10">
        <v>0</v>
      </c>
      <c r="J47" s="10">
        <v>0</v>
      </c>
      <c r="K47" s="10"/>
      <c r="L47" s="10">
        <v>17</v>
      </c>
      <c r="M47" s="10">
        <v>123</v>
      </c>
      <c r="N47" s="10">
        <v>1</v>
      </c>
      <c r="O47" s="10">
        <v>31</v>
      </c>
      <c r="P47" s="10"/>
      <c r="Q47" s="10">
        <v>1</v>
      </c>
      <c r="R47" s="10">
        <v>0</v>
      </c>
      <c r="S47" s="10">
        <v>1</v>
      </c>
      <c r="T47" s="10" t="s">
        <v>412</v>
      </c>
      <c r="U47" s="10">
        <v>26.3</v>
      </c>
    </row>
    <row r="48" spans="3:21">
      <c r="C48" s="11" t="s">
        <v>636</v>
      </c>
      <c r="D48" s="10">
        <v>0</v>
      </c>
      <c r="E48" s="10">
        <v>0</v>
      </c>
      <c r="F48" s="10">
        <v>0</v>
      </c>
      <c r="G48" s="10"/>
      <c r="H48" s="10">
        <v>0</v>
      </c>
      <c r="I48" s="10">
        <v>0</v>
      </c>
      <c r="J48" s="10">
        <v>0</v>
      </c>
      <c r="K48" s="10"/>
      <c r="L48" s="10">
        <v>18</v>
      </c>
      <c r="M48" s="10">
        <v>192</v>
      </c>
      <c r="N48" s="10">
        <v>1</v>
      </c>
      <c r="O48" s="10">
        <v>25</v>
      </c>
      <c r="P48" s="10"/>
      <c r="Q48" s="10">
        <v>0</v>
      </c>
      <c r="R48" s="10">
        <v>0</v>
      </c>
      <c r="S48" s="10">
        <v>0</v>
      </c>
      <c r="T48" s="10" t="s">
        <v>412</v>
      </c>
      <c r="U48" s="10">
        <v>25.2</v>
      </c>
    </row>
    <row r="49" spans="3:21">
      <c r="C49" s="11" t="s">
        <v>637</v>
      </c>
      <c r="D49" s="10">
        <v>0</v>
      </c>
      <c r="E49" s="10">
        <v>0</v>
      </c>
      <c r="F49" s="10">
        <v>0</v>
      </c>
      <c r="G49" s="10"/>
      <c r="H49" s="10">
        <v>0</v>
      </c>
      <c r="I49" s="10">
        <v>0</v>
      </c>
      <c r="J49" s="10">
        <v>0</v>
      </c>
      <c r="K49" s="10"/>
      <c r="L49" s="10">
        <v>15</v>
      </c>
      <c r="M49" s="10">
        <v>129</v>
      </c>
      <c r="N49" s="10">
        <v>2</v>
      </c>
      <c r="O49" s="10">
        <v>21</v>
      </c>
      <c r="P49" s="10"/>
      <c r="Q49" s="10">
        <v>0</v>
      </c>
      <c r="R49" s="10">
        <v>0</v>
      </c>
      <c r="S49" s="10">
        <v>0</v>
      </c>
      <c r="T49" s="10" t="s">
        <v>412</v>
      </c>
      <c r="U49" s="10">
        <v>24.9</v>
      </c>
    </row>
    <row r="50" spans="3:21">
      <c r="C50" s="11" t="s">
        <v>639</v>
      </c>
      <c r="D50" s="10">
        <v>0</v>
      </c>
      <c r="E50" s="10">
        <v>0</v>
      </c>
      <c r="F50" s="10">
        <v>0</v>
      </c>
      <c r="G50" s="10"/>
      <c r="H50" s="10">
        <v>0</v>
      </c>
      <c r="I50" s="10">
        <v>0</v>
      </c>
      <c r="J50" s="10">
        <v>0</v>
      </c>
      <c r="K50" s="10"/>
      <c r="L50" s="10">
        <v>10</v>
      </c>
      <c r="M50" s="10">
        <v>127</v>
      </c>
      <c r="N50" s="10">
        <v>2</v>
      </c>
      <c r="O50" s="10">
        <v>13</v>
      </c>
      <c r="P50" s="10"/>
      <c r="Q50" s="10">
        <v>0</v>
      </c>
      <c r="R50" s="10">
        <v>0</v>
      </c>
      <c r="S50" s="10">
        <v>0</v>
      </c>
      <c r="T50" s="10" t="s">
        <v>412</v>
      </c>
      <c r="U50" s="10">
        <v>24.7</v>
      </c>
    </row>
    <row r="51" spans="3:21">
      <c r="C51" s="11" t="s">
        <v>642</v>
      </c>
      <c r="D51" s="10">
        <v>0</v>
      </c>
      <c r="E51" s="10">
        <v>0</v>
      </c>
      <c r="F51" s="10">
        <v>0</v>
      </c>
      <c r="G51" s="10"/>
      <c r="H51" s="10">
        <v>0</v>
      </c>
      <c r="I51" s="10">
        <v>0</v>
      </c>
      <c r="J51" s="10">
        <v>0</v>
      </c>
      <c r="K51" s="10"/>
      <c r="L51" s="10">
        <v>11</v>
      </c>
      <c r="M51" s="10">
        <v>118</v>
      </c>
      <c r="N51" s="10">
        <v>2</v>
      </c>
      <c r="O51" s="10">
        <v>21</v>
      </c>
      <c r="P51" s="10"/>
      <c r="Q51" s="10">
        <v>0</v>
      </c>
      <c r="R51" s="10">
        <v>0</v>
      </c>
      <c r="S51" s="10">
        <v>0</v>
      </c>
      <c r="T51" s="10" t="s">
        <v>412</v>
      </c>
      <c r="U51" s="10">
        <v>23.8</v>
      </c>
    </row>
    <row r="52" spans="3:21">
      <c r="C52" s="11" t="s">
        <v>643</v>
      </c>
      <c r="D52" s="10">
        <v>0</v>
      </c>
      <c r="E52" s="10">
        <v>0</v>
      </c>
      <c r="F52" s="10">
        <v>0</v>
      </c>
      <c r="G52" s="10"/>
      <c r="H52" s="10">
        <v>0</v>
      </c>
      <c r="I52" s="10">
        <v>0</v>
      </c>
      <c r="J52" s="10">
        <v>0</v>
      </c>
      <c r="K52" s="10"/>
      <c r="L52" s="10">
        <v>20</v>
      </c>
      <c r="M52" s="10">
        <v>169</v>
      </c>
      <c r="N52" s="10">
        <v>1</v>
      </c>
      <c r="O52" s="10">
        <v>30</v>
      </c>
      <c r="P52" s="10"/>
      <c r="Q52" s="10">
        <v>0</v>
      </c>
      <c r="R52" s="10">
        <v>0</v>
      </c>
      <c r="S52" s="10">
        <v>0</v>
      </c>
      <c r="T52" s="10" t="s">
        <v>412</v>
      </c>
      <c r="U52" s="10">
        <v>22.9</v>
      </c>
    </row>
    <row r="53" spans="3:21">
      <c r="C53" s="11" t="s">
        <v>644</v>
      </c>
      <c r="D53" s="10">
        <v>0</v>
      </c>
      <c r="E53" s="10">
        <v>0</v>
      </c>
      <c r="F53" s="10">
        <v>0</v>
      </c>
      <c r="G53" s="10"/>
      <c r="H53" s="10">
        <v>0</v>
      </c>
      <c r="I53" s="10">
        <v>0</v>
      </c>
      <c r="J53" s="10">
        <v>0</v>
      </c>
      <c r="K53" s="10"/>
      <c r="L53" s="10">
        <v>19</v>
      </c>
      <c r="M53" s="10">
        <v>161</v>
      </c>
      <c r="N53" s="10">
        <v>1</v>
      </c>
      <c r="O53" s="10">
        <v>24</v>
      </c>
      <c r="P53" s="10"/>
      <c r="Q53" s="10">
        <v>0</v>
      </c>
      <c r="R53" s="10">
        <v>0</v>
      </c>
      <c r="S53" s="10">
        <v>0</v>
      </c>
      <c r="T53" s="10" t="s">
        <v>412</v>
      </c>
      <c r="U53" s="10">
        <v>22.1</v>
      </c>
    </row>
    <row r="54" spans="3:21">
      <c r="C54" s="11" t="s">
        <v>646</v>
      </c>
      <c r="D54" s="10">
        <v>0</v>
      </c>
      <c r="E54" s="10">
        <v>0</v>
      </c>
      <c r="F54" s="10">
        <v>0</v>
      </c>
      <c r="G54" s="10"/>
      <c r="H54" s="10">
        <v>0</v>
      </c>
      <c r="I54" s="10">
        <v>0</v>
      </c>
      <c r="J54" s="10">
        <v>0</v>
      </c>
      <c r="K54" s="10"/>
      <c r="L54" s="10">
        <v>14</v>
      </c>
      <c r="M54" s="10">
        <v>154</v>
      </c>
      <c r="N54" s="10">
        <v>1</v>
      </c>
      <c r="O54" s="10">
        <v>18</v>
      </c>
      <c r="P54" s="10"/>
      <c r="Q54" s="10">
        <v>0</v>
      </c>
      <c r="R54" s="10">
        <v>0</v>
      </c>
      <c r="S54" s="10">
        <v>0</v>
      </c>
      <c r="T54" s="10" t="s">
        <v>412</v>
      </c>
      <c r="U54" s="10">
        <v>21.4</v>
      </c>
    </row>
    <row r="55" spans="3:21">
      <c r="C55" s="11" t="s">
        <v>647</v>
      </c>
      <c r="D55" s="10">
        <v>0</v>
      </c>
      <c r="E55" s="10">
        <v>0</v>
      </c>
      <c r="F55" s="10">
        <v>0</v>
      </c>
      <c r="G55" s="10"/>
      <c r="H55" s="10">
        <v>0</v>
      </c>
      <c r="I55" s="10">
        <v>0</v>
      </c>
      <c r="J55" s="10">
        <v>0</v>
      </c>
      <c r="K55" s="10"/>
      <c r="L55" s="10">
        <v>15</v>
      </c>
      <c r="M55" s="10">
        <v>149</v>
      </c>
      <c r="N55" s="10">
        <v>1</v>
      </c>
      <c r="O55" s="10">
        <v>22</v>
      </c>
      <c r="P55" s="10"/>
      <c r="Q55" s="10">
        <v>0</v>
      </c>
      <c r="R55" s="10">
        <v>0</v>
      </c>
      <c r="S55" s="10">
        <v>0</v>
      </c>
      <c r="T55" s="10" t="s">
        <v>412</v>
      </c>
      <c r="U55" s="10">
        <v>20.9</v>
      </c>
    </row>
    <row r="56" spans="3:21">
      <c r="C56" s="11" t="s">
        <v>648</v>
      </c>
      <c r="D56" s="10">
        <v>0</v>
      </c>
      <c r="E56" s="10">
        <v>0</v>
      </c>
      <c r="F56" s="10">
        <v>0</v>
      </c>
      <c r="G56" s="10"/>
      <c r="H56" s="10">
        <v>0</v>
      </c>
      <c r="I56" s="10">
        <v>0</v>
      </c>
      <c r="J56" s="10">
        <v>0</v>
      </c>
      <c r="K56" s="10"/>
      <c r="L56" s="10">
        <v>10</v>
      </c>
      <c r="M56" s="10">
        <v>85</v>
      </c>
      <c r="N56" s="10">
        <v>2</v>
      </c>
      <c r="O56" s="10">
        <v>17</v>
      </c>
      <c r="P56" s="10"/>
      <c r="Q56" s="10">
        <v>0</v>
      </c>
      <c r="R56" s="10">
        <v>0</v>
      </c>
      <c r="S56" s="10">
        <v>0</v>
      </c>
      <c r="T56" s="10" t="s">
        <v>412</v>
      </c>
      <c r="U56" s="10">
        <v>20.5</v>
      </c>
    </row>
    <row r="57" spans="3:21">
      <c r="C57" s="11" t="s">
        <v>649</v>
      </c>
      <c r="D57" s="10">
        <v>0</v>
      </c>
      <c r="E57" s="10">
        <v>0</v>
      </c>
      <c r="F57" s="10">
        <v>0</v>
      </c>
      <c r="G57" s="10"/>
      <c r="H57" s="10">
        <v>0</v>
      </c>
      <c r="I57" s="10">
        <v>0</v>
      </c>
      <c r="J57" s="10">
        <v>0</v>
      </c>
      <c r="K57" s="10"/>
      <c r="L57" s="10">
        <v>8</v>
      </c>
      <c r="M57" s="10">
        <v>83</v>
      </c>
      <c r="N57" s="10">
        <v>2</v>
      </c>
      <c r="O57" s="10">
        <v>14</v>
      </c>
      <c r="P57" s="10"/>
      <c r="Q57" s="10">
        <v>0</v>
      </c>
      <c r="R57" s="10">
        <v>0</v>
      </c>
      <c r="S57" s="10">
        <v>0</v>
      </c>
      <c r="T57" s="10" t="s">
        <v>412</v>
      </c>
      <c r="U57" s="10">
        <v>20.3</v>
      </c>
    </row>
    <row r="58" spans="3:21">
      <c r="C58" s="11" t="s">
        <v>651</v>
      </c>
      <c r="D58" s="10">
        <v>0</v>
      </c>
      <c r="E58" s="10">
        <v>0</v>
      </c>
      <c r="F58" s="10">
        <v>0</v>
      </c>
      <c r="G58" s="10"/>
      <c r="H58" s="10">
        <v>0</v>
      </c>
      <c r="I58" s="10">
        <v>0</v>
      </c>
      <c r="J58" s="10">
        <v>0</v>
      </c>
      <c r="K58" s="10"/>
      <c r="L58" s="10">
        <v>10</v>
      </c>
      <c r="M58" s="10">
        <v>134</v>
      </c>
      <c r="N58" s="10">
        <v>1</v>
      </c>
      <c r="O58" s="10">
        <v>19</v>
      </c>
      <c r="P58" s="10"/>
      <c r="Q58" s="10">
        <v>0</v>
      </c>
      <c r="R58" s="10">
        <v>0</v>
      </c>
      <c r="S58" s="10">
        <v>0</v>
      </c>
      <c r="T58" s="10" t="s">
        <v>412</v>
      </c>
      <c r="U58" s="10">
        <v>19.399999999999999</v>
      </c>
    </row>
    <row r="59" spans="3:21">
      <c r="C59" s="11" t="s">
        <v>323</v>
      </c>
      <c r="D59" s="10">
        <v>0</v>
      </c>
      <c r="E59" s="10">
        <v>0</v>
      </c>
      <c r="F59" s="10">
        <v>0</v>
      </c>
      <c r="G59" s="10"/>
      <c r="H59" s="10">
        <v>0</v>
      </c>
      <c r="I59" s="10">
        <v>0</v>
      </c>
      <c r="J59" s="10">
        <v>0</v>
      </c>
      <c r="K59" s="10"/>
      <c r="L59" s="10">
        <v>16</v>
      </c>
      <c r="M59" s="10">
        <v>124</v>
      </c>
      <c r="N59" s="10">
        <v>1</v>
      </c>
      <c r="O59" s="10">
        <v>20</v>
      </c>
      <c r="P59" s="10"/>
      <c r="Q59" s="10">
        <v>0</v>
      </c>
      <c r="R59" s="10">
        <v>0</v>
      </c>
      <c r="S59" s="10">
        <v>0</v>
      </c>
      <c r="T59" s="10" t="s">
        <v>412</v>
      </c>
      <c r="U59" s="10">
        <v>18.399999999999999</v>
      </c>
    </row>
    <row r="60" spans="3:21">
      <c r="C60" s="11" t="s">
        <v>654</v>
      </c>
      <c r="D60" s="10">
        <v>0</v>
      </c>
      <c r="E60" s="10">
        <v>0</v>
      </c>
      <c r="F60" s="10">
        <v>0</v>
      </c>
      <c r="G60" s="10"/>
      <c r="H60" s="10">
        <v>0</v>
      </c>
      <c r="I60" s="10">
        <v>0</v>
      </c>
      <c r="J60" s="10">
        <v>0</v>
      </c>
      <c r="K60" s="10"/>
      <c r="L60" s="10">
        <v>16</v>
      </c>
      <c r="M60" s="10">
        <v>122</v>
      </c>
      <c r="N60" s="10">
        <v>1</v>
      </c>
      <c r="O60" s="10">
        <v>21</v>
      </c>
      <c r="P60" s="10"/>
      <c r="Q60" s="10">
        <v>0</v>
      </c>
      <c r="R60" s="10">
        <v>0</v>
      </c>
      <c r="S60" s="10">
        <v>0</v>
      </c>
      <c r="T60" s="10" t="s">
        <v>412</v>
      </c>
      <c r="U60" s="10">
        <v>18.2</v>
      </c>
    </row>
    <row r="61" spans="3:21">
      <c r="C61" s="11" t="s">
        <v>656</v>
      </c>
      <c r="D61" s="10">
        <v>0</v>
      </c>
      <c r="E61" s="10">
        <v>0</v>
      </c>
      <c r="F61" s="10">
        <v>0</v>
      </c>
      <c r="G61" s="10"/>
      <c r="H61" s="10">
        <v>0</v>
      </c>
      <c r="I61" s="10">
        <v>0</v>
      </c>
      <c r="J61" s="10">
        <v>0</v>
      </c>
      <c r="K61" s="10"/>
      <c r="L61" s="10">
        <v>14</v>
      </c>
      <c r="M61" s="10">
        <v>174</v>
      </c>
      <c r="N61" s="10">
        <v>0</v>
      </c>
      <c r="O61" s="10">
        <v>17</v>
      </c>
      <c r="P61" s="10"/>
      <c r="Q61" s="10">
        <v>0</v>
      </c>
      <c r="R61" s="10">
        <v>0</v>
      </c>
      <c r="S61" s="10">
        <v>0</v>
      </c>
      <c r="T61" s="10" t="s">
        <v>412</v>
      </c>
      <c r="U61" s="10">
        <v>17.399999999999999</v>
      </c>
    </row>
    <row r="62" spans="3:21">
      <c r="C62" s="11" t="s">
        <v>660</v>
      </c>
      <c r="D62" s="10">
        <v>0</v>
      </c>
      <c r="E62" s="10">
        <v>0</v>
      </c>
      <c r="F62" s="10">
        <v>0</v>
      </c>
      <c r="G62" s="10"/>
      <c r="H62" s="10">
        <v>0</v>
      </c>
      <c r="I62" s="10">
        <v>0</v>
      </c>
      <c r="J62" s="10">
        <v>0</v>
      </c>
      <c r="K62" s="10"/>
      <c r="L62" s="10">
        <v>14</v>
      </c>
      <c r="M62" s="10">
        <v>155</v>
      </c>
      <c r="N62" s="10">
        <v>0</v>
      </c>
      <c r="O62" s="10">
        <v>19</v>
      </c>
      <c r="P62" s="10"/>
      <c r="Q62" s="10">
        <v>0</v>
      </c>
      <c r="R62" s="10">
        <v>0</v>
      </c>
      <c r="S62" s="10">
        <v>0</v>
      </c>
      <c r="T62" s="10" t="s">
        <v>412</v>
      </c>
      <c r="U62" s="10">
        <v>15.5</v>
      </c>
    </row>
    <row r="63" spans="3:21">
      <c r="C63" s="11" t="s">
        <v>369</v>
      </c>
      <c r="D63" s="10">
        <v>0</v>
      </c>
      <c r="E63" s="10">
        <v>0</v>
      </c>
      <c r="F63" s="10">
        <v>0</v>
      </c>
      <c r="G63" s="10"/>
      <c r="H63" s="10">
        <v>0</v>
      </c>
      <c r="I63" s="10">
        <v>0</v>
      </c>
      <c r="J63" s="10">
        <v>0</v>
      </c>
      <c r="K63" s="10"/>
      <c r="L63" s="10">
        <v>11</v>
      </c>
      <c r="M63" s="10">
        <v>93</v>
      </c>
      <c r="N63" s="10">
        <v>1</v>
      </c>
      <c r="O63" s="10">
        <v>16</v>
      </c>
      <c r="P63" s="10"/>
      <c r="Q63" s="10">
        <v>0</v>
      </c>
      <c r="R63" s="10">
        <v>0</v>
      </c>
      <c r="S63" s="10">
        <v>0</v>
      </c>
      <c r="T63" s="10" t="s">
        <v>412</v>
      </c>
      <c r="U63" s="10">
        <v>15.3</v>
      </c>
    </row>
    <row r="64" spans="3:21">
      <c r="C64" s="11" t="s">
        <v>662</v>
      </c>
      <c r="D64" s="10">
        <v>0</v>
      </c>
      <c r="E64" s="10">
        <v>0</v>
      </c>
      <c r="F64" s="10">
        <v>0</v>
      </c>
      <c r="G64" s="10"/>
      <c r="H64" s="10">
        <v>0</v>
      </c>
      <c r="I64" s="10">
        <v>0</v>
      </c>
      <c r="J64" s="10">
        <v>0</v>
      </c>
      <c r="K64" s="10"/>
      <c r="L64" s="10">
        <v>11</v>
      </c>
      <c r="M64" s="10">
        <v>85</v>
      </c>
      <c r="N64" s="10">
        <v>1</v>
      </c>
      <c r="O64" s="10">
        <v>28</v>
      </c>
      <c r="P64" s="10"/>
      <c r="Q64" s="10">
        <v>0</v>
      </c>
      <c r="R64" s="10">
        <v>0</v>
      </c>
      <c r="S64" s="10">
        <v>0</v>
      </c>
      <c r="T64" s="10" t="s">
        <v>412</v>
      </c>
      <c r="U64" s="10">
        <v>14.5</v>
      </c>
    </row>
    <row r="65" spans="3:21">
      <c r="C65" s="11" t="s">
        <v>664</v>
      </c>
      <c r="D65" s="10">
        <v>0</v>
      </c>
      <c r="E65" s="10">
        <v>0</v>
      </c>
      <c r="F65" s="10">
        <v>0</v>
      </c>
      <c r="G65" s="10"/>
      <c r="H65" s="10">
        <v>0</v>
      </c>
      <c r="I65" s="10">
        <v>0</v>
      </c>
      <c r="J65" s="10">
        <v>0</v>
      </c>
      <c r="K65" s="10"/>
      <c r="L65" s="10">
        <v>9</v>
      </c>
      <c r="M65" s="10">
        <v>141</v>
      </c>
      <c r="N65" s="10">
        <v>0</v>
      </c>
      <c r="O65" s="10">
        <v>17</v>
      </c>
      <c r="P65" s="10"/>
      <c r="Q65" s="10">
        <v>0</v>
      </c>
      <c r="R65" s="10">
        <v>0</v>
      </c>
      <c r="S65" s="10">
        <v>0</v>
      </c>
      <c r="T65" s="10" t="s">
        <v>412</v>
      </c>
      <c r="U65" s="10">
        <v>14.1</v>
      </c>
    </row>
    <row r="66" spans="3:21">
      <c r="C66" s="11" t="s">
        <v>666</v>
      </c>
      <c r="D66" s="10">
        <v>0</v>
      </c>
      <c r="E66" s="10">
        <v>0</v>
      </c>
      <c r="F66" s="10">
        <v>0</v>
      </c>
      <c r="G66" s="10"/>
      <c r="H66" s="10">
        <v>0</v>
      </c>
      <c r="I66" s="10">
        <v>0</v>
      </c>
      <c r="J66" s="10">
        <v>0</v>
      </c>
      <c r="K66" s="10"/>
      <c r="L66" s="10">
        <v>16</v>
      </c>
      <c r="M66" s="10">
        <v>160</v>
      </c>
      <c r="N66" s="10">
        <v>0</v>
      </c>
      <c r="O66" s="10">
        <v>19</v>
      </c>
      <c r="P66" s="10"/>
      <c r="Q66" s="10">
        <v>0</v>
      </c>
      <c r="R66" s="10">
        <v>1</v>
      </c>
      <c r="S66" s="10">
        <v>0</v>
      </c>
      <c r="T66" s="10" t="s">
        <v>412</v>
      </c>
      <c r="U66" s="10">
        <v>14</v>
      </c>
    </row>
    <row r="67" spans="3:21">
      <c r="C67" s="11" t="s">
        <v>667</v>
      </c>
      <c r="D67" s="10">
        <v>0</v>
      </c>
      <c r="E67" s="10">
        <v>0</v>
      </c>
      <c r="F67" s="10">
        <v>0</v>
      </c>
      <c r="G67" s="10"/>
      <c r="H67" s="10">
        <v>0</v>
      </c>
      <c r="I67" s="10">
        <v>0</v>
      </c>
      <c r="J67" s="10">
        <v>0</v>
      </c>
      <c r="K67" s="10"/>
      <c r="L67" s="10">
        <v>7</v>
      </c>
      <c r="M67" s="10">
        <v>59</v>
      </c>
      <c r="N67" s="10">
        <v>1</v>
      </c>
      <c r="O67" s="10">
        <v>14</v>
      </c>
      <c r="P67" s="10"/>
      <c r="Q67" s="10">
        <v>1</v>
      </c>
      <c r="R67" s="10">
        <v>0</v>
      </c>
      <c r="S67" s="10">
        <v>0</v>
      </c>
      <c r="T67" s="10" t="s">
        <v>412</v>
      </c>
      <c r="U67" s="10">
        <v>13.9</v>
      </c>
    </row>
    <row r="68" spans="3:21">
      <c r="C68" s="11" t="s">
        <v>669</v>
      </c>
      <c r="D68" s="10">
        <v>0</v>
      </c>
      <c r="E68" s="10">
        <v>0</v>
      </c>
      <c r="F68" s="10">
        <v>0</v>
      </c>
      <c r="G68" s="10"/>
      <c r="H68" s="10">
        <v>0</v>
      </c>
      <c r="I68" s="10">
        <v>0</v>
      </c>
      <c r="J68" s="10">
        <v>0</v>
      </c>
      <c r="K68" s="10"/>
      <c r="L68" s="10">
        <v>9</v>
      </c>
      <c r="M68" s="10">
        <v>114</v>
      </c>
      <c r="N68" s="10">
        <v>0</v>
      </c>
      <c r="O68" s="10">
        <v>14</v>
      </c>
      <c r="P68" s="10"/>
      <c r="Q68" s="10">
        <v>1</v>
      </c>
      <c r="R68" s="10">
        <v>0</v>
      </c>
      <c r="S68" s="10">
        <v>0</v>
      </c>
      <c r="T68" s="10" t="s">
        <v>412</v>
      </c>
      <c r="U68" s="10">
        <v>13.4</v>
      </c>
    </row>
    <row r="69" spans="3:21">
      <c r="C69" s="11" t="s">
        <v>670</v>
      </c>
      <c r="D69" s="10">
        <v>0</v>
      </c>
      <c r="E69" s="10">
        <v>0</v>
      </c>
      <c r="F69" s="10">
        <v>0</v>
      </c>
      <c r="G69" s="10"/>
      <c r="H69" s="10">
        <v>0</v>
      </c>
      <c r="I69" s="10">
        <v>0</v>
      </c>
      <c r="J69" s="10">
        <v>0</v>
      </c>
      <c r="K69" s="10"/>
      <c r="L69" s="10">
        <v>15</v>
      </c>
      <c r="M69" s="10">
        <v>92</v>
      </c>
      <c r="N69" s="10">
        <v>1</v>
      </c>
      <c r="O69" s="10">
        <v>22</v>
      </c>
      <c r="P69" s="10"/>
      <c r="Q69" s="10">
        <v>0</v>
      </c>
      <c r="R69" s="10">
        <v>1</v>
      </c>
      <c r="S69" s="10">
        <v>0</v>
      </c>
      <c r="T69" s="10" t="s">
        <v>412</v>
      </c>
      <c r="U69" s="10">
        <v>13.2</v>
      </c>
    </row>
    <row r="70" spans="3:21">
      <c r="C70" s="11" t="s">
        <v>671</v>
      </c>
      <c r="D70" s="10">
        <v>0</v>
      </c>
      <c r="E70" s="10">
        <v>0</v>
      </c>
      <c r="F70" s="10">
        <v>0</v>
      </c>
      <c r="G70" s="10"/>
      <c r="H70" s="10">
        <v>0</v>
      </c>
      <c r="I70" s="10">
        <v>0</v>
      </c>
      <c r="J70" s="10">
        <v>0</v>
      </c>
      <c r="K70" s="10"/>
      <c r="L70" s="10">
        <v>10</v>
      </c>
      <c r="M70" s="10">
        <v>72</v>
      </c>
      <c r="N70" s="10">
        <v>1</v>
      </c>
      <c r="O70" s="10">
        <v>14</v>
      </c>
      <c r="P70" s="10"/>
      <c r="Q70" s="10">
        <v>0</v>
      </c>
      <c r="R70" s="10">
        <v>0</v>
      </c>
      <c r="S70" s="10">
        <v>0</v>
      </c>
      <c r="T70" s="10" t="s">
        <v>412</v>
      </c>
      <c r="U70" s="10">
        <v>13.2</v>
      </c>
    </row>
    <row r="71" spans="3:21">
      <c r="C71" s="11" t="s">
        <v>672</v>
      </c>
      <c r="D71" s="10">
        <v>0</v>
      </c>
      <c r="E71" s="10">
        <v>0</v>
      </c>
      <c r="F71" s="10">
        <v>0</v>
      </c>
      <c r="G71" s="10"/>
      <c r="H71" s="10">
        <v>0</v>
      </c>
      <c r="I71" s="10">
        <v>0</v>
      </c>
      <c r="J71" s="10">
        <v>0</v>
      </c>
      <c r="K71" s="10"/>
      <c r="L71" s="10">
        <v>8</v>
      </c>
      <c r="M71" s="10">
        <v>71</v>
      </c>
      <c r="N71" s="10">
        <v>1</v>
      </c>
      <c r="O71" s="10">
        <v>14</v>
      </c>
      <c r="P71" s="10"/>
      <c r="Q71" s="10">
        <v>0</v>
      </c>
      <c r="R71" s="10">
        <v>0</v>
      </c>
      <c r="S71" s="10">
        <v>0</v>
      </c>
      <c r="T71" s="10" t="s">
        <v>412</v>
      </c>
      <c r="U71" s="10">
        <v>13.1</v>
      </c>
    </row>
    <row r="72" spans="3:21">
      <c r="C72" s="11" t="s">
        <v>674</v>
      </c>
      <c r="D72" s="10">
        <v>0</v>
      </c>
      <c r="E72" s="10">
        <v>0</v>
      </c>
      <c r="F72" s="10">
        <v>0</v>
      </c>
      <c r="G72" s="10"/>
      <c r="H72" s="10">
        <v>0</v>
      </c>
      <c r="I72" s="10">
        <v>0</v>
      </c>
      <c r="J72" s="10">
        <v>0</v>
      </c>
      <c r="K72" s="10"/>
      <c r="L72" s="10">
        <v>7</v>
      </c>
      <c r="M72" s="10">
        <v>61</v>
      </c>
      <c r="N72" s="10">
        <v>1</v>
      </c>
      <c r="O72" s="10">
        <v>10</v>
      </c>
      <c r="P72" s="10"/>
      <c r="Q72" s="10">
        <v>0</v>
      </c>
      <c r="R72" s="10">
        <v>0</v>
      </c>
      <c r="S72" s="10">
        <v>0</v>
      </c>
      <c r="T72" s="10" t="s">
        <v>412</v>
      </c>
      <c r="U72" s="10">
        <v>12.1</v>
      </c>
    </row>
    <row r="73" spans="3:21">
      <c r="C73" s="11" t="s">
        <v>675</v>
      </c>
      <c r="D73" s="10">
        <v>0</v>
      </c>
      <c r="E73" s="10">
        <v>0</v>
      </c>
      <c r="F73" s="10">
        <v>0</v>
      </c>
      <c r="G73" s="10"/>
      <c r="H73" s="10">
        <v>0</v>
      </c>
      <c r="I73" s="10">
        <v>0</v>
      </c>
      <c r="J73" s="10">
        <v>0</v>
      </c>
      <c r="K73" s="10"/>
      <c r="L73" s="10">
        <v>8</v>
      </c>
      <c r="M73" s="10">
        <v>60</v>
      </c>
      <c r="N73" s="10">
        <v>1</v>
      </c>
      <c r="O73" s="10">
        <v>11</v>
      </c>
      <c r="P73" s="10"/>
      <c r="Q73" s="10">
        <v>0</v>
      </c>
      <c r="R73" s="10">
        <v>0</v>
      </c>
      <c r="S73" s="10">
        <v>0</v>
      </c>
      <c r="T73" s="10" t="s">
        <v>412</v>
      </c>
      <c r="U73" s="10">
        <v>12</v>
      </c>
    </row>
    <row r="74" spans="3:21">
      <c r="C74" s="11" t="s">
        <v>676</v>
      </c>
      <c r="D74" s="10">
        <v>0</v>
      </c>
      <c r="E74" s="10">
        <v>0</v>
      </c>
      <c r="F74" s="10">
        <v>0</v>
      </c>
      <c r="G74" s="10"/>
      <c r="H74" s="10">
        <v>1</v>
      </c>
      <c r="I74" s="10">
        <v>1</v>
      </c>
      <c r="J74" s="10">
        <v>1</v>
      </c>
      <c r="K74" s="10"/>
      <c r="L74" s="10">
        <v>9</v>
      </c>
      <c r="M74" s="10">
        <v>57</v>
      </c>
      <c r="N74" s="10">
        <v>0</v>
      </c>
      <c r="O74" s="10">
        <v>15</v>
      </c>
      <c r="P74" s="10"/>
      <c r="Q74" s="10">
        <v>0</v>
      </c>
      <c r="R74" s="10">
        <v>0</v>
      </c>
      <c r="S74" s="10">
        <v>0</v>
      </c>
      <c r="T74" s="10" t="s">
        <v>412</v>
      </c>
      <c r="U74" s="10">
        <v>11.8</v>
      </c>
    </row>
    <row r="75" spans="3:21">
      <c r="C75" s="11" t="s">
        <v>678</v>
      </c>
      <c r="D75" s="10">
        <v>0</v>
      </c>
      <c r="E75" s="10">
        <v>0</v>
      </c>
      <c r="F75" s="10">
        <v>0</v>
      </c>
      <c r="G75" s="10"/>
      <c r="H75" s="10">
        <v>0</v>
      </c>
      <c r="I75" s="10">
        <v>0</v>
      </c>
      <c r="J75" s="10">
        <v>0</v>
      </c>
      <c r="K75" s="10"/>
      <c r="L75" s="10">
        <v>12</v>
      </c>
      <c r="M75" s="10">
        <v>110</v>
      </c>
      <c r="N75" s="10">
        <v>0</v>
      </c>
      <c r="O75" s="10">
        <v>16</v>
      </c>
      <c r="P75" s="10"/>
      <c r="Q75" s="10">
        <v>0</v>
      </c>
      <c r="R75" s="10">
        <v>0</v>
      </c>
      <c r="S75" s="10">
        <v>0</v>
      </c>
      <c r="T75" s="10" t="s">
        <v>412</v>
      </c>
      <c r="U75" s="10">
        <v>11</v>
      </c>
    </row>
    <row r="76" spans="3:21">
      <c r="C76" s="11" t="s">
        <v>681</v>
      </c>
      <c r="D76" s="10">
        <v>0</v>
      </c>
      <c r="E76" s="10">
        <v>0</v>
      </c>
      <c r="F76" s="10">
        <v>0</v>
      </c>
      <c r="G76" s="10"/>
      <c r="H76" s="10">
        <v>0</v>
      </c>
      <c r="I76" s="10">
        <v>0</v>
      </c>
      <c r="J76" s="10">
        <v>0</v>
      </c>
      <c r="K76" s="10"/>
      <c r="L76" s="10">
        <v>3</v>
      </c>
      <c r="M76" s="10">
        <v>42</v>
      </c>
      <c r="N76" s="10">
        <v>1</v>
      </c>
      <c r="O76" s="10">
        <v>5</v>
      </c>
      <c r="P76" s="10"/>
      <c r="Q76" s="10">
        <v>0</v>
      </c>
      <c r="R76" s="10">
        <v>0</v>
      </c>
      <c r="S76" s="10">
        <v>0</v>
      </c>
      <c r="T76" s="10" t="s">
        <v>412</v>
      </c>
      <c r="U76" s="10">
        <v>10.199999999999999</v>
      </c>
    </row>
    <row r="77" spans="3:21">
      <c r="C77" s="11" t="s">
        <v>69</v>
      </c>
      <c r="D77" s="10">
        <v>0</v>
      </c>
      <c r="E77" s="10">
        <v>0</v>
      </c>
      <c r="F77" s="10">
        <v>0</v>
      </c>
      <c r="G77" s="10"/>
      <c r="H77" s="10">
        <v>0</v>
      </c>
      <c r="I77" s="10">
        <v>0</v>
      </c>
      <c r="J77" s="10">
        <v>0</v>
      </c>
      <c r="K77" s="10"/>
      <c r="L77" s="10">
        <v>7</v>
      </c>
      <c r="M77" s="10">
        <v>80</v>
      </c>
      <c r="N77" s="10">
        <v>0</v>
      </c>
      <c r="O77" s="10">
        <v>11</v>
      </c>
      <c r="P77" s="10"/>
      <c r="Q77" s="10">
        <v>1</v>
      </c>
      <c r="R77" s="10">
        <v>0</v>
      </c>
      <c r="S77" s="10">
        <v>0</v>
      </c>
      <c r="T77" s="10" t="s">
        <v>412</v>
      </c>
      <c r="U77" s="10">
        <v>10</v>
      </c>
    </row>
    <row r="78" spans="3:21">
      <c r="C78" s="11" t="s">
        <v>370</v>
      </c>
      <c r="D78" s="10">
        <v>0</v>
      </c>
      <c r="E78" s="10">
        <v>0</v>
      </c>
      <c r="F78" s="10">
        <v>0</v>
      </c>
      <c r="G78" s="10"/>
      <c r="H78" s="10">
        <v>0</v>
      </c>
      <c r="I78" s="10">
        <v>0</v>
      </c>
      <c r="J78" s="10">
        <v>0</v>
      </c>
      <c r="K78" s="10"/>
      <c r="L78" s="10">
        <v>6</v>
      </c>
      <c r="M78" s="10">
        <v>38</v>
      </c>
      <c r="N78" s="10">
        <v>1</v>
      </c>
      <c r="O78" s="10">
        <v>10</v>
      </c>
      <c r="P78" s="10"/>
      <c r="Q78" s="10">
        <v>0</v>
      </c>
      <c r="R78" s="10">
        <v>0</v>
      </c>
      <c r="S78" s="10">
        <v>0</v>
      </c>
      <c r="T78" s="10" t="s">
        <v>412</v>
      </c>
      <c r="U78" s="10">
        <v>9.8000000000000007</v>
      </c>
    </row>
    <row r="79" spans="3:21">
      <c r="C79" s="11" t="s">
        <v>689</v>
      </c>
      <c r="D79" s="10">
        <v>0</v>
      </c>
      <c r="E79" s="10">
        <v>0</v>
      </c>
      <c r="F79" s="10">
        <v>0</v>
      </c>
      <c r="G79" s="10"/>
      <c r="H79" s="10">
        <v>0</v>
      </c>
      <c r="I79" s="10">
        <v>0</v>
      </c>
      <c r="J79" s="10">
        <v>0</v>
      </c>
      <c r="K79" s="10"/>
      <c r="L79" s="10">
        <v>10</v>
      </c>
      <c r="M79" s="10">
        <v>92</v>
      </c>
      <c r="N79" s="10">
        <v>0</v>
      </c>
      <c r="O79" s="10">
        <v>12</v>
      </c>
      <c r="P79" s="10"/>
      <c r="Q79" s="10">
        <v>0</v>
      </c>
      <c r="R79" s="10">
        <v>0</v>
      </c>
      <c r="S79" s="10">
        <v>0</v>
      </c>
      <c r="T79" s="10" t="s">
        <v>412</v>
      </c>
      <c r="U79" s="10">
        <v>9.1999999999999993</v>
      </c>
    </row>
    <row r="80" spans="3:21">
      <c r="C80" s="11" t="s">
        <v>691</v>
      </c>
      <c r="D80" s="10">
        <v>0</v>
      </c>
      <c r="E80" s="10">
        <v>0</v>
      </c>
      <c r="F80" s="10">
        <v>0</v>
      </c>
      <c r="G80" s="10"/>
      <c r="H80" s="10">
        <v>0</v>
      </c>
      <c r="I80" s="10">
        <v>0</v>
      </c>
      <c r="J80" s="10">
        <v>0</v>
      </c>
      <c r="K80" s="10"/>
      <c r="L80" s="10">
        <v>4</v>
      </c>
      <c r="M80" s="10">
        <v>30</v>
      </c>
      <c r="N80" s="10">
        <v>1</v>
      </c>
      <c r="O80" s="10">
        <v>7</v>
      </c>
      <c r="P80" s="10"/>
      <c r="Q80" s="10">
        <v>0</v>
      </c>
      <c r="R80" s="10">
        <v>0</v>
      </c>
      <c r="S80" s="10">
        <v>0</v>
      </c>
      <c r="T80" s="10" t="s">
        <v>412</v>
      </c>
      <c r="U80" s="10">
        <v>9</v>
      </c>
    </row>
    <row r="81" spans="3:21">
      <c r="C81" s="11" t="s">
        <v>390</v>
      </c>
      <c r="D81" s="10">
        <v>0</v>
      </c>
      <c r="E81" s="10">
        <v>0</v>
      </c>
      <c r="F81" s="10">
        <v>0</v>
      </c>
      <c r="G81" s="10"/>
      <c r="H81" s="10">
        <v>0</v>
      </c>
      <c r="I81" s="10">
        <v>0</v>
      </c>
      <c r="J81" s="10">
        <v>0</v>
      </c>
      <c r="K81" s="10"/>
      <c r="L81" s="10">
        <v>4</v>
      </c>
      <c r="M81" s="10">
        <v>85</v>
      </c>
      <c r="N81" s="10">
        <v>0</v>
      </c>
      <c r="O81" s="10">
        <v>9</v>
      </c>
      <c r="P81" s="10"/>
      <c r="Q81" s="10">
        <v>0</v>
      </c>
      <c r="R81" s="10">
        <v>0</v>
      </c>
      <c r="S81" s="10">
        <v>0</v>
      </c>
      <c r="T81" s="10" t="s">
        <v>412</v>
      </c>
      <c r="U81" s="10">
        <v>8.5</v>
      </c>
    </row>
    <row r="82" spans="3:21">
      <c r="C82" s="11" t="s">
        <v>366</v>
      </c>
      <c r="D82" s="10">
        <v>0</v>
      </c>
      <c r="E82" s="10">
        <v>0</v>
      </c>
      <c r="F82" s="10">
        <v>0</v>
      </c>
      <c r="G82" s="10"/>
      <c r="H82" s="10">
        <v>0</v>
      </c>
      <c r="I82" s="10">
        <v>0</v>
      </c>
      <c r="J82" s="10">
        <v>0</v>
      </c>
      <c r="K82" s="10"/>
      <c r="L82" s="10">
        <v>2</v>
      </c>
      <c r="M82" s="10">
        <v>22</v>
      </c>
      <c r="N82" s="10">
        <v>1</v>
      </c>
      <c r="O82" s="10">
        <v>3</v>
      </c>
      <c r="P82" s="10"/>
      <c r="Q82" s="10">
        <v>0</v>
      </c>
      <c r="R82" s="10">
        <v>0</v>
      </c>
      <c r="S82" s="10">
        <v>0</v>
      </c>
      <c r="T82" s="10" t="s">
        <v>412</v>
      </c>
      <c r="U82" s="10">
        <v>8.1999999999999993</v>
      </c>
    </row>
    <row r="83" spans="3:21">
      <c r="C83" s="11" t="s">
        <v>699</v>
      </c>
      <c r="D83" s="10">
        <v>0</v>
      </c>
      <c r="E83" s="10">
        <v>0</v>
      </c>
      <c r="F83" s="10">
        <v>0</v>
      </c>
      <c r="G83" s="10"/>
      <c r="H83" s="10">
        <v>0</v>
      </c>
      <c r="I83" s="10">
        <v>0</v>
      </c>
      <c r="J83" s="10">
        <v>0</v>
      </c>
      <c r="K83" s="10"/>
      <c r="L83" s="10">
        <v>6</v>
      </c>
      <c r="M83" s="10">
        <v>69</v>
      </c>
      <c r="N83" s="10">
        <v>0</v>
      </c>
      <c r="O83" s="10">
        <v>8</v>
      </c>
      <c r="P83" s="10"/>
      <c r="Q83" s="10">
        <v>0</v>
      </c>
      <c r="R83" s="10">
        <v>0</v>
      </c>
      <c r="S83" s="10">
        <v>0</v>
      </c>
      <c r="T83" s="10" t="s">
        <v>412</v>
      </c>
      <c r="U83" s="10">
        <v>6.9</v>
      </c>
    </row>
    <row r="84" spans="3:21">
      <c r="C84" s="11" t="s">
        <v>702</v>
      </c>
      <c r="D84" s="10">
        <v>0</v>
      </c>
      <c r="E84" s="10">
        <v>0</v>
      </c>
      <c r="F84" s="10">
        <v>0</v>
      </c>
      <c r="G84" s="10"/>
      <c r="H84" s="10">
        <v>0</v>
      </c>
      <c r="I84" s="10">
        <v>0</v>
      </c>
      <c r="J84" s="10">
        <v>0</v>
      </c>
      <c r="K84" s="10"/>
      <c r="L84" s="10">
        <v>8</v>
      </c>
      <c r="M84" s="10">
        <v>63</v>
      </c>
      <c r="N84" s="10">
        <v>0</v>
      </c>
      <c r="O84" s="10">
        <v>11</v>
      </c>
      <c r="P84" s="10"/>
      <c r="Q84" s="10">
        <v>0</v>
      </c>
      <c r="R84" s="10">
        <v>0</v>
      </c>
      <c r="S84" s="10">
        <v>0</v>
      </c>
      <c r="T84" s="10" t="s">
        <v>412</v>
      </c>
      <c r="U84" s="10">
        <v>6.3</v>
      </c>
    </row>
    <row r="85" spans="3:21">
      <c r="C85" s="11" t="s">
        <v>703</v>
      </c>
      <c r="D85" s="10">
        <v>0</v>
      </c>
      <c r="E85" s="10">
        <v>0</v>
      </c>
      <c r="F85" s="10">
        <v>0</v>
      </c>
      <c r="G85" s="10"/>
      <c r="H85" s="10">
        <v>0</v>
      </c>
      <c r="I85" s="10">
        <v>0</v>
      </c>
      <c r="J85" s="10">
        <v>0</v>
      </c>
      <c r="K85" s="10"/>
      <c r="L85" s="10">
        <v>4</v>
      </c>
      <c r="M85" s="10">
        <v>62</v>
      </c>
      <c r="N85" s="10">
        <v>0</v>
      </c>
      <c r="O85" s="10">
        <v>5</v>
      </c>
      <c r="P85" s="10"/>
      <c r="Q85" s="10">
        <v>0</v>
      </c>
      <c r="R85" s="10">
        <v>0</v>
      </c>
      <c r="S85" s="10">
        <v>0</v>
      </c>
      <c r="T85" s="10" t="s">
        <v>412</v>
      </c>
      <c r="U85" s="10">
        <v>6.2</v>
      </c>
    </row>
    <row r="86" spans="3:21">
      <c r="C86" s="11" t="s">
        <v>360</v>
      </c>
      <c r="D86" s="10">
        <v>0</v>
      </c>
      <c r="E86" s="10">
        <v>0</v>
      </c>
      <c r="F86" s="10">
        <v>0</v>
      </c>
      <c r="G86" s="10"/>
      <c r="H86" s="10">
        <v>0</v>
      </c>
      <c r="I86" s="10">
        <v>0</v>
      </c>
      <c r="J86" s="10">
        <v>0</v>
      </c>
      <c r="K86" s="10"/>
      <c r="L86" s="10">
        <v>1</v>
      </c>
      <c r="M86" s="10">
        <v>1</v>
      </c>
      <c r="N86" s="10">
        <v>1</v>
      </c>
      <c r="O86" s="10">
        <v>1</v>
      </c>
      <c r="P86" s="10"/>
      <c r="Q86" s="10">
        <v>0</v>
      </c>
      <c r="R86" s="10">
        <v>0</v>
      </c>
      <c r="S86" s="10">
        <v>0</v>
      </c>
      <c r="T86" s="10" t="s">
        <v>412</v>
      </c>
      <c r="U86" s="10">
        <v>6.1</v>
      </c>
    </row>
    <row r="87" spans="3:21">
      <c r="C87" s="11" t="s">
        <v>372</v>
      </c>
      <c r="D87" s="10">
        <v>0</v>
      </c>
      <c r="E87" s="10">
        <v>0</v>
      </c>
      <c r="F87" s="10">
        <v>0</v>
      </c>
      <c r="G87" s="10"/>
      <c r="H87" s="10">
        <v>0</v>
      </c>
      <c r="I87" s="10">
        <v>0</v>
      </c>
      <c r="J87" s="10">
        <v>0</v>
      </c>
      <c r="K87" s="10"/>
      <c r="L87" s="10">
        <v>3</v>
      </c>
      <c r="M87" s="10">
        <v>59</v>
      </c>
      <c r="N87" s="10">
        <v>0</v>
      </c>
      <c r="O87" s="10">
        <v>4</v>
      </c>
      <c r="P87" s="10"/>
      <c r="Q87" s="10">
        <v>0</v>
      </c>
      <c r="R87" s="10">
        <v>0</v>
      </c>
      <c r="S87" s="10">
        <v>0</v>
      </c>
      <c r="T87" s="10" t="s">
        <v>412</v>
      </c>
      <c r="U87" s="10">
        <v>5.9</v>
      </c>
    </row>
    <row r="88" spans="3:21">
      <c r="C88" s="11" t="s">
        <v>708</v>
      </c>
      <c r="D88" s="10">
        <v>0</v>
      </c>
      <c r="E88" s="10">
        <v>0</v>
      </c>
      <c r="F88" s="10">
        <v>0</v>
      </c>
      <c r="G88" s="10"/>
      <c r="H88" s="10">
        <v>0</v>
      </c>
      <c r="I88" s="10">
        <v>0</v>
      </c>
      <c r="J88" s="10">
        <v>0</v>
      </c>
      <c r="K88" s="10"/>
      <c r="L88" s="10">
        <v>2</v>
      </c>
      <c r="M88" s="10">
        <v>50</v>
      </c>
      <c r="N88" s="10">
        <v>0</v>
      </c>
      <c r="O88" s="10">
        <v>4</v>
      </c>
      <c r="P88" s="10"/>
      <c r="Q88" s="10">
        <v>0</v>
      </c>
      <c r="R88" s="10">
        <v>0</v>
      </c>
      <c r="S88" s="10">
        <v>0</v>
      </c>
      <c r="T88" s="10" t="s">
        <v>412</v>
      </c>
      <c r="U88" s="10">
        <v>5</v>
      </c>
    </row>
    <row r="89" spans="3:21">
      <c r="C89" s="11" t="s">
        <v>382</v>
      </c>
      <c r="D89" s="10">
        <v>0</v>
      </c>
      <c r="E89" s="10">
        <v>0</v>
      </c>
      <c r="F89" s="10">
        <v>0</v>
      </c>
      <c r="G89" s="10"/>
      <c r="H89" s="10">
        <v>0</v>
      </c>
      <c r="I89" s="10">
        <v>0</v>
      </c>
      <c r="J89" s="10">
        <v>0</v>
      </c>
      <c r="K89" s="10"/>
      <c r="L89" s="10">
        <v>6</v>
      </c>
      <c r="M89" s="10">
        <v>44</v>
      </c>
      <c r="N89" s="10">
        <v>0</v>
      </c>
      <c r="O89" s="10">
        <v>6</v>
      </c>
      <c r="P89" s="10"/>
      <c r="Q89" s="10">
        <v>0</v>
      </c>
      <c r="R89" s="10">
        <v>0</v>
      </c>
      <c r="S89" s="10">
        <v>0</v>
      </c>
      <c r="T89" s="10" t="s">
        <v>412</v>
      </c>
      <c r="U89" s="10">
        <v>4.4000000000000004</v>
      </c>
    </row>
    <row r="90" spans="3:21">
      <c r="C90" s="11" t="s">
        <v>712</v>
      </c>
      <c r="D90" s="10">
        <v>0</v>
      </c>
      <c r="E90" s="10">
        <v>0</v>
      </c>
      <c r="F90" s="10">
        <v>0</v>
      </c>
      <c r="G90" s="10"/>
      <c r="H90" s="10">
        <v>0</v>
      </c>
      <c r="I90" s="10">
        <v>0</v>
      </c>
      <c r="J90" s="10">
        <v>0</v>
      </c>
      <c r="K90" s="10"/>
      <c r="L90" s="10">
        <v>4</v>
      </c>
      <c r="M90" s="10">
        <v>41</v>
      </c>
      <c r="N90" s="10">
        <v>0</v>
      </c>
      <c r="O90" s="10">
        <v>6</v>
      </c>
      <c r="P90" s="10"/>
      <c r="Q90" s="10">
        <v>0</v>
      </c>
      <c r="R90" s="10">
        <v>0</v>
      </c>
      <c r="S90" s="10">
        <v>0</v>
      </c>
      <c r="T90" s="10" t="s">
        <v>412</v>
      </c>
      <c r="U90" s="10">
        <v>4.0999999999999996</v>
      </c>
    </row>
    <row r="91" spans="3:21">
      <c r="C91" s="11" t="s">
        <v>715</v>
      </c>
      <c r="D91" s="10">
        <v>0</v>
      </c>
      <c r="E91" s="10">
        <v>0</v>
      </c>
      <c r="F91" s="10">
        <v>0</v>
      </c>
      <c r="G91" s="10"/>
      <c r="H91" s="10">
        <v>0</v>
      </c>
      <c r="I91" s="10">
        <v>0</v>
      </c>
      <c r="J91" s="10">
        <v>0</v>
      </c>
      <c r="K91" s="10"/>
      <c r="L91" s="10">
        <v>2</v>
      </c>
      <c r="M91" s="10">
        <v>36</v>
      </c>
      <c r="N91" s="10">
        <v>0</v>
      </c>
      <c r="O91" s="10">
        <v>3</v>
      </c>
      <c r="P91" s="10"/>
      <c r="Q91" s="10">
        <v>0</v>
      </c>
      <c r="R91" s="10">
        <v>0</v>
      </c>
      <c r="S91" s="10">
        <v>0</v>
      </c>
      <c r="T91" s="10" t="s">
        <v>412</v>
      </c>
      <c r="U91" s="10">
        <v>3.6</v>
      </c>
    </row>
    <row r="92" spans="3:21">
      <c r="C92" s="11" t="s">
        <v>716</v>
      </c>
      <c r="D92" s="10">
        <v>0</v>
      </c>
      <c r="E92" s="10">
        <v>0</v>
      </c>
      <c r="F92" s="10">
        <v>0</v>
      </c>
      <c r="G92" s="10"/>
      <c r="H92" s="10">
        <v>0</v>
      </c>
      <c r="I92" s="10">
        <v>0</v>
      </c>
      <c r="J92" s="10">
        <v>0</v>
      </c>
      <c r="K92" s="10"/>
      <c r="L92" s="10">
        <v>4</v>
      </c>
      <c r="M92" s="10">
        <v>35</v>
      </c>
      <c r="N92" s="10">
        <v>0</v>
      </c>
      <c r="O92" s="10">
        <v>5</v>
      </c>
      <c r="P92" s="10"/>
      <c r="Q92" s="10">
        <v>0</v>
      </c>
      <c r="R92" s="10">
        <v>0</v>
      </c>
      <c r="S92" s="10">
        <v>0</v>
      </c>
      <c r="T92" s="10" t="s">
        <v>412</v>
      </c>
      <c r="U92" s="10">
        <v>3.5</v>
      </c>
    </row>
    <row r="93" spans="3:21">
      <c r="C93" s="11" t="s">
        <v>717</v>
      </c>
      <c r="D93" s="10">
        <v>0</v>
      </c>
      <c r="E93" s="10">
        <v>0</v>
      </c>
      <c r="F93" s="10">
        <v>0</v>
      </c>
      <c r="G93" s="10"/>
      <c r="H93" s="10">
        <v>0</v>
      </c>
      <c r="I93" s="10">
        <v>0</v>
      </c>
      <c r="J93" s="10">
        <v>0</v>
      </c>
      <c r="K93" s="10"/>
      <c r="L93" s="10">
        <v>3</v>
      </c>
      <c r="M93" s="10">
        <v>32</v>
      </c>
      <c r="N93" s="10">
        <v>0</v>
      </c>
      <c r="O93" s="10">
        <v>4</v>
      </c>
      <c r="P93" s="10"/>
      <c r="Q93" s="10">
        <v>0</v>
      </c>
      <c r="R93" s="10">
        <v>0</v>
      </c>
      <c r="S93" s="10">
        <v>0</v>
      </c>
      <c r="T93" s="10" t="s">
        <v>412</v>
      </c>
      <c r="U93" s="10">
        <v>3.2</v>
      </c>
    </row>
    <row r="94" spans="3:21">
      <c r="C94" s="11" t="s">
        <v>718</v>
      </c>
      <c r="D94" s="10">
        <v>0</v>
      </c>
      <c r="E94" s="10">
        <v>0</v>
      </c>
      <c r="F94" s="10">
        <v>0</v>
      </c>
      <c r="G94" s="10"/>
      <c r="H94" s="10">
        <v>0</v>
      </c>
      <c r="I94" s="10">
        <v>0</v>
      </c>
      <c r="J94" s="10">
        <v>0</v>
      </c>
      <c r="K94" s="10"/>
      <c r="L94" s="10">
        <v>6</v>
      </c>
      <c r="M94" s="10">
        <v>29</v>
      </c>
      <c r="N94" s="10">
        <v>0</v>
      </c>
      <c r="O94" s="10">
        <v>6</v>
      </c>
      <c r="P94" s="10"/>
      <c r="Q94" s="10">
        <v>0</v>
      </c>
      <c r="R94" s="10">
        <v>0</v>
      </c>
      <c r="S94" s="10">
        <v>0</v>
      </c>
      <c r="T94" s="10" t="s">
        <v>412</v>
      </c>
      <c r="U94" s="10">
        <v>2.9</v>
      </c>
    </row>
    <row r="95" spans="3:21">
      <c r="C95" s="11" t="s">
        <v>720</v>
      </c>
      <c r="D95" s="10">
        <v>0</v>
      </c>
      <c r="E95" s="10">
        <v>0</v>
      </c>
      <c r="F95" s="10">
        <v>0</v>
      </c>
      <c r="G95" s="10"/>
      <c r="H95" s="10">
        <v>0</v>
      </c>
      <c r="I95" s="10">
        <v>0</v>
      </c>
      <c r="J95" s="10">
        <v>0</v>
      </c>
      <c r="K95" s="10"/>
      <c r="L95" s="10">
        <v>2</v>
      </c>
      <c r="M95" s="10">
        <v>27</v>
      </c>
      <c r="N95" s="10">
        <v>0</v>
      </c>
      <c r="O95" s="10">
        <v>2</v>
      </c>
      <c r="P95" s="10"/>
      <c r="Q95" s="10">
        <v>0</v>
      </c>
      <c r="R95" s="10">
        <v>0</v>
      </c>
      <c r="S95" s="10">
        <v>0</v>
      </c>
      <c r="T95" s="10" t="s">
        <v>412</v>
      </c>
      <c r="U95" s="10">
        <v>2.7</v>
      </c>
    </row>
    <row r="96" spans="3:21">
      <c r="C96" s="11" t="s">
        <v>722</v>
      </c>
      <c r="D96" s="10">
        <v>0</v>
      </c>
      <c r="E96" s="10">
        <v>0</v>
      </c>
      <c r="F96" s="10">
        <v>0</v>
      </c>
      <c r="G96" s="10"/>
      <c r="H96" s="10">
        <v>0</v>
      </c>
      <c r="I96" s="10">
        <v>0</v>
      </c>
      <c r="J96" s="10">
        <v>0</v>
      </c>
      <c r="K96" s="10"/>
      <c r="L96" s="10">
        <v>2</v>
      </c>
      <c r="M96" s="10">
        <v>25</v>
      </c>
      <c r="N96" s="10">
        <v>0</v>
      </c>
      <c r="O96" s="10">
        <v>2</v>
      </c>
      <c r="P96" s="10"/>
      <c r="Q96" s="10">
        <v>0</v>
      </c>
      <c r="R96" s="10">
        <v>0</v>
      </c>
      <c r="S96" s="10">
        <v>0</v>
      </c>
      <c r="T96" s="10" t="s">
        <v>412</v>
      </c>
      <c r="U96" s="10">
        <v>2.5</v>
      </c>
    </row>
    <row r="97" spans="3:21">
      <c r="C97" s="11" t="s">
        <v>723</v>
      </c>
      <c r="D97" s="10">
        <v>0</v>
      </c>
      <c r="E97" s="10">
        <v>0</v>
      </c>
      <c r="F97" s="10">
        <v>0</v>
      </c>
      <c r="G97" s="10"/>
      <c r="H97" s="10">
        <v>0</v>
      </c>
      <c r="I97" s="10">
        <v>0</v>
      </c>
      <c r="J97" s="10">
        <v>0</v>
      </c>
      <c r="K97" s="10"/>
      <c r="L97" s="10">
        <v>5</v>
      </c>
      <c r="M97" s="10">
        <v>23</v>
      </c>
      <c r="N97" s="10">
        <v>0</v>
      </c>
      <c r="O97" s="10">
        <v>8</v>
      </c>
      <c r="P97" s="10"/>
      <c r="Q97" s="10">
        <v>0</v>
      </c>
      <c r="R97" s="10">
        <v>0</v>
      </c>
      <c r="S97" s="10">
        <v>0</v>
      </c>
      <c r="T97" s="10" t="s">
        <v>412</v>
      </c>
      <c r="U97" s="10">
        <v>2.2999999999999998</v>
      </c>
    </row>
    <row r="98" spans="3:21">
      <c r="C98" s="11" t="s">
        <v>724</v>
      </c>
      <c r="D98" s="10">
        <v>0</v>
      </c>
      <c r="E98" s="10">
        <v>0</v>
      </c>
      <c r="F98" s="10">
        <v>0</v>
      </c>
      <c r="G98" s="10"/>
      <c r="H98" s="10">
        <v>0</v>
      </c>
      <c r="I98" s="10">
        <v>0</v>
      </c>
      <c r="J98" s="10">
        <v>0</v>
      </c>
      <c r="K98" s="10"/>
      <c r="L98" s="10">
        <v>3</v>
      </c>
      <c r="M98" s="10">
        <v>19</v>
      </c>
      <c r="N98" s="10">
        <v>0</v>
      </c>
      <c r="O98" s="10">
        <v>3</v>
      </c>
      <c r="P98" s="10"/>
      <c r="Q98" s="10">
        <v>0</v>
      </c>
      <c r="R98" s="10">
        <v>0</v>
      </c>
      <c r="S98" s="10">
        <v>0</v>
      </c>
      <c r="T98" s="10" t="s">
        <v>412</v>
      </c>
      <c r="U98" s="10">
        <v>1.9</v>
      </c>
    </row>
    <row r="99" spans="3:21">
      <c r="C99" s="11" t="s">
        <v>386</v>
      </c>
      <c r="D99" s="10">
        <v>0</v>
      </c>
      <c r="E99" s="10">
        <v>0</v>
      </c>
      <c r="F99" s="10">
        <v>0</v>
      </c>
      <c r="G99" s="10"/>
      <c r="H99" s="10">
        <v>0</v>
      </c>
      <c r="I99" s="10">
        <v>0</v>
      </c>
      <c r="J99" s="10">
        <v>0</v>
      </c>
      <c r="K99" s="10"/>
      <c r="L99" s="10">
        <v>2</v>
      </c>
      <c r="M99" s="10">
        <v>18</v>
      </c>
      <c r="N99" s="10">
        <v>0</v>
      </c>
      <c r="O99" s="10">
        <v>3</v>
      </c>
      <c r="P99" s="10"/>
      <c r="Q99" s="10">
        <v>0</v>
      </c>
      <c r="R99" s="10">
        <v>0</v>
      </c>
      <c r="S99" s="10">
        <v>0</v>
      </c>
      <c r="T99" s="10" t="s">
        <v>412</v>
      </c>
      <c r="U99" s="10">
        <v>1.8</v>
      </c>
    </row>
    <row r="100" spans="3:21">
      <c r="C100" s="11" t="s">
        <v>731</v>
      </c>
      <c r="D100" s="10">
        <v>0</v>
      </c>
      <c r="E100" s="10">
        <v>0</v>
      </c>
      <c r="F100" s="10">
        <v>0</v>
      </c>
      <c r="G100" s="10"/>
      <c r="H100" s="10">
        <v>0</v>
      </c>
      <c r="I100" s="10">
        <v>0</v>
      </c>
      <c r="J100" s="10">
        <v>0</v>
      </c>
      <c r="K100" s="10"/>
      <c r="L100" s="10">
        <v>3</v>
      </c>
      <c r="M100" s="10">
        <v>15</v>
      </c>
      <c r="N100" s="10">
        <v>0</v>
      </c>
      <c r="O100" s="10">
        <v>10</v>
      </c>
      <c r="P100" s="10"/>
      <c r="Q100" s="10">
        <v>0</v>
      </c>
      <c r="R100" s="10">
        <v>0</v>
      </c>
      <c r="S100" s="10">
        <v>0</v>
      </c>
      <c r="T100" s="10" t="s">
        <v>412</v>
      </c>
      <c r="U100" s="10">
        <v>1.5</v>
      </c>
    </row>
    <row r="101" spans="3:21">
      <c r="C101" s="11" t="s">
        <v>732</v>
      </c>
      <c r="D101" s="10">
        <v>0</v>
      </c>
      <c r="E101" s="10">
        <v>0</v>
      </c>
      <c r="F101" s="10">
        <v>0</v>
      </c>
      <c r="G101" s="10"/>
      <c r="H101" s="10">
        <v>0</v>
      </c>
      <c r="I101" s="10">
        <v>0</v>
      </c>
      <c r="J101" s="10">
        <v>0</v>
      </c>
      <c r="K101" s="10"/>
      <c r="L101" s="10">
        <v>3</v>
      </c>
      <c r="M101" s="10">
        <v>15</v>
      </c>
      <c r="N101" s="10">
        <v>0</v>
      </c>
      <c r="O101" s="10">
        <v>6</v>
      </c>
      <c r="P101" s="10"/>
      <c r="Q101" s="10">
        <v>0</v>
      </c>
      <c r="R101" s="10">
        <v>0</v>
      </c>
      <c r="S101" s="10">
        <v>0</v>
      </c>
      <c r="T101" s="10" t="s">
        <v>412</v>
      </c>
      <c r="U101" s="10">
        <v>1.5</v>
      </c>
    </row>
    <row r="102" spans="3:21">
      <c r="C102" s="11" t="s">
        <v>385</v>
      </c>
      <c r="D102" s="10">
        <v>0</v>
      </c>
      <c r="E102" s="10">
        <v>0</v>
      </c>
      <c r="F102" s="10">
        <v>0</v>
      </c>
      <c r="G102" s="10"/>
      <c r="H102" s="10">
        <v>0</v>
      </c>
      <c r="I102" s="10">
        <v>0</v>
      </c>
      <c r="J102" s="10">
        <v>0</v>
      </c>
      <c r="K102" s="10"/>
      <c r="L102" s="10">
        <v>1</v>
      </c>
      <c r="M102" s="10">
        <v>14</v>
      </c>
      <c r="N102" s="10">
        <v>0</v>
      </c>
      <c r="O102" s="10">
        <v>2</v>
      </c>
      <c r="P102" s="10"/>
      <c r="Q102" s="10">
        <v>0</v>
      </c>
      <c r="R102" s="10">
        <v>0</v>
      </c>
      <c r="S102" s="10">
        <v>0</v>
      </c>
      <c r="T102" s="10" t="s">
        <v>412</v>
      </c>
      <c r="U102" s="10">
        <v>1.4</v>
      </c>
    </row>
    <row r="103" spans="3:21">
      <c r="C103" s="11" t="s">
        <v>735</v>
      </c>
      <c r="D103" s="10">
        <v>0</v>
      </c>
      <c r="E103" s="10">
        <v>0</v>
      </c>
      <c r="F103" s="10">
        <v>0</v>
      </c>
      <c r="G103" s="10"/>
      <c r="H103" s="10">
        <v>0</v>
      </c>
      <c r="I103" s="10">
        <v>0</v>
      </c>
      <c r="J103" s="10">
        <v>0</v>
      </c>
      <c r="K103" s="10"/>
      <c r="L103" s="10">
        <v>2</v>
      </c>
      <c r="M103" s="10">
        <v>13</v>
      </c>
      <c r="N103" s="10">
        <v>0</v>
      </c>
      <c r="O103" s="10">
        <v>2</v>
      </c>
      <c r="P103" s="10"/>
      <c r="Q103" s="10">
        <v>0</v>
      </c>
      <c r="R103" s="10">
        <v>0</v>
      </c>
      <c r="S103" s="10">
        <v>0</v>
      </c>
      <c r="T103" s="10" t="s">
        <v>412</v>
      </c>
      <c r="U103" s="10">
        <v>1.3</v>
      </c>
    </row>
    <row r="104" spans="3:21">
      <c r="C104" s="11" t="s">
        <v>389</v>
      </c>
      <c r="D104" s="10">
        <v>0</v>
      </c>
      <c r="E104" s="10">
        <v>0</v>
      </c>
      <c r="F104" s="10">
        <v>0</v>
      </c>
      <c r="G104" s="10"/>
      <c r="H104" s="10">
        <v>0</v>
      </c>
      <c r="I104" s="10">
        <v>0</v>
      </c>
      <c r="J104" s="10">
        <v>0</v>
      </c>
      <c r="K104" s="10"/>
      <c r="L104" s="10">
        <v>2</v>
      </c>
      <c r="M104" s="10">
        <v>10</v>
      </c>
      <c r="N104" s="10">
        <v>0</v>
      </c>
      <c r="O104" s="10">
        <v>2</v>
      </c>
      <c r="P104" s="10"/>
      <c r="Q104" s="10">
        <v>0</v>
      </c>
      <c r="R104" s="10">
        <v>0</v>
      </c>
      <c r="S104" s="10">
        <v>0</v>
      </c>
      <c r="T104" s="10" t="s">
        <v>412</v>
      </c>
      <c r="U104" s="10">
        <v>1</v>
      </c>
    </row>
    <row r="105" spans="3:21">
      <c r="C105" s="11" t="s">
        <v>737</v>
      </c>
      <c r="D105" s="10">
        <v>0</v>
      </c>
      <c r="E105" s="10">
        <v>0</v>
      </c>
      <c r="F105" s="10">
        <v>0</v>
      </c>
      <c r="G105" s="10"/>
      <c r="H105" s="10">
        <v>0</v>
      </c>
      <c r="I105" s="10">
        <v>0</v>
      </c>
      <c r="J105" s="10">
        <v>0</v>
      </c>
      <c r="K105" s="10"/>
      <c r="L105" s="10">
        <v>1</v>
      </c>
      <c r="M105" s="10">
        <v>10</v>
      </c>
      <c r="N105" s="10">
        <v>0</v>
      </c>
      <c r="O105" s="10">
        <v>1</v>
      </c>
      <c r="P105" s="10"/>
      <c r="Q105" s="10">
        <v>0</v>
      </c>
      <c r="R105" s="10">
        <v>0</v>
      </c>
      <c r="S105" s="10">
        <v>0</v>
      </c>
      <c r="T105" s="10" t="s">
        <v>412</v>
      </c>
      <c r="U105" s="10">
        <v>1</v>
      </c>
    </row>
    <row r="106" spans="3:21">
      <c r="C106" s="11" t="s">
        <v>391</v>
      </c>
      <c r="D106" s="10">
        <v>0</v>
      </c>
      <c r="E106" s="10">
        <v>0</v>
      </c>
      <c r="F106" s="10">
        <v>0</v>
      </c>
      <c r="G106" s="10"/>
      <c r="H106" s="10">
        <v>0</v>
      </c>
      <c r="I106" s="10">
        <v>0</v>
      </c>
      <c r="J106" s="10">
        <v>0</v>
      </c>
      <c r="K106" s="10"/>
      <c r="L106" s="10">
        <v>1</v>
      </c>
      <c r="M106" s="10">
        <v>8</v>
      </c>
      <c r="N106" s="10">
        <v>0</v>
      </c>
      <c r="O106" s="10">
        <v>1</v>
      </c>
      <c r="P106" s="10"/>
      <c r="Q106" s="10">
        <v>0</v>
      </c>
      <c r="R106" s="10">
        <v>0</v>
      </c>
      <c r="S106" s="10">
        <v>0</v>
      </c>
      <c r="T106" s="10" t="s">
        <v>412</v>
      </c>
      <c r="U106" s="10">
        <v>0.8</v>
      </c>
    </row>
    <row r="107" spans="3:21">
      <c r="C107" s="11" t="s">
        <v>744</v>
      </c>
      <c r="D107" s="10">
        <v>0</v>
      </c>
      <c r="E107" s="10">
        <v>0</v>
      </c>
      <c r="F107" s="10">
        <v>0</v>
      </c>
      <c r="G107" s="10"/>
      <c r="H107" s="10">
        <v>0</v>
      </c>
      <c r="I107" s="10">
        <v>0</v>
      </c>
      <c r="J107" s="10">
        <v>0</v>
      </c>
      <c r="K107" s="10"/>
      <c r="L107" s="10">
        <v>2</v>
      </c>
      <c r="M107" s="10">
        <v>4</v>
      </c>
      <c r="N107" s="10">
        <v>0</v>
      </c>
      <c r="O107" s="10">
        <v>6</v>
      </c>
      <c r="P107" s="10"/>
      <c r="Q107" s="10">
        <v>0</v>
      </c>
      <c r="R107" s="10">
        <v>0</v>
      </c>
      <c r="S107" s="10">
        <v>0</v>
      </c>
      <c r="T107" s="10" t="s">
        <v>412</v>
      </c>
      <c r="U107" s="10">
        <v>0.4</v>
      </c>
    </row>
    <row r="108" spans="3:21">
      <c r="C108" s="11" t="s">
        <v>745</v>
      </c>
      <c r="D108" s="10">
        <v>0</v>
      </c>
      <c r="E108" s="10">
        <v>0</v>
      </c>
      <c r="F108" s="10">
        <v>0</v>
      </c>
      <c r="G108" s="10"/>
      <c r="H108" s="10">
        <v>0</v>
      </c>
      <c r="I108" s="10">
        <v>0</v>
      </c>
      <c r="J108" s="10">
        <v>0</v>
      </c>
      <c r="K108" s="10"/>
      <c r="L108" s="10">
        <v>1</v>
      </c>
      <c r="M108" s="10">
        <v>4</v>
      </c>
      <c r="N108" s="10">
        <v>0</v>
      </c>
      <c r="O108" s="10">
        <v>1</v>
      </c>
      <c r="P108" s="10"/>
      <c r="Q108" s="10">
        <v>0</v>
      </c>
      <c r="R108" s="10">
        <v>0</v>
      </c>
      <c r="S108" s="10">
        <v>0</v>
      </c>
      <c r="T108" s="10" t="s">
        <v>412</v>
      </c>
      <c r="U108" s="10">
        <v>0.4</v>
      </c>
    </row>
  </sheetData>
  <autoFilter ref="B3:U3">
    <sortState ref="B4:U108">
      <sortCondition descending="1" ref="U3"/>
    </sortState>
  </autoFilter>
  <mergeCells count="3">
    <mergeCell ref="H2:J2"/>
    <mergeCell ref="L2:O2"/>
    <mergeCell ref="Q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3"/>
  <sheetViews>
    <sheetView workbookViewId="0">
      <selection activeCell="G1" sqref="G1:G1048576"/>
    </sheetView>
  </sheetViews>
  <sheetFormatPr baseColWidth="10" defaultColWidth="8.83203125" defaultRowHeight="14" x14ac:dyDescent="0"/>
  <cols>
    <col min="3" max="3" width="30.6640625" customWidth="1"/>
  </cols>
  <sheetData>
    <row r="2" spans="2:21">
      <c r="C2" s="9" t="s">
        <v>414</v>
      </c>
      <c r="D2" s="167" t="s">
        <v>415</v>
      </c>
      <c r="E2" s="167"/>
      <c r="F2" s="167"/>
      <c r="G2" s="10"/>
      <c r="H2" s="167" t="s">
        <v>416</v>
      </c>
      <c r="I2" s="167"/>
      <c r="J2" s="167"/>
      <c r="K2" s="10"/>
      <c r="L2" s="167" t="s">
        <v>417</v>
      </c>
      <c r="M2" s="167"/>
      <c r="N2" s="167"/>
      <c r="O2" s="167"/>
      <c r="P2" s="10"/>
      <c r="Q2" s="167" t="s">
        <v>418</v>
      </c>
      <c r="R2" s="167"/>
      <c r="S2" s="167"/>
      <c r="T2" s="10"/>
      <c r="U2" s="9" t="s">
        <v>0</v>
      </c>
    </row>
    <row r="3" spans="2:21">
      <c r="C3" s="11"/>
      <c r="D3" s="11" t="s">
        <v>420</v>
      </c>
      <c r="E3" s="11" t="s">
        <v>421</v>
      </c>
      <c r="F3" s="11" t="s">
        <v>422</v>
      </c>
      <c r="G3" s="10"/>
      <c r="H3" s="11" t="s">
        <v>423</v>
      </c>
      <c r="I3" s="11" t="s">
        <v>420</v>
      </c>
      <c r="J3" s="11" t="s">
        <v>421</v>
      </c>
      <c r="K3" s="10"/>
      <c r="L3" s="11" t="s">
        <v>424</v>
      </c>
      <c r="M3" s="11" t="s">
        <v>420</v>
      </c>
      <c r="N3" s="11" t="s">
        <v>421</v>
      </c>
      <c r="O3" s="11" t="s">
        <v>425</v>
      </c>
      <c r="P3" s="10"/>
      <c r="Q3" s="11" t="s">
        <v>426</v>
      </c>
      <c r="R3" s="11" t="s">
        <v>427</v>
      </c>
      <c r="S3" s="11" t="s">
        <v>421</v>
      </c>
      <c r="T3" s="10" t="s">
        <v>400</v>
      </c>
      <c r="U3" s="11" t="s">
        <v>428</v>
      </c>
    </row>
    <row r="4" spans="2:21">
      <c r="B4" t="str">
        <f>IFERROR(VLOOKUP(C4,#REF!,14,FALSE)," ")</f>
        <v xml:space="preserve"> </v>
      </c>
      <c r="C4" s="11" t="s">
        <v>222</v>
      </c>
      <c r="D4" s="10">
        <v>0</v>
      </c>
      <c r="E4" s="10">
        <v>0</v>
      </c>
      <c r="F4" s="10">
        <v>0</v>
      </c>
      <c r="G4" s="10"/>
      <c r="H4" s="10">
        <v>0</v>
      </c>
      <c r="I4" s="10">
        <v>0</v>
      </c>
      <c r="J4" s="10">
        <v>0</v>
      </c>
      <c r="K4" s="10"/>
      <c r="L4" s="10">
        <v>66</v>
      </c>
      <c r="M4" s="10">
        <v>964</v>
      </c>
      <c r="N4" s="10">
        <v>4</v>
      </c>
      <c r="O4" s="10">
        <v>100</v>
      </c>
      <c r="P4" s="10"/>
      <c r="Q4" s="10">
        <v>0</v>
      </c>
      <c r="R4" s="10">
        <v>0</v>
      </c>
      <c r="S4" s="10">
        <v>0</v>
      </c>
      <c r="T4" s="10" t="s">
        <v>403</v>
      </c>
      <c r="U4" s="10">
        <v>120.4</v>
      </c>
    </row>
    <row r="5" spans="2:21">
      <c r="B5" t="str">
        <f>IFERROR(VLOOKUP(C5,#REF!,14,FALSE)," ")</f>
        <v xml:space="preserve"> </v>
      </c>
      <c r="C5" s="11" t="s">
        <v>700</v>
      </c>
      <c r="D5" s="10">
        <v>0</v>
      </c>
      <c r="E5" s="10">
        <v>0</v>
      </c>
      <c r="F5" s="10">
        <v>0</v>
      </c>
      <c r="G5" s="10"/>
      <c r="H5" s="10">
        <v>0</v>
      </c>
      <c r="I5" s="10">
        <v>0</v>
      </c>
      <c r="J5" s="10">
        <v>0</v>
      </c>
      <c r="K5" s="10"/>
      <c r="L5" s="10">
        <v>7</v>
      </c>
      <c r="M5" s="10">
        <v>88</v>
      </c>
      <c r="N5" s="10">
        <v>0</v>
      </c>
      <c r="O5" s="10">
        <v>16</v>
      </c>
      <c r="P5" s="10"/>
      <c r="Q5" s="10">
        <v>0</v>
      </c>
      <c r="R5" s="10">
        <v>1</v>
      </c>
      <c r="S5" s="10">
        <v>0</v>
      </c>
      <c r="T5" s="10" t="s">
        <v>403</v>
      </c>
      <c r="U5" s="10">
        <v>6.8</v>
      </c>
    </row>
    <row r="6" spans="2:21">
      <c r="B6" t="str">
        <f>IFERROR(VLOOKUP(C6,#REF!,14,FALSE)," ")</f>
        <v xml:space="preserve"> </v>
      </c>
      <c r="C6" s="11" t="s">
        <v>271</v>
      </c>
      <c r="D6" s="10">
        <v>0</v>
      </c>
      <c r="E6" s="10">
        <v>0</v>
      </c>
      <c r="F6" s="10">
        <v>0</v>
      </c>
      <c r="G6" s="10"/>
      <c r="H6" s="10">
        <v>5</v>
      </c>
      <c r="I6" s="10">
        <v>18</v>
      </c>
      <c r="J6" s="10">
        <v>0</v>
      </c>
      <c r="K6" s="10"/>
      <c r="L6" s="10">
        <v>55</v>
      </c>
      <c r="M6" s="10">
        <v>622</v>
      </c>
      <c r="N6" s="10">
        <v>2</v>
      </c>
      <c r="O6" s="10">
        <v>82</v>
      </c>
      <c r="P6" s="10"/>
      <c r="Q6" s="10">
        <v>1</v>
      </c>
      <c r="R6" s="10">
        <v>0</v>
      </c>
      <c r="S6" s="10">
        <v>0</v>
      </c>
      <c r="T6" s="10" t="s">
        <v>403</v>
      </c>
      <c r="U6" s="10">
        <v>78</v>
      </c>
    </row>
    <row r="7" spans="2:21">
      <c r="B7" t="str">
        <f>IFERROR(VLOOKUP(C7,#REF!,14,FALSE)," ")</f>
        <v xml:space="preserve"> </v>
      </c>
      <c r="C7" s="11" t="s">
        <v>245</v>
      </c>
      <c r="D7" s="10">
        <v>0</v>
      </c>
      <c r="E7" s="10">
        <v>0</v>
      </c>
      <c r="F7" s="10">
        <v>0</v>
      </c>
      <c r="G7" s="10"/>
      <c r="H7" s="10">
        <v>2</v>
      </c>
      <c r="I7" s="10">
        <v>15</v>
      </c>
      <c r="J7" s="10">
        <v>0</v>
      </c>
      <c r="K7" s="10"/>
      <c r="L7" s="10">
        <v>69</v>
      </c>
      <c r="M7" s="10">
        <v>967</v>
      </c>
      <c r="N7" s="10">
        <v>5</v>
      </c>
      <c r="O7" s="10">
        <v>92</v>
      </c>
      <c r="P7" s="10"/>
      <c r="Q7" s="10">
        <v>0</v>
      </c>
      <c r="R7" s="10">
        <v>1</v>
      </c>
      <c r="S7" s="10">
        <v>0</v>
      </c>
      <c r="T7" s="10" t="s">
        <v>403</v>
      </c>
      <c r="U7" s="10">
        <v>126.2</v>
      </c>
    </row>
    <row r="8" spans="2:21">
      <c r="B8" t="str">
        <f>IFERROR(VLOOKUP(C8,#REF!,14,FALSE)," ")</f>
        <v xml:space="preserve"> </v>
      </c>
      <c r="C8" s="11" t="s">
        <v>285</v>
      </c>
      <c r="D8" s="10">
        <v>0</v>
      </c>
      <c r="E8" s="10">
        <v>0</v>
      </c>
      <c r="F8" s="10">
        <v>0</v>
      </c>
      <c r="G8" s="10"/>
      <c r="H8" s="10">
        <v>2</v>
      </c>
      <c r="I8" s="10">
        <v>50</v>
      </c>
      <c r="J8" s="10">
        <v>1</v>
      </c>
      <c r="K8" s="10"/>
      <c r="L8" s="10">
        <v>31</v>
      </c>
      <c r="M8" s="10">
        <v>279</v>
      </c>
      <c r="N8" s="10">
        <v>2</v>
      </c>
      <c r="O8" s="10">
        <v>51</v>
      </c>
      <c r="P8" s="10"/>
      <c r="Q8" s="10">
        <v>0</v>
      </c>
      <c r="R8" s="10">
        <v>0</v>
      </c>
      <c r="S8" s="10">
        <v>0</v>
      </c>
      <c r="T8" s="10" t="s">
        <v>403</v>
      </c>
      <c r="U8" s="10">
        <v>50.9</v>
      </c>
    </row>
    <row r="9" spans="2:21">
      <c r="B9" t="str">
        <f>IFERROR(VLOOKUP(C9,#REF!,14,FALSE)," ")</f>
        <v xml:space="preserve"> </v>
      </c>
      <c r="C9" s="11" t="s">
        <v>307</v>
      </c>
      <c r="D9" s="10">
        <v>0</v>
      </c>
      <c r="E9" s="10">
        <v>0</v>
      </c>
      <c r="F9" s="10">
        <v>0</v>
      </c>
      <c r="G9" s="10"/>
      <c r="H9" s="10">
        <v>0</v>
      </c>
      <c r="I9" s="10">
        <v>0</v>
      </c>
      <c r="J9" s="10">
        <v>0</v>
      </c>
      <c r="K9" s="10"/>
      <c r="L9" s="10">
        <v>20</v>
      </c>
      <c r="M9" s="10">
        <v>323</v>
      </c>
      <c r="N9" s="10">
        <v>2</v>
      </c>
      <c r="O9" s="10">
        <v>32</v>
      </c>
      <c r="P9" s="10"/>
      <c r="Q9" s="10">
        <v>0</v>
      </c>
      <c r="R9" s="10">
        <v>0</v>
      </c>
      <c r="S9" s="10">
        <v>0</v>
      </c>
      <c r="T9" s="10" t="s">
        <v>403</v>
      </c>
      <c r="U9" s="10">
        <v>44.3</v>
      </c>
    </row>
    <row r="10" spans="2:21">
      <c r="B10" t="str">
        <f>IFERROR(VLOOKUP(C10,#REF!,14,FALSE)," ")</f>
        <v xml:space="preserve"> </v>
      </c>
      <c r="C10" s="11" t="s">
        <v>381</v>
      </c>
      <c r="D10" s="10">
        <v>0</v>
      </c>
      <c r="E10" s="10">
        <v>0</v>
      </c>
      <c r="F10" s="10">
        <v>0</v>
      </c>
      <c r="G10" s="10"/>
      <c r="H10" s="10">
        <v>0</v>
      </c>
      <c r="I10" s="10">
        <v>0</v>
      </c>
      <c r="J10" s="10">
        <v>0</v>
      </c>
      <c r="K10" s="10"/>
      <c r="L10" s="10">
        <v>6</v>
      </c>
      <c r="M10" s="10">
        <v>71</v>
      </c>
      <c r="N10" s="10">
        <v>0</v>
      </c>
      <c r="O10" s="10">
        <v>8</v>
      </c>
      <c r="P10" s="10"/>
      <c r="Q10" s="10">
        <v>0</v>
      </c>
      <c r="R10" s="10">
        <v>0</v>
      </c>
      <c r="S10" s="10">
        <v>0</v>
      </c>
      <c r="T10" s="10" t="s">
        <v>403</v>
      </c>
      <c r="U10" s="10">
        <v>7.1</v>
      </c>
    </row>
    <row r="11" spans="2:21">
      <c r="B11" t="str">
        <f>IFERROR(VLOOKUP(C11,#REF!,14,FALSE)," ")</f>
        <v xml:space="preserve"> </v>
      </c>
      <c r="C11" s="11" t="s">
        <v>256</v>
      </c>
      <c r="D11" s="10">
        <v>0</v>
      </c>
      <c r="E11" s="10">
        <v>0</v>
      </c>
      <c r="F11" s="10">
        <v>0</v>
      </c>
      <c r="G11" s="10"/>
      <c r="H11" s="10">
        <v>0</v>
      </c>
      <c r="I11" s="10">
        <v>0</v>
      </c>
      <c r="J11" s="10">
        <v>0</v>
      </c>
      <c r="K11" s="10"/>
      <c r="L11" s="10">
        <v>35</v>
      </c>
      <c r="M11" s="10">
        <v>477</v>
      </c>
      <c r="N11" s="10">
        <v>3</v>
      </c>
      <c r="O11" s="10">
        <v>76</v>
      </c>
      <c r="P11" s="10"/>
      <c r="Q11" s="10">
        <v>0</v>
      </c>
      <c r="R11" s="10">
        <v>0</v>
      </c>
      <c r="S11" s="10">
        <v>0</v>
      </c>
      <c r="T11" s="10" t="s">
        <v>403</v>
      </c>
      <c r="U11" s="10">
        <v>65.7</v>
      </c>
    </row>
    <row r="12" spans="2:21">
      <c r="B12" t="str">
        <f>IFERROR(VLOOKUP(C12,#REF!,14,FALSE)," ")</f>
        <v xml:space="preserve"> </v>
      </c>
      <c r="C12" s="11" t="s">
        <v>204</v>
      </c>
      <c r="D12" s="10">
        <v>0</v>
      </c>
      <c r="E12" s="10">
        <v>0</v>
      </c>
      <c r="F12" s="10">
        <v>0</v>
      </c>
      <c r="G12" s="10"/>
      <c r="H12" s="10">
        <v>0</v>
      </c>
      <c r="I12" s="10">
        <v>0</v>
      </c>
      <c r="J12" s="10">
        <v>0</v>
      </c>
      <c r="K12" s="10"/>
      <c r="L12" s="10">
        <v>73</v>
      </c>
      <c r="M12" s="10">
        <v>883</v>
      </c>
      <c r="N12" s="10">
        <v>6</v>
      </c>
      <c r="O12" s="10">
        <v>151</v>
      </c>
      <c r="P12" s="10"/>
      <c r="Q12" s="10">
        <v>1</v>
      </c>
      <c r="R12" s="10">
        <v>0</v>
      </c>
      <c r="S12" s="10">
        <v>0</v>
      </c>
      <c r="T12" s="10" t="s">
        <v>403</v>
      </c>
      <c r="U12" s="10">
        <v>126.3</v>
      </c>
    </row>
    <row r="13" spans="2:21">
      <c r="B13" t="str">
        <f>IFERROR(VLOOKUP(C13,#REF!,14,FALSE)," ")</f>
        <v xml:space="preserve"> </v>
      </c>
      <c r="C13" s="11" t="s">
        <v>250</v>
      </c>
      <c r="D13" s="10">
        <v>0</v>
      </c>
      <c r="E13" s="10">
        <v>0</v>
      </c>
      <c r="F13" s="10">
        <v>0</v>
      </c>
      <c r="G13" s="10"/>
      <c r="H13" s="10">
        <v>0</v>
      </c>
      <c r="I13" s="10">
        <v>0</v>
      </c>
      <c r="J13" s="10">
        <v>0</v>
      </c>
      <c r="K13" s="10"/>
      <c r="L13" s="10">
        <v>52</v>
      </c>
      <c r="M13" s="10">
        <v>821</v>
      </c>
      <c r="N13" s="10">
        <v>2</v>
      </c>
      <c r="O13" s="10">
        <v>95</v>
      </c>
      <c r="P13" s="10"/>
      <c r="Q13" s="10">
        <v>0</v>
      </c>
      <c r="R13" s="10">
        <v>0</v>
      </c>
      <c r="S13" s="10">
        <v>0</v>
      </c>
      <c r="T13" s="10" t="s">
        <v>403</v>
      </c>
      <c r="U13" s="10">
        <v>94.1</v>
      </c>
    </row>
    <row r="14" spans="2:21">
      <c r="B14" t="str">
        <f>IFERROR(VLOOKUP(C14,#REF!,14,FALSE)," ")</f>
        <v xml:space="preserve"> </v>
      </c>
      <c r="C14" s="11" t="s">
        <v>217</v>
      </c>
      <c r="D14" s="10">
        <v>0</v>
      </c>
      <c r="E14" s="10">
        <v>0</v>
      </c>
      <c r="F14" s="10">
        <v>0</v>
      </c>
      <c r="G14" s="10"/>
      <c r="H14" s="10">
        <v>1</v>
      </c>
      <c r="I14" s="10">
        <v>0</v>
      </c>
      <c r="J14" s="10">
        <v>0</v>
      </c>
      <c r="K14" s="10"/>
      <c r="L14" s="10">
        <v>83</v>
      </c>
      <c r="M14" s="10">
        <v>1153</v>
      </c>
      <c r="N14" s="10">
        <v>5</v>
      </c>
      <c r="O14" s="10">
        <v>132</v>
      </c>
      <c r="P14" s="10"/>
      <c r="Q14" s="10">
        <v>2</v>
      </c>
      <c r="R14" s="10">
        <v>0</v>
      </c>
      <c r="S14" s="10">
        <v>0</v>
      </c>
      <c r="T14" s="10" t="s">
        <v>403</v>
      </c>
      <c r="U14" s="10">
        <v>149.30000000000001</v>
      </c>
    </row>
    <row r="15" spans="2:21">
      <c r="B15" t="str">
        <f>IFERROR(VLOOKUP(C15,#REF!,14,FALSE)," ")</f>
        <v xml:space="preserve"> </v>
      </c>
      <c r="C15" s="11" t="s">
        <v>175</v>
      </c>
      <c r="D15" s="10">
        <v>0</v>
      </c>
      <c r="E15" s="10">
        <v>0</v>
      </c>
      <c r="F15" s="10">
        <v>0</v>
      </c>
      <c r="G15" s="10"/>
      <c r="H15" s="10">
        <v>34</v>
      </c>
      <c r="I15" s="10">
        <v>96</v>
      </c>
      <c r="J15" s="10">
        <v>0</v>
      </c>
      <c r="K15" s="10"/>
      <c r="L15" s="10">
        <v>12</v>
      </c>
      <c r="M15" s="10">
        <v>85</v>
      </c>
      <c r="N15" s="10">
        <v>0</v>
      </c>
      <c r="O15" s="10">
        <v>19</v>
      </c>
      <c r="P15" s="10"/>
      <c r="Q15" s="10">
        <v>0</v>
      </c>
      <c r="R15" s="10">
        <v>0</v>
      </c>
      <c r="S15" s="10">
        <v>0</v>
      </c>
      <c r="T15" s="10" t="s">
        <v>403</v>
      </c>
      <c r="U15" s="10">
        <v>18.100000000000001</v>
      </c>
    </row>
    <row r="16" spans="2:21">
      <c r="B16" t="str">
        <f>IFERROR(VLOOKUP(C16,#REF!,14,FALSE)," ")</f>
        <v xml:space="preserve"> </v>
      </c>
      <c r="C16" s="11" t="s">
        <v>299</v>
      </c>
      <c r="D16" s="10">
        <v>0</v>
      </c>
      <c r="E16" s="10">
        <v>0</v>
      </c>
      <c r="F16" s="10">
        <v>0</v>
      </c>
      <c r="G16" s="10"/>
      <c r="H16" s="10">
        <v>0</v>
      </c>
      <c r="I16" s="10">
        <v>0</v>
      </c>
      <c r="J16" s="10">
        <v>0</v>
      </c>
      <c r="K16" s="10"/>
      <c r="L16" s="10">
        <v>14</v>
      </c>
      <c r="M16" s="10">
        <v>126</v>
      </c>
      <c r="N16" s="10">
        <v>3</v>
      </c>
      <c r="O16" s="10">
        <v>25</v>
      </c>
      <c r="P16" s="10"/>
      <c r="Q16" s="10">
        <v>0</v>
      </c>
      <c r="R16" s="10">
        <v>0</v>
      </c>
      <c r="S16" s="10">
        <v>0</v>
      </c>
      <c r="T16" s="10" t="s">
        <v>403</v>
      </c>
      <c r="U16" s="10">
        <v>30.6</v>
      </c>
    </row>
    <row r="17" spans="2:21">
      <c r="B17" t="str">
        <f>IFERROR(VLOOKUP(C17,#REF!,14,FALSE)," ")</f>
        <v xml:space="preserve"> </v>
      </c>
      <c r="C17" s="11" t="s">
        <v>291</v>
      </c>
      <c r="D17" s="10">
        <v>0</v>
      </c>
      <c r="E17" s="10">
        <v>0</v>
      </c>
      <c r="F17" s="10">
        <v>0</v>
      </c>
      <c r="G17" s="10"/>
      <c r="H17" s="10">
        <v>0</v>
      </c>
      <c r="I17" s="10">
        <v>0</v>
      </c>
      <c r="J17" s="10">
        <v>0</v>
      </c>
      <c r="K17" s="10"/>
      <c r="L17" s="10">
        <v>9</v>
      </c>
      <c r="M17" s="10">
        <v>85</v>
      </c>
      <c r="N17" s="10">
        <v>2</v>
      </c>
      <c r="O17" s="10">
        <v>23</v>
      </c>
      <c r="P17" s="10"/>
      <c r="Q17" s="10">
        <v>0</v>
      </c>
      <c r="R17" s="10">
        <v>0</v>
      </c>
      <c r="S17" s="10">
        <v>0</v>
      </c>
      <c r="T17" s="10" t="s">
        <v>403</v>
      </c>
      <c r="U17" s="10">
        <v>20.5</v>
      </c>
    </row>
    <row r="18" spans="2:21">
      <c r="B18" t="str">
        <f>IFERROR(VLOOKUP(C18,#REF!,14,FALSE)," ")</f>
        <v xml:space="preserve"> </v>
      </c>
      <c r="C18" s="11" t="s">
        <v>320</v>
      </c>
      <c r="D18" s="10">
        <v>0</v>
      </c>
      <c r="E18" s="10">
        <v>0</v>
      </c>
      <c r="F18" s="10">
        <v>0</v>
      </c>
      <c r="G18" s="10"/>
      <c r="H18" s="10">
        <v>0</v>
      </c>
      <c r="I18" s="10">
        <v>0</v>
      </c>
      <c r="J18" s="10">
        <v>0</v>
      </c>
      <c r="K18" s="10"/>
      <c r="L18" s="10">
        <v>14</v>
      </c>
      <c r="M18" s="10">
        <v>188</v>
      </c>
      <c r="N18" s="10">
        <v>1</v>
      </c>
      <c r="O18" s="10">
        <v>25</v>
      </c>
      <c r="P18" s="10"/>
      <c r="Q18" s="10">
        <v>0</v>
      </c>
      <c r="R18" s="10">
        <v>1</v>
      </c>
      <c r="S18" s="10">
        <v>2</v>
      </c>
      <c r="T18" s="10" t="s">
        <v>403</v>
      </c>
      <c r="U18" s="10">
        <v>34.799999999999997</v>
      </c>
    </row>
    <row r="19" spans="2:21">
      <c r="B19" t="str">
        <f>IFERROR(VLOOKUP(C19,#REF!,14,FALSE)," ")</f>
        <v xml:space="preserve"> </v>
      </c>
      <c r="C19" s="11" t="s">
        <v>278</v>
      </c>
      <c r="D19" s="10">
        <v>0</v>
      </c>
      <c r="E19" s="10">
        <v>0</v>
      </c>
      <c r="F19" s="10">
        <v>0</v>
      </c>
      <c r="G19" s="10"/>
      <c r="H19" s="10">
        <v>2</v>
      </c>
      <c r="I19" s="10">
        <v>0</v>
      </c>
      <c r="J19" s="10">
        <v>0</v>
      </c>
      <c r="K19" s="10"/>
      <c r="L19" s="10">
        <v>33</v>
      </c>
      <c r="M19" s="10">
        <v>324</v>
      </c>
      <c r="N19" s="10">
        <v>3</v>
      </c>
      <c r="O19" s="10">
        <v>54</v>
      </c>
      <c r="P19" s="10"/>
      <c r="Q19" s="10">
        <v>0</v>
      </c>
      <c r="R19" s="10">
        <v>0</v>
      </c>
      <c r="S19" s="10">
        <v>0</v>
      </c>
      <c r="T19" s="10" t="s">
        <v>403</v>
      </c>
      <c r="U19" s="10">
        <v>50.4</v>
      </c>
    </row>
    <row r="20" spans="2:21">
      <c r="B20" t="str">
        <f>IFERROR(VLOOKUP(C20,#REF!,14,FALSE)," ")</f>
        <v xml:space="preserve"> </v>
      </c>
      <c r="C20" s="13" t="s">
        <v>226</v>
      </c>
      <c r="D20" s="10">
        <v>0</v>
      </c>
      <c r="E20" s="10">
        <v>0</v>
      </c>
      <c r="F20" s="10">
        <v>0</v>
      </c>
      <c r="G20" s="10"/>
      <c r="H20" s="10">
        <v>0</v>
      </c>
      <c r="I20" s="10">
        <v>0</v>
      </c>
      <c r="J20" s="10">
        <v>0</v>
      </c>
      <c r="K20" s="10"/>
      <c r="L20" s="10">
        <v>67</v>
      </c>
      <c r="M20" s="10">
        <v>584</v>
      </c>
      <c r="N20" s="10">
        <v>8</v>
      </c>
      <c r="O20" s="10">
        <v>95</v>
      </c>
      <c r="P20" s="10"/>
      <c r="Q20" s="10">
        <v>0</v>
      </c>
      <c r="R20" s="10">
        <v>0</v>
      </c>
      <c r="S20" s="10">
        <v>0</v>
      </c>
      <c r="T20" s="10" t="s">
        <v>403</v>
      </c>
      <c r="U20" s="10">
        <v>106.4</v>
      </c>
    </row>
    <row r="21" spans="2:21">
      <c r="B21" t="str">
        <f>IFERROR(VLOOKUP(C21,#REF!,14,FALSE)," ")</f>
        <v xml:space="preserve"> </v>
      </c>
      <c r="C21" s="11" t="s">
        <v>198</v>
      </c>
      <c r="D21" s="10">
        <v>0</v>
      </c>
      <c r="E21" s="10">
        <v>0</v>
      </c>
      <c r="F21" s="10">
        <v>0</v>
      </c>
      <c r="G21" s="10"/>
      <c r="H21" s="10">
        <v>3</v>
      </c>
      <c r="I21" s="10">
        <v>9</v>
      </c>
      <c r="J21" s="10">
        <v>0</v>
      </c>
      <c r="K21" s="10"/>
      <c r="L21" s="10">
        <v>106</v>
      </c>
      <c r="M21" s="10">
        <v>1284</v>
      </c>
      <c r="N21" s="10">
        <v>12</v>
      </c>
      <c r="O21" s="10">
        <v>155</v>
      </c>
      <c r="P21" s="10"/>
      <c r="Q21" s="10">
        <v>0</v>
      </c>
      <c r="R21" s="10">
        <v>0</v>
      </c>
      <c r="S21" s="10">
        <v>0</v>
      </c>
      <c r="T21" s="10" t="s">
        <v>403</v>
      </c>
      <c r="U21" s="10">
        <v>201.3</v>
      </c>
    </row>
    <row r="22" spans="2:21">
      <c r="B22" t="str">
        <f>IFERROR(VLOOKUP(C22,#REF!,14,FALSE)," ")</f>
        <v xml:space="preserve"> </v>
      </c>
      <c r="C22" s="11" t="s">
        <v>371</v>
      </c>
      <c r="D22" s="10">
        <v>0</v>
      </c>
      <c r="E22" s="10">
        <v>0</v>
      </c>
      <c r="F22" s="10">
        <v>0</v>
      </c>
      <c r="G22" s="10"/>
      <c r="H22" s="10">
        <v>0</v>
      </c>
      <c r="I22" s="10">
        <v>0</v>
      </c>
      <c r="J22" s="10">
        <v>0</v>
      </c>
      <c r="K22" s="10"/>
      <c r="L22" s="10">
        <v>5</v>
      </c>
      <c r="M22" s="10">
        <v>116</v>
      </c>
      <c r="N22" s="10">
        <v>1</v>
      </c>
      <c r="O22" s="10">
        <v>10</v>
      </c>
      <c r="P22" s="10"/>
      <c r="Q22" s="10">
        <v>0</v>
      </c>
      <c r="R22" s="10">
        <v>0</v>
      </c>
      <c r="S22" s="10">
        <v>0</v>
      </c>
      <c r="T22" s="10" t="s">
        <v>403</v>
      </c>
      <c r="U22" s="10">
        <v>17.600000000000001</v>
      </c>
    </row>
    <row r="23" spans="2:21">
      <c r="B23" t="str">
        <f>IFERROR(VLOOKUP(C23,#REF!,14,FALSE)," ")</f>
        <v xml:space="preserve"> </v>
      </c>
      <c r="C23" s="11" t="s">
        <v>310</v>
      </c>
      <c r="D23" s="10">
        <v>0</v>
      </c>
      <c r="E23" s="10">
        <v>0</v>
      </c>
      <c r="F23" s="10">
        <v>0</v>
      </c>
      <c r="G23" s="10"/>
      <c r="H23" s="10">
        <v>0</v>
      </c>
      <c r="I23" s="10">
        <v>0</v>
      </c>
      <c r="J23" s="10">
        <v>0</v>
      </c>
      <c r="K23" s="10"/>
      <c r="L23" s="10">
        <v>11</v>
      </c>
      <c r="M23" s="10">
        <v>145</v>
      </c>
      <c r="N23" s="10">
        <v>2</v>
      </c>
      <c r="O23" s="10">
        <v>24</v>
      </c>
      <c r="P23" s="10"/>
      <c r="Q23" s="10">
        <v>0</v>
      </c>
      <c r="R23" s="10">
        <v>0</v>
      </c>
      <c r="S23" s="10">
        <v>0</v>
      </c>
      <c r="T23" s="10" t="s">
        <v>403</v>
      </c>
      <c r="U23" s="10">
        <v>26.5</v>
      </c>
    </row>
    <row r="24" spans="2:21">
      <c r="B24" t="str">
        <f>IFERROR(VLOOKUP(C24,#REF!,14,FALSE)," ")</f>
        <v xml:space="preserve"> </v>
      </c>
      <c r="C24" s="11" t="s">
        <v>714</v>
      </c>
      <c r="D24" s="10">
        <v>0</v>
      </c>
      <c r="E24" s="10">
        <v>0</v>
      </c>
      <c r="F24" s="10">
        <v>0</v>
      </c>
      <c r="G24" s="10"/>
      <c r="H24" s="10">
        <v>1</v>
      </c>
      <c r="I24" s="10">
        <v>2</v>
      </c>
      <c r="J24" s="10">
        <v>0</v>
      </c>
      <c r="K24" s="10"/>
      <c r="L24" s="10">
        <v>3</v>
      </c>
      <c r="M24" s="10">
        <v>37</v>
      </c>
      <c r="N24" s="10">
        <v>0</v>
      </c>
      <c r="O24" s="10">
        <v>7</v>
      </c>
      <c r="P24" s="10"/>
      <c r="Q24" s="10">
        <v>0</v>
      </c>
      <c r="R24" s="10">
        <v>0</v>
      </c>
      <c r="S24" s="10">
        <v>0</v>
      </c>
      <c r="T24" s="10" t="s">
        <v>403</v>
      </c>
      <c r="U24" s="10">
        <v>3.9</v>
      </c>
    </row>
    <row r="25" spans="2:21">
      <c r="B25" t="str">
        <f>IFERROR(VLOOKUP(C25,#REF!,14,FALSE)," ")</f>
        <v xml:space="preserve"> </v>
      </c>
      <c r="C25" s="11" t="s">
        <v>218</v>
      </c>
      <c r="D25" s="10">
        <v>0</v>
      </c>
      <c r="E25" s="10">
        <v>0</v>
      </c>
      <c r="F25" s="10">
        <v>0</v>
      </c>
      <c r="G25" s="10"/>
      <c r="H25" s="10">
        <v>6</v>
      </c>
      <c r="I25" s="10">
        <v>30</v>
      </c>
      <c r="J25" s="10">
        <v>0</v>
      </c>
      <c r="K25" s="10"/>
      <c r="L25" s="10">
        <v>78</v>
      </c>
      <c r="M25" s="10">
        <v>1173</v>
      </c>
      <c r="N25" s="10">
        <v>8</v>
      </c>
      <c r="O25" s="10">
        <v>117</v>
      </c>
      <c r="P25" s="10"/>
      <c r="Q25" s="10">
        <v>0</v>
      </c>
      <c r="R25" s="10">
        <v>0</v>
      </c>
      <c r="S25" s="10">
        <v>0</v>
      </c>
      <c r="T25" s="10" t="s">
        <v>403</v>
      </c>
      <c r="U25" s="10">
        <v>168.3</v>
      </c>
    </row>
    <row r="26" spans="2:21">
      <c r="B26" t="str">
        <f>IFERROR(VLOOKUP(C26,#REF!,14,FALSE)," ")</f>
        <v xml:space="preserve"> </v>
      </c>
      <c r="C26" s="11" t="s">
        <v>295</v>
      </c>
      <c r="D26" s="10">
        <v>0</v>
      </c>
      <c r="E26" s="10">
        <v>0</v>
      </c>
      <c r="F26" s="10">
        <v>0</v>
      </c>
      <c r="G26" s="10"/>
      <c r="H26" s="10">
        <v>0</v>
      </c>
      <c r="I26" s="10">
        <v>0</v>
      </c>
      <c r="J26" s="10">
        <v>0</v>
      </c>
      <c r="K26" s="10"/>
      <c r="L26" s="10">
        <v>26</v>
      </c>
      <c r="M26" s="10">
        <v>281</v>
      </c>
      <c r="N26" s="10">
        <v>3</v>
      </c>
      <c r="O26" s="10">
        <v>38</v>
      </c>
      <c r="P26" s="10"/>
      <c r="Q26" s="10">
        <v>0</v>
      </c>
      <c r="R26" s="10">
        <v>0</v>
      </c>
      <c r="S26" s="10">
        <v>0</v>
      </c>
      <c r="T26" s="10" t="s">
        <v>403</v>
      </c>
      <c r="U26" s="10">
        <v>46.1</v>
      </c>
    </row>
    <row r="27" spans="2:21">
      <c r="B27" t="str">
        <f>IFERROR(VLOOKUP(C27,#REF!,14,FALSE)," ")</f>
        <v xml:space="preserve"> </v>
      </c>
      <c r="C27" s="11" t="s">
        <v>227</v>
      </c>
      <c r="D27" s="10">
        <v>0</v>
      </c>
      <c r="E27" s="10">
        <v>0</v>
      </c>
      <c r="F27" s="10">
        <v>0</v>
      </c>
      <c r="G27" s="10"/>
      <c r="H27" s="10">
        <v>1</v>
      </c>
      <c r="I27" s="10">
        <v>-2</v>
      </c>
      <c r="J27" s="10">
        <v>0</v>
      </c>
      <c r="K27" s="10"/>
      <c r="L27" s="10">
        <v>64</v>
      </c>
      <c r="M27" s="10">
        <v>862</v>
      </c>
      <c r="N27" s="10">
        <v>6</v>
      </c>
      <c r="O27" s="10">
        <v>106</v>
      </c>
      <c r="P27" s="10"/>
      <c r="Q27" s="10">
        <v>0</v>
      </c>
      <c r="R27" s="10">
        <v>0</v>
      </c>
      <c r="S27" s="10">
        <v>0</v>
      </c>
      <c r="T27" s="10" t="s">
        <v>403</v>
      </c>
      <c r="U27" s="10">
        <v>122</v>
      </c>
    </row>
    <row r="28" spans="2:21">
      <c r="B28" t="str">
        <f>IFERROR(VLOOKUP(C28,#REF!,14,FALSE)," ")</f>
        <v xml:space="preserve"> </v>
      </c>
      <c r="C28" s="13" t="s">
        <v>313</v>
      </c>
      <c r="D28" s="10">
        <v>0</v>
      </c>
      <c r="E28" s="10">
        <v>0</v>
      </c>
      <c r="F28" s="10">
        <v>0</v>
      </c>
      <c r="G28" s="10"/>
      <c r="H28" s="10">
        <v>0</v>
      </c>
      <c r="I28" s="10">
        <v>0</v>
      </c>
      <c r="J28" s="10">
        <v>0</v>
      </c>
      <c r="K28" s="10"/>
      <c r="L28" s="10">
        <v>59</v>
      </c>
      <c r="M28" s="10">
        <v>788</v>
      </c>
      <c r="N28" s="10">
        <v>3</v>
      </c>
      <c r="O28" s="10">
        <v>128</v>
      </c>
      <c r="P28" s="10"/>
      <c r="Q28" s="10">
        <v>0</v>
      </c>
      <c r="R28" s="10">
        <v>0</v>
      </c>
      <c r="S28" s="10">
        <v>0</v>
      </c>
      <c r="T28" s="10" t="s">
        <v>403</v>
      </c>
      <c r="U28" s="10">
        <v>96.8</v>
      </c>
    </row>
    <row r="29" spans="2:21">
      <c r="B29" t="str">
        <f>IFERROR(VLOOKUP(C29,#REF!,14,FALSE)," ")</f>
        <v xml:space="preserve"> </v>
      </c>
      <c r="C29" s="11" t="s">
        <v>335</v>
      </c>
      <c r="D29" s="10">
        <v>0</v>
      </c>
      <c r="E29" s="10">
        <v>0</v>
      </c>
      <c r="F29" s="10">
        <v>0</v>
      </c>
      <c r="G29" s="10"/>
      <c r="H29" s="10">
        <v>3</v>
      </c>
      <c r="I29" s="10">
        <v>48</v>
      </c>
      <c r="J29" s="10">
        <v>0</v>
      </c>
      <c r="K29" s="10"/>
      <c r="L29" s="10">
        <v>8</v>
      </c>
      <c r="M29" s="10">
        <v>117</v>
      </c>
      <c r="N29" s="10">
        <v>0</v>
      </c>
      <c r="O29" s="10">
        <v>11</v>
      </c>
      <c r="P29" s="10"/>
      <c r="Q29" s="10">
        <v>0</v>
      </c>
      <c r="R29" s="10">
        <v>0</v>
      </c>
      <c r="S29" s="10">
        <v>0</v>
      </c>
      <c r="T29" s="10" t="s">
        <v>403</v>
      </c>
      <c r="U29" s="10">
        <v>16.5</v>
      </c>
    </row>
    <row r="30" spans="2:21">
      <c r="B30" t="str">
        <f>IFERROR(VLOOKUP(C30,#REF!,14,FALSE)," ")</f>
        <v xml:space="preserve"> </v>
      </c>
      <c r="C30" s="11" t="s">
        <v>304</v>
      </c>
      <c r="D30" s="10">
        <v>0</v>
      </c>
      <c r="E30" s="10">
        <v>0</v>
      </c>
      <c r="F30" s="10">
        <v>0</v>
      </c>
      <c r="G30" s="10"/>
      <c r="H30" s="10">
        <v>3</v>
      </c>
      <c r="I30" s="10">
        <v>0</v>
      </c>
      <c r="J30" s="10">
        <v>0</v>
      </c>
      <c r="K30" s="10"/>
      <c r="L30" s="10">
        <v>15</v>
      </c>
      <c r="M30" s="10">
        <v>99</v>
      </c>
      <c r="N30" s="10">
        <v>1</v>
      </c>
      <c r="O30" s="10">
        <v>28</v>
      </c>
      <c r="P30" s="10"/>
      <c r="Q30" s="10">
        <v>0</v>
      </c>
      <c r="R30" s="10">
        <v>0</v>
      </c>
      <c r="S30" s="10">
        <v>0</v>
      </c>
      <c r="T30" s="10" t="s">
        <v>403</v>
      </c>
      <c r="U30" s="10">
        <v>15.9</v>
      </c>
    </row>
    <row r="31" spans="2:21">
      <c r="B31" t="str">
        <f>IFERROR(VLOOKUP(C31,#REF!,14,FALSE)," ")</f>
        <v xml:space="preserve"> </v>
      </c>
      <c r="C31" s="11" t="s">
        <v>346</v>
      </c>
      <c r="D31" s="10">
        <v>0</v>
      </c>
      <c r="E31" s="10">
        <v>0</v>
      </c>
      <c r="F31" s="10">
        <v>0</v>
      </c>
      <c r="G31" s="10"/>
      <c r="H31" s="10">
        <v>0</v>
      </c>
      <c r="I31" s="10">
        <v>0</v>
      </c>
      <c r="J31" s="10">
        <v>0</v>
      </c>
      <c r="K31" s="10"/>
      <c r="L31" s="10">
        <v>2</v>
      </c>
      <c r="M31" s="10">
        <v>17</v>
      </c>
      <c r="N31" s="10">
        <v>0</v>
      </c>
      <c r="O31" s="10">
        <v>6</v>
      </c>
      <c r="P31" s="10"/>
      <c r="Q31" s="10">
        <v>0</v>
      </c>
      <c r="R31" s="10">
        <v>0</v>
      </c>
      <c r="S31" s="10">
        <v>0</v>
      </c>
      <c r="T31" s="10" t="s">
        <v>403</v>
      </c>
      <c r="U31" s="10">
        <v>1.7</v>
      </c>
    </row>
    <row r="32" spans="2:21">
      <c r="B32" t="str">
        <f>IFERROR(VLOOKUP(C32,#REF!,14,FALSE)," ")</f>
        <v xml:space="preserve"> </v>
      </c>
      <c r="C32" s="11" t="s">
        <v>270</v>
      </c>
      <c r="D32" s="10">
        <v>0</v>
      </c>
      <c r="E32" s="10">
        <v>0</v>
      </c>
      <c r="F32" s="10">
        <v>0</v>
      </c>
      <c r="G32" s="10"/>
      <c r="H32" s="10">
        <v>1</v>
      </c>
      <c r="I32" s="10">
        <v>2</v>
      </c>
      <c r="J32" s="10">
        <v>0</v>
      </c>
      <c r="K32" s="10"/>
      <c r="L32" s="10">
        <v>33</v>
      </c>
      <c r="M32" s="10">
        <v>499</v>
      </c>
      <c r="N32" s="10">
        <v>3</v>
      </c>
      <c r="O32" s="10">
        <v>66</v>
      </c>
      <c r="P32" s="10"/>
      <c r="Q32" s="10">
        <v>0</v>
      </c>
      <c r="R32" s="10">
        <v>0</v>
      </c>
      <c r="S32" s="10">
        <v>0</v>
      </c>
      <c r="T32" s="10" t="s">
        <v>403</v>
      </c>
      <c r="U32" s="10">
        <v>68.099999999999994</v>
      </c>
    </row>
    <row r="33" spans="2:21">
      <c r="B33" t="str">
        <f>IFERROR(VLOOKUP(C33,#REF!,14,FALSE)," ")</f>
        <v xml:space="preserve"> </v>
      </c>
      <c r="C33" s="11" t="s">
        <v>260</v>
      </c>
      <c r="D33" s="10">
        <v>0</v>
      </c>
      <c r="E33" s="10">
        <v>0</v>
      </c>
      <c r="F33" s="10">
        <v>0</v>
      </c>
      <c r="G33" s="10"/>
      <c r="H33" s="10">
        <v>0</v>
      </c>
      <c r="I33" s="10">
        <v>0</v>
      </c>
      <c r="J33" s="10">
        <v>0</v>
      </c>
      <c r="K33" s="10"/>
      <c r="L33" s="10">
        <v>41</v>
      </c>
      <c r="M33" s="10">
        <v>564</v>
      </c>
      <c r="N33" s="10">
        <v>3</v>
      </c>
      <c r="O33" s="10">
        <v>79</v>
      </c>
      <c r="P33" s="10"/>
      <c r="Q33" s="10">
        <v>0</v>
      </c>
      <c r="R33" s="10">
        <v>0</v>
      </c>
      <c r="S33" s="10">
        <v>0</v>
      </c>
      <c r="T33" s="10" t="s">
        <v>403</v>
      </c>
      <c r="U33" s="10">
        <v>74.400000000000006</v>
      </c>
    </row>
    <row r="34" spans="2:21">
      <c r="B34" t="str">
        <f>IFERROR(VLOOKUP(C34,#REF!,14,FALSE)," ")</f>
        <v xml:space="preserve"> </v>
      </c>
      <c r="C34" s="11" t="s">
        <v>287</v>
      </c>
      <c r="D34" s="10">
        <v>0</v>
      </c>
      <c r="E34" s="10">
        <v>0</v>
      </c>
      <c r="F34" s="10">
        <v>0</v>
      </c>
      <c r="G34" s="10"/>
      <c r="H34" s="10">
        <v>0</v>
      </c>
      <c r="I34" s="10">
        <v>0</v>
      </c>
      <c r="J34" s="10">
        <v>0</v>
      </c>
      <c r="K34" s="10"/>
      <c r="L34" s="10">
        <v>16</v>
      </c>
      <c r="M34" s="10">
        <v>219</v>
      </c>
      <c r="N34" s="10">
        <v>3</v>
      </c>
      <c r="O34" s="10">
        <v>32</v>
      </c>
      <c r="P34" s="10"/>
      <c r="Q34" s="10">
        <v>0</v>
      </c>
      <c r="R34" s="10">
        <v>0</v>
      </c>
      <c r="S34" s="10">
        <v>0</v>
      </c>
      <c r="T34" s="10" t="s">
        <v>403</v>
      </c>
      <c r="U34" s="10">
        <v>39.9</v>
      </c>
    </row>
    <row r="35" spans="2:21">
      <c r="B35" t="str">
        <f>IFERROR(VLOOKUP(C35,#REF!,14,FALSE)," ")</f>
        <v xml:space="preserve"> </v>
      </c>
      <c r="C35" s="11" t="s">
        <v>337</v>
      </c>
      <c r="D35" s="10">
        <v>0</v>
      </c>
      <c r="E35" s="10">
        <v>0</v>
      </c>
      <c r="F35" s="10">
        <v>0</v>
      </c>
      <c r="G35" s="10"/>
      <c r="H35" s="10">
        <v>0</v>
      </c>
      <c r="I35" s="10">
        <v>0</v>
      </c>
      <c r="J35" s="10">
        <v>0</v>
      </c>
      <c r="K35" s="10"/>
      <c r="L35" s="10">
        <v>8</v>
      </c>
      <c r="M35" s="10">
        <v>82</v>
      </c>
      <c r="N35" s="10">
        <v>1</v>
      </c>
      <c r="O35" s="10">
        <v>14</v>
      </c>
      <c r="P35" s="10"/>
      <c r="Q35" s="10">
        <v>0</v>
      </c>
      <c r="R35" s="10">
        <v>1</v>
      </c>
      <c r="S35" s="10">
        <v>0</v>
      </c>
      <c r="T35" s="10" t="s">
        <v>403</v>
      </c>
      <c r="U35" s="10">
        <v>12.2</v>
      </c>
    </row>
    <row r="36" spans="2:21">
      <c r="B36" t="str">
        <f>IFERROR(VLOOKUP(C36,#REF!,14,FALSE)," ")</f>
        <v xml:space="preserve"> </v>
      </c>
      <c r="C36" s="11" t="s">
        <v>302</v>
      </c>
      <c r="D36" s="10">
        <v>0</v>
      </c>
      <c r="E36" s="10">
        <v>0</v>
      </c>
      <c r="F36" s="10">
        <v>0</v>
      </c>
      <c r="G36" s="10"/>
      <c r="H36" s="10">
        <v>1</v>
      </c>
      <c r="I36" s="10">
        <v>4</v>
      </c>
      <c r="J36" s="10">
        <v>0</v>
      </c>
      <c r="K36" s="10"/>
      <c r="L36" s="10">
        <v>24</v>
      </c>
      <c r="M36" s="10">
        <v>231</v>
      </c>
      <c r="N36" s="10">
        <v>2</v>
      </c>
      <c r="O36" s="10">
        <v>34</v>
      </c>
      <c r="P36" s="10"/>
      <c r="Q36" s="10">
        <v>0</v>
      </c>
      <c r="R36" s="10">
        <v>1</v>
      </c>
      <c r="S36" s="10">
        <v>0</v>
      </c>
      <c r="T36" s="10" t="s">
        <v>403</v>
      </c>
      <c r="U36" s="10">
        <v>33.5</v>
      </c>
    </row>
    <row r="37" spans="2:21">
      <c r="B37" t="str">
        <f>IFERROR(VLOOKUP(C37,#REF!,14,FALSE)," ")</f>
        <v xml:space="preserve"> </v>
      </c>
      <c r="C37" s="11" t="s">
        <v>378</v>
      </c>
      <c r="D37" s="10">
        <v>0</v>
      </c>
      <c r="E37" s="10">
        <v>0</v>
      </c>
      <c r="F37" s="10">
        <v>0</v>
      </c>
      <c r="G37" s="10"/>
      <c r="H37" s="10">
        <v>2</v>
      </c>
      <c r="I37" s="10">
        <v>7</v>
      </c>
      <c r="J37" s="10">
        <v>0</v>
      </c>
      <c r="K37" s="10"/>
      <c r="L37" s="10">
        <v>3</v>
      </c>
      <c r="M37" s="10">
        <v>80</v>
      </c>
      <c r="N37" s="10">
        <v>0</v>
      </c>
      <c r="O37" s="10">
        <v>12</v>
      </c>
      <c r="P37" s="10"/>
      <c r="Q37" s="10">
        <v>0</v>
      </c>
      <c r="R37" s="10">
        <v>0</v>
      </c>
      <c r="S37" s="10">
        <v>0</v>
      </c>
      <c r="T37" s="10" t="s">
        <v>403</v>
      </c>
      <c r="U37" s="10">
        <v>8.6999999999999993</v>
      </c>
    </row>
    <row r="38" spans="2:21">
      <c r="B38" t="str">
        <f>IFERROR(VLOOKUP(C38,#REF!,14,FALSE)," ")</f>
        <v xml:space="preserve"> </v>
      </c>
      <c r="C38" s="11" t="s">
        <v>246</v>
      </c>
      <c r="D38" s="10">
        <v>2</v>
      </c>
      <c r="E38" s="10">
        <v>1</v>
      </c>
      <c r="F38" s="10">
        <v>0</v>
      </c>
      <c r="G38" s="10"/>
      <c r="H38" s="10">
        <v>1</v>
      </c>
      <c r="I38" s="10">
        <v>6</v>
      </c>
      <c r="J38" s="10">
        <v>0</v>
      </c>
      <c r="K38" s="10"/>
      <c r="L38" s="10">
        <v>66</v>
      </c>
      <c r="M38" s="10">
        <v>888</v>
      </c>
      <c r="N38" s="10">
        <v>4</v>
      </c>
      <c r="O38" s="10">
        <v>96</v>
      </c>
      <c r="P38" s="10"/>
      <c r="Q38" s="10">
        <v>0</v>
      </c>
      <c r="R38" s="10">
        <v>2</v>
      </c>
      <c r="S38" s="10">
        <v>0</v>
      </c>
      <c r="T38" s="10" t="s">
        <v>403</v>
      </c>
      <c r="U38" s="10">
        <v>113.5</v>
      </c>
    </row>
    <row r="39" spans="2:21">
      <c r="B39" t="str">
        <f>IFERROR(VLOOKUP(C39,#REF!,14,FALSE)," ")</f>
        <v xml:space="preserve"> </v>
      </c>
      <c r="C39" s="11" t="s">
        <v>362</v>
      </c>
      <c r="D39" s="10">
        <v>0</v>
      </c>
      <c r="E39" s="10">
        <v>0</v>
      </c>
      <c r="F39" s="10">
        <v>0</v>
      </c>
      <c r="G39" s="10"/>
      <c r="H39" s="10">
        <v>0</v>
      </c>
      <c r="I39" s="10">
        <v>0</v>
      </c>
      <c r="J39" s="10">
        <v>0</v>
      </c>
      <c r="K39" s="10"/>
      <c r="L39" s="10">
        <v>20</v>
      </c>
      <c r="M39" s="10">
        <v>232</v>
      </c>
      <c r="N39" s="10">
        <v>0</v>
      </c>
      <c r="O39" s="10">
        <v>37</v>
      </c>
      <c r="P39" s="10"/>
      <c r="Q39" s="10">
        <v>0</v>
      </c>
      <c r="R39" s="10">
        <v>0</v>
      </c>
      <c r="S39" s="10">
        <v>0</v>
      </c>
      <c r="T39" s="10" t="s">
        <v>403</v>
      </c>
      <c r="U39" s="10">
        <v>23.2</v>
      </c>
    </row>
    <row r="40" spans="2:21">
      <c r="B40" t="str">
        <f>IFERROR(VLOOKUP(C40,#REF!,14,FALSE)," ")</f>
        <v xml:space="preserve"> </v>
      </c>
      <c r="C40" s="11" t="s">
        <v>641</v>
      </c>
      <c r="D40" s="10">
        <v>0</v>
      </c>
      <c r="E40" s="10">
        <v>0</v>
      </c>
      <c r="F40" s="10">
        <v>0</v>
      </c>
      <c r="G40" s="10"/>
      <c r="H40" s="10">
        <v>0</v>
      </c>
      <c r="I40" s="10">
        <v>0</v>
      </c>
      <c r="J40" s="10">
        <v>0</v>
      </c>
      <c r="K40" s="10"/>
      <c r="L40" s="10">
        <v>19</v>
      </c>
      <c r="M40" s="10">
        <v>186</v>
      </c>
      <c r="N40" s="10">
        <v>0</v>
      </c>
      <c r="O40" s="10">
        <v>34</v>
      </c>
      <c r="P40" s="10"/>
      <c r="Q40" s="10">
        <v>0</v>
      </c>
      <c r="R40" s="10">
        <v>0</v>
      </c>
      <c r="S40" s="10">
        <v>0</v>
      </c>
      <c r="T40" s="10" t="s">
        <v>403</v>
      </c>
      <c r="U40" s="10">
        <v>24.6</v>
      </c>
    </row>
    <row r="41" spans="2:21">
      <c r="B41" t="str">
        <f>IFERROR(VLOOKUP(C41,#REF!,14,FALSE)," ")</f>
        <v xml:space="preserve"> </v>
      </c>
      <c r="C41" s="11" t="s">
        <v>363</v>
      </c>
      <c r="D41" s="10">
        <v>0</v>
      </c>
      <c r="E41" s="10">
        <v>0</v>
      </c>
      <c r="F41" s="10">
        <v>0</v>
      </c>
      <c r="G41" s="10"/>
      <c r="H41" s="10">
        <v>0</v>
      </c>
      <c r="I41" s="10">
        <v>0</v>
      </c>
      <c r="J41" s="10">
        <v>0</v>
      </c>
      <c r="K41" s="10"/>
      <c r="L41" s="10">
        <v>19</v>
      </c>
      <c r="M41" s="10">
        <v>273</v>
      </c>
      <c r="N41" s="10">
        <v>0</v>
      </c>
      <c r="O41" s="10">
        <v>35</v>
      </c>
      <c r="P41" s="10"/>
      <c r="Q41" s="10">
        <v>0</v>
      </c>
      <c r="R41" s="10">
        <v>0</v>
      </c>
      <c r="S41" s="10">
        <v>0</v>
      </c>
      <c r="T41" s="10" t="s">
        <v>403</v>
      </c>
      <c r="U41" s="10">
        <v>27.3</v>
      </c>
    </row>
    <row r="42" spans="2:21">
      <c r="B42" t="str">
        <f>IFERROR(VLOOKUP(C42,#REF!,14,FALSE)," ")</f>
        <v xml:space="preserve"> </v>
      </c>
      <c r="C42" s="11" t="s">
        <v>282</v>
      </c>
      <c r="D42" s="10">
        <v>0</v>
      </c>
      <c r="E42" s="10">
        <v>0</v>
      </c>
      <c r="F42" s="10">
        <v>0</v>
      </c>
      <c r="G42" s="10"/>
      <c r="H42" s="10">
        <v>0</v>
      </c>
      <c r="I42" s="10">
        <v>0</v>
      </c>
      <c r="J42" s="10">
        <v>0</v>
      </c>
      <c r="K42" s="10"/>
      <c r="L42" s="10">
        <v>44</v>
      </c>
      <c r="M42" s="10">
        <v>530</v>
      </c>
      <c r="N42" s="10">
        <v>0</v>
      </c>
      <c r="O42" s="10">
        <v>69</v>
      </c>
      <c r="P42" s="10"/>
      <c r="Q42" s="10">
        <v>0</v>
      </c>
      <c r="R42" s="10">
        <v>0</v>
      </c>
      <c r="S42" s="10">
        <v>0</v>
      </c>
      <c r="T42" s="10" t="s">
        <v>403</v>
      </c>
      <c r="U42" s="10">
        <v>53</v>
      </c>
    </row>
    <row r="43" spans="2:21">
      <c r="B43" t="str">
        <f>IFERROR(VLOOKUP(C43,#REF!,14,FALSE)," ")</f>
        <v xml:space="preserve"> </v>
      </c>
      <c r="C43" s="11" t="s">
        <v>373</v>
      </c>
      <c r="D43" s="10">
        <v>0</v>
      </c>
      <c r="E43" s="10">
        <v>0</v>
      </c>
      <c r="F43" s="10">
        <v>0</v>
      </c>
      <c r="G43" s="10"/>
      <c r="H43" s="10">
        <v>0</v>
      </c>
      <c r="I43" s="10">
        <v>0</v>
      </c>
      <c r="J43" s="10">
        <v>0</v>
      </c>
      <c r="K43" s="10"/>
      <c r="L43" s="10">
        <v>13</v>
      </c>
      <c r="M43" s="10">
        <v>133</v>
      </c>
      <c r="N43" s="10">
        <v>0</v>
      </c>
      <c r="O43" s="10">
        <v>20</v>
      </c>
      <c r="P43" s="10"/>
      <c r="Q43" s="10">
        <v>0</v>
      </c>
      <c r="R43" s="10">
        <v>0</v>
      </c>
      <c r="S43" s="10">
        <v>0</v>
      </c>
      <c r="T43" s="10" t="s">
        <v>403</v>
      </c>
      <c r="U43" s="10">
        <v>13.3</v>
      </c>
    </row>
    <row r="44" spans="2:21">
      <c r="B44" t="str">
        <f>IFERROR(VLOOKUP(C44,#REF!,14,FALSE)," ")</f>
        <v xml:space="preserve"> </v>
      </c>
      <c r="C44" s="11" t="s">
        <v>266</v>
      </c>
      <c r="D44" s="10">
        <v>0</v>
      </c>
      <c r="E44" s="10">
        <v>0</v>
      </c>
      <c r="F44" s="10">
        <v>0</v>
      </c>
      <c r="G44" s="10"/>
      <c r="H44" s="10">
        <v>3</v>
      </c>
      <c r="I44" s="10">
        <v>9</v>
      </c>
      <c r="J44" s="10">
        <v>0</v>
      </c>
      <c r="K44" s="10"/>
      <c r="L44" s="10">
        <v>38</v>
      </c>
      <c r="M44" s="10">
        <v>680</v>
      </c>
      <c r="N44" s="10">
        <v>4</v>
      </c>
      <c r="O44" s="10">
        <v>57</v>
      </c>
      <c r="P44" s="10"/>
      <c r="Q44" s="10">
        <v>0</v>
      </c>
      <c r="R44" s="10">
        <v>1</v>
      </c>
      <c r="S44" s="10">
        <v>0</v>
      </c>
      <c r="T44" s="10" t="s">
        <v>403</v>
      </c>
      <c r="U44" s="10">
        <v>90.9</v>
      </c>
    </row>
    <row r="45" spans="2:21">
      <c r="B45" t="str">
        <f>IFERROR(VLOOKUP(C45,#REF!,14,FALSE)," ")</f>
        <v xml:space="preserve"> </v>
      </c>
      <c r="C45" s="11" t="s">
        <v>653</v>
      </c>
      <c r="D45" s="10">
        <v>0</v>
      </c>
      <c r="E45" s="10">
        <v>0</v>
      </c>
      <c r="F45" s="10">
        <v>0</v>
      </c>
      <c r="G45" s="10"/>
      <c r="H45" s="10">
        <v>3</v>
      </c>
      <c r="I45" s="10">
        <v>19</v>
      </c>
      <c r="J45" s="10">
        <v>0</v>
      </c>
      <c r="K45" s="10"/>
      <c r="L45" s="10">
        <v>7</v>
      </c>
      <c r="M45" s="10">
        <v>46</v>
      </c>
      <c r="N45" s="10">
        <v>0</v>
      </c>
      <c r="O45" s="10">
        <v>16</v>
      </c>
      <c r="P45" s="10"/>
      <c r="Q45" s="10">
        <v>0</v>
      </c>
      <c r="R45" s="10">
        <v>0</v>
      </c>
      <c r="S45" s="10">
        <v>2</v>
      </c>
      <c r="T45" s="10" t="s">
        <v>403</v>
      </c>
      <c r="U45" s="10">
        <v>18.5</v>
      </c>
    </row>
    <row r="46" spans="2:21">
      <c r="B46" t="str">
        <f>IFERROR(VLOOKUP(C46,#REF!,14,FALSE)," ")</f>
        <v xml:space="preserve"> </v>
      </c>
      <c r="C46" s="11" t="s">
        <v>308</v>
      </c>
      <c r="D46" s="10">
        <v>0</v>
      </c>
      <c r="E46" s="10">
        <v>0</v>
      </c>
      <c r="F46" s="10">
        <v>0</v>
      </c>
      <c r="G46" s="10"/>
      <c r="H46" s="10">
        <v>0</v>
      </c>
      <c r="I46" s="10">
        <v>0</v>
      </c>
      <c r="J46" s="10">
        <v>0</v>
      </c>
      <c r="K46" s="10"/>
      <c r="L46" s="10">
        <v>17</v>
      </c>
      <c r="M46" s="10">
        <v>234</v>
      </c>
      <c r="N46" s="10">
        <v>2</v>
      </c>
      <c r="O46" s="10">
        <v>28</v>
      </c>
      <c r="P46" s="10"/>
      <c r="Q46" s="10">
        <v>0</v>
      </c>
      <c r="R46" s="10">
        <v>0</v>
      </c>
      <c r="S46" s="10">
        <v>0</v>
      </c>
      <c r="T46" s="10" t="s">
        <v>403</v>
      </c>
      <c r="U46" s="10">
        <v>35.4</v>
      </c>
    </row>
    <row r="47" spans="2:21">
      <c r="B47" t="str">
        <f>IFERROR(VLOOKUP(C47,#REF!,14,FALSE)," ")</f>
        <v xml:space="preserve"> </v>
      </c>
      <c r="C47" s="11" t="s">
        <v>319</v>
      </c>
      <c r="D47" s="10">
        <v>0</v>
      </c>
      <c r="E47" s="10">
        <v>0</v>
      </c>
      <c r="F47" s="10">
        <v>0</v>
      </c>
      <c r="G47" s="10"/>
      <c r="H47" s="10">
        <v>0</v>
      </c>
      <c r="I47" s="10">
        <v>0</v>
      </c>
      <c r="J47" s="10">
        <v>0</v>
      </c>
      <c r="K47" s="10"/>
      <c r="L47" s="10">
        <v>17</v>
      </c>
      <c r="M47" s="10">
        <v>200</v>
      </c>
      <c r="N47" s="10">
        <v>0</v>
      </c>
      <c r="O47" s="10">
        <v>27</v>
      </c>
      <c r="P47" s="10"/>
      <c r="Q47" s="10">
        <v>0</v>
      </c>
      <c r="R47" s="10">
        <v>0</v>
      </c>
      <c r="S47" s="10">
        <v>0</v>
      </c>
      <c r="T47" s="10" t="s">
        <v>403</v>
      </c>
      <c r="U47" s="10">
        <v>20</v>
      </c>
    </row>
    <row r="48" spans="2:21">
      <c r="B48" t="str">
        <f>IFERROR(VLOOKUP(C48,#REF!,14,FALSE)," ")</f>
        <v xml:space="preserve"> </v>
      </c>
      <c r="C48" s="11" t="s">
        <v>340</v>
      </c>
      <c r="D48" s="10">
        <v>0</v>
      </c>
      <c r="E48" s="10">
        <v>0</v>
      </c>
      <c r="F48" s="10">
        <v>0</v>
      </c>
      <c r="G48" s="10"/>
      <c r="H48" s="10">
        <v>0</v>
      </c>
      <c r="I48" s="10">
        <v>0</v>
      </c>
      <c r="J48" s="10">
        <v>0</v>
      </c>
      <c r="K48" s="10"/>
      <c r="L48" s="10">
        <v>8</v>
      </c>
      <c r="M48" s="10">
        <v>76</v>
      </c>
      <c r="N48" s="10">
        <v>0</v>
      </c>
      <c r="O48" s="10">
        <v>15</v>
      </c>
      <c r="P48" s="10"/>
      <c r="Q48" s="10">
        <v>0</v>
      </c>
      <c r="R48" s="10">
        <v>0</v>
      </c>
      <c r="S48" s="10">
        <v>0</v>
      </c>
      <c r="T48" s="10" t="s">
        <v>403</v>
      </c>
      <c r="U48" s="10">
        <v>7.6</v>
      </c>
    </row>
    <row r="49" spans="2:21">
      <c r="B49" t="str">
        <f>IFERROR(VLOOKUP(C49,#REF!,14,FALSE)," ")</f>
        <v xml:space="preserve"> </v>
      </c>
      <c r="C49" s="11" t="s">
        <v>224</v>
      </c>
      <c r="D49" s="10">
        <v>0</v>
      </c>
      <c r="E49" s="10">
        <v>0</v>
      </c>
      <c r="F49" s="10">
        <v>0</v>
      </c>
      <c r="G49" s="10"/>
      <c r="H49" s="10">
        <v>1</v>
      </c>
      <c r="I49" s="10">
        <v>7</v>
      </c>
      <c r="J49" s="10">
        <v>0</v>
      </c>
      <c r="K49" s="10"/>
      <c r="L49" s="10">
        <v>75</v>
      </c>
      <c r="M49" s="10">
        <v>833</v>
      </c>
      <c r="N49" s="10">
        <v>5</v>
      </c>
      <c r="O49" s="10">
        <v>98</v>
      </c>
      <c r="P49" s="10"/>
      <c r="Q49" s="10">
        <v>0</v>
      </c>
      <c r="R49" s="10">
        <v>0</v>
      </c>
      <c r="S49" s="10">
        <v>0</v>
      </c>
      <c r="T49" s="10" t="s">
        <v>403</v>
      </c>
      <c r="U49" s="10">
        <v>114</v>
      </c>
    </row>
    <row r="50" spans="2:21">
      <c r="B50" t="str">
        <f>IFERROR(VLOOKUP(C50,#REF!,14,FALSE)," ")</f>
        <v xml:space="preserve"> </v>
      </c>
      <c r="C50" s="11" t="s">
        <v>272</v>
      </c>
      <c r="D50" s="10">
        <v>0</v>
      </c>
      <c r="E50" s="10">
        <v>0</v>
      </c>
      <c r="F50" s="10">
        <v>0</v>
      </c>
      <c r="G50" s="10"/>
      <c r="H50" s="10">
        <v>7</v>
      </c>
      <c r="I50" s="10">
        <v>43</v>
      </c>
      <c r="J50" s="10">
        <v>0</v>
      </c>
      <c r="K50" s="10"/>
      <c r="L50" s="10">
        <v>52</v>
      </c>
      <c r="M50" s="10">
        <v>453</v>
      </c>
      <c r="N50" s="10">
        <v>2</v>
      </c>
      <c r="O50" s="10">
        <v>70</v>
      </c>
      <c r="P50" s="10"/>
      <c r="Q50" s="10">
        <v>0</v>
      </c>
      <c r="R50" s="10">
        <v>0</v>
      </c>
      <c r="S50" s="10">
        <v>1</v>
      </c>
      <c r="T50" s="10" t="s">
        <v>403</v>
      </c>
      <c r="U50" s="10">
        <v>67.599999999999994</v>
      </c>
    </row>
    <row r="51" spans="2:21">
      <c r="B51" t="str">
        <f>IFERROR(VLOOKUP(C51,#REF!,14,FALSE)," ")</f>
        <v xml:space="preserve"> </v>
      </c>
      <c r="C51" s="13" t="s">
        <v>359</v>
      </c>
      <c r="D51" s="10">
        <v>0</v>
      </c>
      <c r="E51" s="10">
        <v>0</v>
      </c>
      <c r="F51" s="10">
        <v>0</v>
      </c>
      <c r="G51" s="10"/>
      <c r="H51" s="10">
        <v>2</v>
      </c>
      <c r="I51" s="10">
        <v>6</v>
      </c>
      <c r="J51" s="10">
        <v>0</v>
      </c>
      <c r="K51" s="10"/>
      <c r="L51" s="10">
        <v>27</v>
      </c>
      <c r="M51" s="10">
        <v>276</v>
      </c>
      <c r="N51" s="10">
        <v>1</v>
      </c>
      <c r="O51" s="10">
        <v>53</v>
      </c>
      <c r="P51" s="10"/>
      <c r="Q51" s="10">
        <v>0</v>
      </c>
      <c r="R51" s="10">
        <v>1</v>
      </c>
      <c r="S51" s="10">
        <v>0</v>
      </c>
      <c r="T51" s="10" t="s">
        <v>403</v>
      </c>
      <c r="U51" s="10">
        <v>32.200000000000003</v>
      </c>
    </row>
    <row r="52" spans="2:21">
      <c r="B52" t="str">
        <f>IFERROR(VLOOKUP(C52,#REF!,14,FALSE)," ")</f>
        <v xml:space="preserve"> </v>
      </c>
      <c r="C52" s="11" t="s">
        <v>248</v>
      </c>
      <c r="D52" s="10">
        <v>0</v>
      </c>
      <c r="E52" s="10">
        <v>0</v>
      </c>
      <c r="F52" s="10">
        <v>0</v>
      </c>
      <c r="G52" s="10"/>
      <c r="H52" s="10">
        <v>2</v>
      </c>
      <c r="I52" s="10">
        <v>10</v>
      </c>
      <c r="J52" s="10">
        <v>0</v>
      </c>
      <c r="K52" s="10"/>
      <c r="L52" s="10">
        <v>33</v>
      </c>
      <c r="M52" s="10">
        <v>413</v>
      </c>
      <c r="N52" s="10">
        <v>3</v>
      </c>
      <c r="O52" s="10">
        <v>74</v>
      </c>
      <c r="P52" s="10"/>
      <c r="Q52" s="10">
        <v>0</v>
      </c>
      <c r="R52" s="10">
        <v>0</v>
      </c>
      <c r="S52" s="10">
        <v>0</v>
      </c>
      <c r="T52" s="10" t="s">
        <v>403</v>
      </c>
      <c r="U52" s="10">
        <v>60.3</v>
      </c>
    </row>
    <row r="53" spans="2:21">
      <c r="B53" t="str">
        <f>IFERROR(VLOOKUP(C53,#REF!,14,FALSE)," ")</f>
        <v xml:space="preserve"> </v>
      </c>
      <c r="C53" s="11" t="s">
        <v>379</v>
      </c>
      <c r="D53" s="10">
        <v>0</v>
      </c>
      <c r="E53" s="10">
        <v>0</v>
      </c>
      <c r="F53" s="10">
        <v>0</v>
      </c>
      <c r="G53" s="10"/>
      <c r="H53" s="10">
        <v>0</v>
      </c>
      <c r="I53" s="10">
        <v>0</v>
      </c>
      <c r="J53" s="10">
        <v>0</v>
      </c>
      <c r="K53" s="10"/>
      <c r="L53" s="10">
        <v>1</v>
      </c>
      <c r="M53" s="10">
        <v>16</v>
      </c>
      <c r="N53" s="10">
        <v>0</v>
      </c>
      <c r="O53" s="10">
        <v>1</v>
      </c>
      <c r="P53" s="10"/>
      <c r="Q53" s="10">
        <v>0</v>
      </c>
      <c r="R53" s="10">
        <v>0</v>
      </c>
      <c r="S53" s="10">
        <v>0</v>
      </c>
      <c r="T53" s="10" t="s">
        <v>403</v>
      </c>
      <c r="U53" s="10">
        <v>1.6</v>
      </c>
    </row>
    <row r="54" spans="2:21">
      <c r="B54" t="str">
        <f>IFERROR(VLOOKUP(C54,#REF!,14,FALSE)," ")</f>
        <v xml:space="preserve"> </v>
      </c>
      <c r="C54" s="11" t="s">
        <v>284</v>
      </c>
      <c r="D54" s="10">
        <v>0</v>
      </c>
      <c r="E54" s="10">
        <v>0</v>
      </c>
      <c r="F54" s="10">
        <v>0</v>
      </c>
      <c r="G54" s="10"/>
      <c r="H54" s="10">
        <v>0</v>
      </c>
      <c r="I54" s="10">
        <v>0</v>
      </c>
      <c r="J54" s="10">
        <v>0</v>
      </c>
      <c r="K54" s="10"/>
      <c r="L54" s="10">
        <v>23</v>
      </c>
      <c r="M54" s="10">
        <v>243</v>
      </c>
      <c r="N54" s="10">
        <v>4</v>
      </c>
      <c r="O54" s="10">
        <v>29</v>
      </c>
      <c r="P54" s="10"/>
      <c r="Q54" s="10">
        <v>0</v>
      </c>
      <c r="R54" s="10">
        <v>1</v>
      </c>
      <c r="S54" s="10">
        <v>0</v>
      </c>
      <c r="T54" s="10" t="s">
        <v>403</v>
      </c>
      <c r="U54" s="10">
        <v>46.3</v>
      </c>
    </row>
    <row r="55" spans="2:21">
      <c r="B55" t="str">
        <f>IFERROR(VLOOKUP(C55,#REF!,14,FALSE)," ")</f>
        <v xml:space="preserve"> </v>
      </c>
      <c r="C55" s="11" t="s">
        <v>305</v>
      </c>
      <c r="D55" s="10">
        <v>0</v>
      </c>
      <c r="E55" s="10">
        <v>0</v>
      </c>
      <c r="F55" s="10">
        <v>0</v>
      </c>
      <c r="G55" s="10"/>
      <c r="H55" s="10">
        <v>1</v>
      </c>
      <c r="I55" s="10">
        <v>60</v>
      </c>
      <c r="J55" s="10">
        <v>1</v>
      </c>
      <c r="K55" s="10"/>
      <c r="L55" s="10">
        <v>6</v>
      </c>
      <c r="M55" s="10">
        <v>114</v>
      </c>
      <c r="N55" s="10">
        <v>2</v>
      </c>
      <c r="O55" s="10">
        <v>19</v>
      </c>
      <c r="P55" s="10"/>
      <c r="Q55" s="10">
        <v>0</v>
      </c>
      <c r="R55" s="10">
        <v>0</v>
      </c>
      <c r="S55" s="10">
        <v>0</v>
      </c>
      <c r="T55" s="10" t="s">
        <v>403</v>
      </c>
      <c r="U55" s="10">
        <v>35.4</v>
      </c>
    </row>
    <row r="56" spans="2:21">
      <c r="B56" t="str">
        <f>IFERROR(VLOOKUP(C56,#REF!,14,FALSE)," ")</f>
        <v xml:space="preserve"> </v>
      </c>
      <c r="C56" s="11" t="s">
        <v>200</v>
      </c>
      <c r="D56" s="10">
        <v>0</v>
      </c>
      <c r="E56" s="10">
        <v>0</v>
      </c>
      <c r="F56" s="10">
        <v>0</v>
      </c>
      <c r="G56" s="10"/>
      <c r="H56" s="10">
        <v>0</v>
      </c>
      <c r="I56" s="10">
        <v>0</v>
      </c>
      <c r="J56" s="10">
        <v>0</v>
      </c>
      <c r="K56" s="10"/>
      <c r="L56" s="10">
        <v>75</v>
      </c>
      <c r="M56" s="10">
        <v>997</v>
      </c>
      <c r="N56" s="10">
        <v>12</v>
      </c>
      <c r="O56" s="10">
        <v>121</v>
      </c>
      <c r="P56" s="10"/>
      <c r="Q56" s="10">
        <v>1</v>
      </c>
      <c r="R56" s="10">
        <v>1</v>
      </c>
      <c r="S56" s="10">
        <v>0</v>
      </c>
      <c r="T56" s="10" t="s">
        <v>403</v>
      </c>
      <c r="U56" s="10">
        <v>171.7</v>
      </c>
    </row>
    <row r="57" spans="2:21">
      <c r="B57" t="str">
        <f>IFERROR(VLOOKUP(C57,#REF!,14,FALSE)," ")</f>
        <v xml:space="preserve"> </v>
      </c>
      <c r="C57" s="11" t="s">
        <v>701</v>
      </c>
      <c r="D57" s="10">
        <v>0</v>
      </c>
      <c r="E57" s="10">
        <v>0</v>
      </c>
      <c r="F57" s="10">
        <v>0</v>
      </c>
      <c r="G57" s="10"/>
      <c r="H57" s="10">
        <v>4</v>
      </c>
      <c r="I57" s="10">
        <v>29</v>
      </c>
      <c r="J57" s="10">
        <v>0</v>
      </c>
      <c r="K57" s="10"/>
      <c r="L57" s="10">
        <v>7</v>
      </c>
      <c r="M57" s="10">
        <v>35</v>
      </c>
      <c r="N57" s="10">
        <v>0</v>
      </c>
      <c r="O57" s="10">
        <v>9</v>
      </c>
      <c r="P57" s="10"/>
      <c r="Q57" s="10">
        <v>0</v>
      </c>
      <c r="R57" s="10">
        <v>0</v>
      </c>
      <c r="S57" s="10">
        <v>0</v>
      </c>
      <c r="T57" s="10" t="s">
        <v>403</v>
      </c>
      <c r="U57" s="10">
        <v>6.4</v>
      </c>
    </row>
    <row r="58" spans="2:21">
      <c r="B58" t="str">
        <f>IFERROR(VLOOKUP(C58,#REF!,14,FALSE)," ")</f>
        <v xml:space="preserve"> </v>
      </c>
      <c r="C58" s="11" t="s">
        <v>209</v>
      </c>
      <c r="D58" s="10">
        <v>0</v>
      </c>
      <c r="E58" s="10">
        <v>0</v>
      </c>
      <c r="F58" s="10">
        <v>0</v>
      </c>
      <c r="G58" s="10"/>
      <c r="H58" s="10">
        <v>0</v>
      </c>
      <c r="I58" s="10">
        <v>0</v>
      </c>
      <c r="J58" s="10">
        <v>0</v>
      </c>
      <c r="K58" s="10"/>
      <c r="L58" s="10">
        <v>78</v>
      </c>
      <c r="M58" s="10">
        <v>954</v>
      </c>
      <c r="N58" s="10">
        <v>4</v>
      </c>
      <c r="O58" s="10">
        <v>150</v>
      </c>
      <c r="P58" s="10"/>
      <c r="Q58" s="10">
        <v>0</v>
      </c>
      <c r="R58" s="10">
        <v>0</v>
      </c>
      <c r="S58" s="10">
        <v>0</v>
      </c>
      <c r="T58" s="10" t="s">
        <v>403</v>
      </c>
      <c r="U58" s="10">
        <v>119.4</v>
      </c>
    </row>
    <row r="59" spans="2:21">
      <c r="B59" t="str">
        <f>IFERROR(VLOOKUP(C59,#REF!,14,FALSE)," ")</f>
        <v xml:space="preserve"> </v>
      </c>
      <c r="C59" s="11" t="s">
        <v>357</v>
      </c>
      <c r="D59" s="10">
        <v>0</v>
      </c>
      <c r="E59" s="10">
        <v>0</v>
      </c>
      <c r="F59" s="10">
        <v>0</v>
      </c>
      <c r="G59" s="10"/>
      <c r="H59" s="10">
        <v>0</v>
      </c>
      <c r="I59" s="10">
        <v>0</v>
      </c>
      <c r="J59" s="10">
        <v>0</v>
      </c>
      <c r="K59" s="10"/>
      <c r="L59" s="10">
        <v>1</v>
      </c>
      <c r="M59" s="10">
        <v>23</v>
      </c>
      <c r="N59" s="10">
        <v>0</v>
      </c>
      <c r="O59" s="10">
        <v>1</v>
      </c>
      <c r="P59" s="10"/>
      <c r="Q59" s="10">
        <v>0</v>
      </c>
      <c r="R59" s="10">
        <v>0</v>
      </c>
      <c r="S59" s="10">
        <v>0</v>
      </c>
      <c r="T59" s="10" t="s">
        <v>403</v>
      </c>
      <c r="U59" s="10">
        <v>2.2999999999999998</v>
      </c>
    </row>
    <row r="60" spans="2:21">
      <c r="B60" t="str">
        <f>IFERROR(VLOOKUP(C60,#REF!,14,FALSE)," ")</f>
        <v xml:space="preserve"> </v>
      </c>
      <c r="C60" s="11" t="s">
        <v>286</v>
      </c>
      <c r="D60" s="10">
        <v>0</v>
      </c>
      <c r="E60" s="10">
        <v>0</v>
      </c>
      <c r="F60" s="10">
        <v>0</v>
      </c>
      <c r="G60" s="10"/>
      <c r="H60" s="10">
        <v>2</v>
      </c>
      <c r="I60" s="10">
        <v>-12</v>
      </c>
      <c r="J60" s="10">
        <v>0</v>
      </c>
      <c r="K60" s="10"/>
      <c r="L60" s="10">
        <v>6</v>
      </c>
      <c r="M60" s="10">
        <v>53</v>
      </c>
      <c r="N60" s="10">
        <v>1</v>
      </c>
      <c r="O60" s="10">
        <v>13</v>
      </c>
      <c r="P60" s="10"/>
      <c r="Q60" s="10">
        <v>0</v>
      </c>
      <c r="R60" s="10">
        <v>0</v>
      </c>
      <c r="S60" s="10">
        <v>0</v>
      </c>
      <c r="T60" s="10" t="s">
        <v>403</v>
      </c>
      <c r="U60" s="10">
        <v>10.1</v>
      </c>
    </row>
    <row r="61" spans="2:21">
      <c r="B61" t="str">
        <f>IFERROR(VLOOKUP(C61,#REF!,14,FALSE)," ")</f>
        <v xml:space="preserve"> </v>
      </c>
      <c r="C61" s="11" t="s">
        <v>211</v>
      </c>
      <c r="D61" s="10">
        <v>0</v>
      </c>
      <c r="E61" s="10">
        <v>0</v>
      </c>
      <c r="F61" s="10">
        <v>0</v>
      </c>
      <c r="G61" s="10"/>
      <c r="H61" s="10">
        <v>0</v>
      </c>
      <c r="I61" s="10">
        <v>0</v>
      </c>
      <c r="J61" s="10">
        <v>0</v>
      </c>
      <c r="K61" s="10"/>
      <c r="L61" s="10">
        <v>90</v>
      </c>
      <c r="M61" s="10">
        <v>1083</v>
      </c>
      <c r="N61" s="10">
        <v>5</v>
      </c>
      <c r="O61" s="10">
        <v>145</v>
      </c>
      <c r="P61" s="10"/>
      <c r="Q61" s="10">
        <v>1</v>
      </c>
      <c r="R61" s="10">
        <v>2</v>
      </c>
      <c r="S61" s="10">
        <v>0</v>
      </c>
      <c r="T61" s="10" t="s">
        <v>403</v>
      </c>
      <c r="U61" s="10">
        <v>136.30000000000001</v>
      </c>
    </row>
    <row r="62" spans="2:21">
      <c r="B62" t="str">
        <f>IFERROR(VLOOKUP(C62,#REF!,14,FALSE)," ")</f>
        <v xml:space="preserve"> </v>
      </c>
      <c r="C62" s="11" t="s">
        <v>303</v>
      </c>
      <c r="D62" s="10">
        <v>0</v>
      </c>
      <c r="E62" s="10">
        <v>0</v>
      </c>
      <c r="F62" s="10">
        <v>0</v>
      </c>
      <c r="G62" s="10"/>
      <c r="H62" s="10">
        <v>0</v>
      </c>
      <c r="I62" s="10">
        <v>0</v>
      </c>
      <c r="J62" s="10">
        <v>0</v>
      </c>
      <c r="K62" s="10"/>
      <c r="L62" s="10">
        <v>22</v>
      </c>
      <c r="M62" s="10">
        <v>249</v>
      </c>
      <c r="N62" s="10">
        <v>2</v>
      </c>
      <c r="O62" s="10">
        <v>36</v>
      </c>
      <c r="P62" s="10"/>
      <c r="Q62" s="10">
        <v>0</v>
      </c>
      <c r="R62" s="10">
        <v>1</v>
      </c>
      <c r="S62" s="10">
        <v>0</v>
      </c>
      <c r="T62" s="10" t="s">
        <v>403</v>
      </c>
      <c r="U62" s="10">
        <v>34.9</v>
      </c>
    </row>
    <row r="63" spans="2:21">
      <c r="B63" t="str">
        <f>IFERROR(VLOOKUP(C63,#REF!,14,FALSE)," ")</f>
        <v xml:space="preserve"> </v>
      </c>
      <c r="C63" s="13" t="s">
        <v>236</v>
      </c>
      <c r="D63" s="10">
        <v>0</v>
      </c>
      <c r="E63" s="10">
        <v>0</v>
      </c>
      <c r="F63" s="10">
        <v>0</v>
      </c>
      <c r="G63" s="10"/>
      <c r="H63" s="10">
        <v>0</v>
      </c>
      <c r="I63" s="10">
        <v>0</v>
      </c>
      <c r="J63" s="10">
        <v>0</v>
      </c>
      <c r="K63" s="10"/>
      <c r="L63" s="10">
        <v>56</v>
      </c>
      <c r="M63" s="10">
        <v>1005</v>
      </c>
      <c r="N63" s="10">
        <v>4</v>
      </c>
      <c r="O63" s="10">
        <v>100</v>
      </c>
      <c r="P63" s="10"/>
      <c r="Q63" s="10">
        <v>0</v>
      </c>
      <c r="R63" s="10">
        <v>0</v>
      </c>
      <c r="S63" s="10">
        <v>0</v>
      </c>
      <c r="T63" s="10" t="s">
        <v>403</v>
      </c>
      <c r="U63" s="10">
        <v>124.5</v>
      </c>
    </row>
    <row r="64" spans="2:21">
      <c r="B64" t="str">
        <f>IFERROR(VLOOKUP(C64,#REF!,14,FALSE)," ")</f>
        <v xml:space="preserve"> </v>
      </c>
      <c r="C64" s="13" t="s">
        <v>230</v>
      </c>
      <c r="D64" s="10">
        <v>0</v>
      </c>
      <c r="E64" s="10">
        <v>0</v>
      </c>
      <c r="F64" s="10">
        <v>0</v>
      </c>
      <c r="G64" s="10"/>
      <c r="H64" s="10">
        <v>0</v>
      </c>
      <c r="I64" s="10">
        <v>0</v>
      </c>
      <c r="J64" s="10">
        <v>0</v>
      </c>
      <c r="K64" s="10"/>
      <c r="L64" s="10">
        <v>56</v>
      </c>
      <c r="M64" s="10">
        <v>744</v>
      </c>
      <c r="N64" s="10">
        <v>4</v>
      </c>
      <c r="O64" s="10">
        <v>90</v>
      </c>
      <c r="P64" s="10"/>
      <c r="Q64" s="10">
        <v>0</v>
      </c>
      <c r="R64" s="10">
        <v>0</v>
      </c>
      <c r="S64" s="10">
        <v>0</v>
      </c>
      <c r="T64" s="10" t="s">
        <v>403</v>
      </c>
      <c r="U64" s="10">
        <v>98.4</v>
      </c>
    </row>
    <row r="65" spans="2:21">
      <c r="B65" t="str">
        <f>IFERROR(VLOOKUP(C65,#REF!,14,FALSE)," ")</f>
        <v xml:space="preserve"> </v>
      </c>
      <c r="C65" s="11" t="s">
        <v>263</v>
      </c>
      <c r="D65" s="10">
        <v>0</v>
      </c>
      <c r="E65" s="10">
        <v>0</v>
      </c>
      <c r="F65" s="10">
        <v>0</v>
      </c>
      <c r="G65" s="10"/>
      <c r="H65" s="10">
        <v>0</v>
      </c>
      <c r="I65" s="10">
        <v>0</v>
      </c>
      <c r="J65" s="10">
        <v>0</v>
      </c>
      <c r="K65" s="10"/>
      <c r="L65" s="10">
        <v>23</v>
      </c>
      <c r="M65" s="10">
        <v>371</v>
      </c>
      <c r="N65" s="10">
        <v>4</v>
      </c>
      <c r="O65" s="10">
        <v>59</v>
      </c>
      <c r="P65" s="10"/>
      <c r="Q65" s="10">
        <v>1</v>
      </c>
      <c r="R65" s="10">
        <v>0</v>
      </c>
      <c r="S65" s="10">
        <v>0</v>
      </c>
      <c r="T65" s="10" t="s">
        <v>403</v>
      </c>
      <c r="U65" s="10">
        <v>63.1</v>
      </c>
    </row>
    <row r="66" spans="2:21">
      <c r="B66" t="str">
        <f>IFERROR(VLOOKUP(C66,#REF!,14,FALSE)," ")</f>
        <v xml:space="preserve"> </v>
      </c>
      <c r="C66" s="11" t="s">
        <v>342</v>
      </c>
      <c r="D66" s="10">
        <v>0</v>
      </c>
      <c r="E66" s="10">
        <v>0</v>
      </c>
      <c r="F66" s="10">
        <v>0</v>
      </c>
      <c r="G66" s="10"/>
      <c r="H66" s="10">
        <v>0</v>
      </c>
      <c r="I66" s="10">
        <v>0</v>
      </c>
      <c r="J66" s="10">
        <v>0</v>
      </c>
      <c r="K66" s="10"/>
      <c r="L66" s="10">
        <v>1</v>
      </c>
      <c r="M66" s="10">
        <v>20</v>
      </c>
      <c r="N66" s="10">
        <v>0</v>
      </c>
      <c r="O66" s="10">
        <v>5</v>
      </c>
      <c r="P66" s="10"/>
      <c r="Q66" s="10">
        <v>0</v>
      </c>
      <c r="R66" s="10">
        <v>0</v>
      </c>
      <c r="S66" s="10">
        <v>0</v>
      </c>
      <c r="T66" s="10" t="s">
        <v>403</v>
      </c>
      <c r="U66" s="10">
        <v>2</v>
      </c>
    </row>
    <row r="67" spans="2:21">
      <c r="B67" t="str">
        <f>IFERROR(VLOOKUP(C67,#REF!,14,FALSE)," ")</f>
        <v xml:space="preserve"> </v>
      </c>
      <c r="C67" s="11" t="s">
        <v>203</v>
      </c>
      <c r="D67" s="10">
        <v>10</v>
      </c>
      <c r="E67" s="10">
        <v>1</v>
      </c>
      <c r="F67" s="10">
        <v>0</v>
      </c>
      <c r="G67" s="10"/>
      <c r="H67" s="10">
        <v>0</v>
      </c>
      <c r="I67" s="10">
        <v>0</v>
      </c>
      <c r="J67" s="10">
        <v>0</v>
      </c>
      <c r="K67" s="10"/>
      <c r="L67" s="10">
        <v>50</v>
      </c>
      <c r="M67" s="10">
        <v>796</v>
      </c>
      <c r="N67" s="10">
        <v>8</v>
      </c>
      <c r="O67" s="10">
        <v>97</v>
      </c>
      <c r="P67" s="10"/>
      <c r="Q67" s="10">
        <v>0</v>
      </c>
      <c r="R67" s="10">
        <v>1</v>
      </c>
      <c r="S67" s="10">
        <v>0</v>
      </c>
      <c r="T67" s="10" t="s">
        <v>403</v>
      </c>
      <c r="U67" s="10">
        <v>130</v>
      </c>
    </row>
    <row r="68" spans="2:21">
      <c r="B68" t="str">
        <f>IFERROR(VLOOKUP(C68,#REF!,14,FALSE)," ")</f>
        <v xml:space="preserve"> </v>
      </c>
      <c r="C68" s="13" t="s">
        <v>225</v>
      </c>
      <c r="D68" s="10">
        <v>0</v>
      </c>
      <c r="E68" s="10">
        <v>0</v>
      </c>
      <c r="F68" s="10">
        <v>0</v>
      </c>
      <c r="G68" s="10"/>
      <c r="H68" s="10">
        <v>1</v>
      </c>
      <c r="I68" s="10">
        <v>-1</v>
      </c>
      <c r="J68" s="10">
        <v>0</v>
      </c>
      <c r="K68" s="10"/>
      <c r="L68" s="10">
        <v>30</v>
      </c>
      <c r="M68" s="10">
        <v>307</v>
      </c>
      <c r="N68" s="10">
        <v>7</v>
      </c>
      <c r="O68" s="10">
        <v>56</v>
      </c>
      <c r="P68" s="10"/>
      <c r="Q68" s="10">
        <v>0</v>
      </c>
      <c r="R68" s="10">
        <v>0</v>
      </c>
      <c r="S68" s="10">
        <v>0</v>
      </c>
      <c r="T68" s="10" t="s">
        <v>403</v>
      </c>
      <c r="U68" s="10">
        <v>72.599999999999994</v>
      </c>
    </row>
    <row r="69" spans="2:21">
      <c r="B69" t="str">
        <f>IFERROR(VLOOKUP(C69,#REF!,14,FALSE)," ")</f>
        <v xml:space="preserve"> </v>
      </c>
      <c r="C69" s="11" t="s">
        <v>242</v>
      </c>
      <c r="D69" s="10">
        <v>0</v>
      </c>
      <c r="E69" s="10">
        <v>0</v>
      </c>
      <c r="F69" s="10">
        <v>0</v>
      </c>
      <c r="G69" s="10"/>
      <c r="H69" s="10">
        <v>0</v>
      </c>
      <c r="I69" s="10">
        <v>0</v>
      </c>
      <c r="J69" s="10">
        <v>0</v>
      </c>
      <c r="K69" s="10"/>
      <c r="L69" s="10">
        <v>58</v>
      </c>
      <c r="M69" s="10">
        <v>810</v>
      </c>
      <c r="N69" s="10">
        <v>4</v>
      </c>
      <c r="O69" s="10">
        <v>94</v>
      </c>
      <c r="P69" s="10"/>
      <c r="Q69" s="10">
        <v>0</v>
      </c>
      <c r="R69" s="10">
        <v>0</v>
      </c>
      <c r="S69" s="10">
        <v>0</v>
      </c>
      <c r="T69" s="10" t="s">
        <v>403</v>
      </c>
      <c r="U69" s="10">
        <v>105</v>
      </c>
    </row>
    <row r="70" spans="2:21">
      <c r="B70" t="str">
        <f>IFERROR(VLOOKUP(C70,#REF!,14,FALSE)," ")</f>
        <v xml:space="preserve"> </v>
      </c>
      <c r="C70" s="11" t="s">
        <v>275</v>
      </c>
      <c r="D70" s="10">
        <v>0</v>
      </c>
      <c r="E70" s="10">
        <v>0</v>
      </c>
      <c r="F70" s="10">
        <v>0</v>
      </c>
      <c r="G70" s="10"/>
      <c r="H70" s="10">
        <v>0</v>
      </c>
      <c r="I70" s="10">
        <v>0</v>
      </c>
      <c r="J70" s="10">
        <v>0</v>
      </c>
      <c r="K70" s="10"/>
      <c r="L70" s="10">
        <v>36</v>
      </c>
      <c r="M70" s="10">
        <v>392</v>
      </c>
      <c r="N70" s="10">
        <v>2</v>
      </c>
      <c r="O70" s="10">
        <v>74</v>
      </c>
      <c r="P70" s="10"/>
      <c r="Q70" s="10">
        <v>0</v>
      </c>
      <c r="R70" s="10">
        <v>0</v>
      </c>
      <c r="S70" s="10">
        <v>0</v>
      </c>
      <c r="T70" s="10" t="s">
        <v>403</v>
      </c>
      <c r="U70" s="10">
        <v>51.2</v>
      </c>
    </row>
    <row r="71" spans="2:21">
      <c r="B71" t="str">
        <f>IFERROR(VLOOKUP(C71,#REF!,14,FALSE)," ")</f>
        <v xml:space="preserve"> </v>
      </c>
      <c r="C71" s="11" t="s">
        <v>210</v>
      </c>
      <c r="D71" s="10">
        <v>15</v>
      </c>
      <c r="E71" s="10">
        <v>1</v>
      </c>
      <c r="F71" s="10">
        <v>0</v>
      </c>
      <c r="G71" s="10"/>
      <c r="H71" s="10">
        <v>3</v>
      </c>
      <c r="I71" s="10">
        <v>2</v>
      </c>
      <c r="J71" s="10">
        <v>0</v>
      </c>
      <c r="K71" s="10"/>
      <c r="L71" s="10">
        <v>94</v>
      </c>
      <c r="M71" s="10">
        <v>1128</v>
      </c>
      <c r="N71" s="10">
        <v>7</v>
      </c>
      <c r="O71" s="10">
        <v>126</v>
      </c>
      <c r="P71" s="10"/>
      <c r="Q71" s="10">
        <v>0</v>
      </c>
      <c r="R71" s="10">
        <v>0</v>
      </c>
      <c r="S71" s="10">
        <v>0</v>
      </c>
      <c r="T71" s="10" t="s">
        <v>403</v>
      </c>
      <c r="U71" s="10">
        <v>159.6</v>
      </c>
    </row>
    <row r="72" spans="2:21">
      <c r="B72" t="str">
        <f>IFERROR(VLOOKUP(C72,#REF!,14,FALSE)," ")</f>
        <v xml:space="preserve"> </v>
      </c>
      <c r="C72" s="11" t="s">
        <v>344</v>
      </c>
      <c r="D72" s="10">
        <v>0</v>
      </c>
      <c r="E72" s="10">
        <v>0</v>
      </c>
      <c r="F72" s="10">
        <v>0</v>
      </c>
      <c r="G72" s="10"/>
      <c r="H72" s="10">
        <v>0</v>
      </c>
      <c r="I72" s="10">
        <v>0</v>
      </c>
      <c r="J72" s="10">
        <v>0</v>
      </c>
      <c r="K72" s="10"/>
      <c r="L72" s="10">
        <v>1</v>
      </c>
      <c r="M72" s="10">
        <v>13</v>
      </c>
      <c r="N72" s="10">
        <v>1</v>
      </c>
      <c r="O72" s="10">
        <v>1</v>
      </c>
      <c r="P72" s="10"/>
      <c r="Q72" s="10">
        <v>0</v>
      </c>
      <c r="R72" s="10">
        <v>1</v>
      </c>
      <c r="S72" s="10">
        <v>0</v>
      </c>
      <c r="T72" s="10" t="s">
        <v>403</v>
      </c>
      <c r="U72" s="10">
        <v>5.3</v>
      </c>
    </row>
    <row r="73" spans="2:21">
      <c r="B73" t="str">
        <f>IFERROR(VLOOKUP(C73,#REF!,14,FALSE)," ")</f>
        <v xml:space="preserve"> </v>
      </c>
      <c r="C73" s="11" t="s">
        <v>292</v>
      </c>
      <c r="D73" s="10">
        <v>0</v>
      </c>
      <c r="E73" s="10">
        <v>0</v>
      </c>
      <c r="F73" s="10">
        <v>0</v>
      </c>
      <c r="G73" s="10"/>
      <c r="H73" s="10">
        <v>0</v>
      </c>
      <c r="I73" s="10">
        <v>0</v>
      </c>
      <c r="J73" s="10">
        <v>0</v>
      </c>
      <c r="K73" s="10"/>
      <c r="L73" s="10">
        <v>33</v>
      </c>
      <c r="M73" s="10">
        <v>369</v>
      </c>
      <c r="N73" s="10">
        <v>2</v>
      </c>
      <c r="O73" s="10">
        <v>43</v>
      </c>
      <c r="P73" s="10"/>
      <c r="Q73" s="10">
        <v>0</v>
      </c>
      <c r="R73" s="10">
        <v>0</v>
      </c>
      <c r="S73" s="10">
        <v>1</v>
      </c>
      <c r="T73" s="10" t="s">
        <v>403</v>
      </c>
      <c r="U73" s="10">
        <v>54.9</v>
      </c>
    </row>
    <row r="74" spans="2:21">
      <c r="B74" t="str">
        <f>IFERROR(VLOOKUP(C74,#REF!,14,FALSE)," ")</f>
        <v xml:space="preserve"> </v>
      </c>
      <c r="C74" s="11" t="s">
        <v>358</v>
      </c>
      <c r="D74" s="10">
        <v>0</v>
      </c>
      <c r="E74" s="10">
        <v>0</v>
      </c>
      <c r="F74" s="10">
        <v>0</v>
      </c>
      <c r="G74" s="10"/>
      <c r="H74" s="10">
        <v>1</v>
      </c>
      <c r="I74" s="10">
        <v>6</v>
      </c>
      <c r="J74" s="10">
        <v>0</v>
      </c>
      <c r="K74" s="10"/>
      <c r="L74" s="10">
        <v>48</v>
      </c>
      <c r="M74" s="10">
        <v>594</v>
      </c>
      <c r="N74" s="10">
        <v>3</v>
      </c>
      <c r="O74" s="10">
        <v>66</v>
      </c>
      <c r="P74" s="10"/>
      <c r="Q74" s="10">
        <v>0</v>
      </c>
      <c r="R74" s="10">
        <v>0</v>
      </c>
      <c r="S74" s="10">
        <v>0</v>
      </c>
      <c r="T74" s="10" t="s">
        <v>403</v>
      </c>
      <c r="U74" s="10">
        <v>78</v>
      </c>
    </row>
    <row r="75" spans="2:21">
      <c r="B75" t="str">
        <f>IFERROR(VLOOKUP(C75,#REF!,14,FALSE)," ")</f>
        <v xml:space="preserve"> </v>
      </c>
      <c r="C75" s="11" t="s">
        <v>220</v>
      </c>
      <c r="D75" s="10">
        <v>0</v>
      </c>
      <c r="E75" s="10">
        <v>0</v>
      </c>
      <c r="F75" s="10">
        <v>0</v>
      </c>
      <c r="G75" s="10"/>
      <c r="H75" s="10">
        <v>1</v>
      </c>
      <c r="I75" s="10">
        <v>4</v>
      </c>
      <c r="J75" s="10">
        <v>0</v>
      </c>
      <c r="K75" s="10"/>
      <c r="L75" s="10">
        <v>79</v>
      </c>
      <c r="M75" s="10">
        <v>1032</v>
      </c>
      <c r="N75" s="10">
        <v>5</v>
      </c>
      <c r="O75" s="10">
        <v>139</v>
      </c>
      <c r="P75" s="10"/>
      <c r="Q75" s="10">
        <v>0</v>
      </c>
      <c r="R75" s="10">
        <v>0</v>
      </c>
      <c r="S75" s="10">
        <v>0</v>
      </c>
      <c r="T75" s="10" t="s">
        <v>403</v>
      </c>
      <c r="U75" s="10">
        <v>133.6</v>
      </c>
    </row>
    <row r="76" spans="2:21">
      <c r="B76" t="str">
        <f>IFERROR(VLOOKUP(C76,#REF!,14,FALSE)," ")</f>
        <v xml:space="preserve"> </v>
      </c>
      <c r="C76" s="11" t="s">
        <v>265</v>
      </c>
      <c r="D76" s="10">
        <v>0</v>
      </c>
      <c r="E76" s="10">
        <v>0</v>
      </c>
      <c r="F76" s="10">
        <v>0</v>
      </c>
      <c r="G76" s="10"/>
      <c r="H76" s="10">
        <v>0</v>
      </c>
      <c r="I76" s="10">
        <v>0</v>
      </c>
      <c r="J76" s="10">
        <v>0</v>
      </c>
      <c r="K76" s="10"/>
      <c r="L76" s="10">
        <v>9</v>
      </c>
      <c r="M76" s="10">
        <v>194</v>
      </c>
      <c r="N76" s="10">
        <v>2</v>
      </c>
      <c r="O76" s="10">
        <v>21</v>
      </c>
      <c r="P76" s="10"/>
      <c r="Q76" s="10">
        <v>0</v>
      </c>
      <c r="R76" s="10">
        <v>0</v>
      </c>
      <c r="S76" s="10">
        <v>0</v>
      </c>
      <c r="T76" s="10" t="s">
        <v>403</v>
      </c>
      <c r="U76" s="10">
        <v>31.4</v>
      </c>
    </row>
    <row r="77" spans="2:21">
      <c r="B77" t="str">
        <f>IFERROR(VLOOKUP(C77,#REF!,14,FALSE)," ")</f>
        <v xml:space="preserve"> </v>
      </c>
      <c r="C77" s="11" t="s">
        <v>331</v>
      </c>
      <c r="D77" s="10">
        <v>0</v>
      </c>
      <c r="E77" s="10">
        <v>0</v>
      </c>
      <c r="F77" s="10">
        <v>0</v>
      </c>
      <c r="G77" s="10"/>
      <c r="H77" s="10">
        <v>0</v>
      </c>
      <c r="I77" s="10">
        <v>0</v>
      </c>
      <c r="J77" s="10">
        <v>0</v>
      </c>
      <c r="K77" s="10"/>
      <c r="L77" s="10">
        <v>8</v>
      </c>
      <c r="M77" s="10">
        <v>142</v>
      </c>
      <c r="N77" s="10">
        <v>1</v>
      </c>
      <c r="O77" s="10">
        <v>11</v>
      </c>
      <c r="P77" s="10"/>
      <c r="Q77" s="10">
        <v>0</v>
      </c>
      <c r="R77" s="10">
        <v>0</v>
      </c>
      <c r="S77" s="10">
        <v>0</v>
      </c>
      <c r="T77" s="10" t="s">
        <v>403</v>
      </c>
      <c r="U77" s="10">
        <v>20.2</v>
      </c>
    </row>
    <row r="78" spans="2:21">
      <c r="B78" t="str">
        <f>IFERROR(VLOOKUP(C78,#REF!,14,FALSE)," ")</f>
        <v xml:space="preserve"> </v>
      </c>
      <c r="C78" s="11" t="s">
        <v>306</v>
      </c>
      <c r="D78" s="10">
        <v>0</v>
      </c>
      <c r="E78" s="10">
        <v>0</v>
      </c>
      <c r="F78" s="10">
        <v>0</v>
      </c>
      <c r="G78" s="10"/>
      <c r="H78" s="10">
        <v>0</v>
      </c>
      <c r="I78" s="10">
        <v>0</v>
      </c>
      <c r="J78" s="10">
        <v>0</v>
      </c>
      <c r="K78" s="10"/>
      <c r="L78" s="10">
        <v>12</v>
      </c>
      <c r="M78" s="10">
        <v>202</v>
      </c>
      <c r="N78" s="10">
        <v>2</v>
      </c>
      <c r="O78" s="10">
        <v>22</v>
      </c>
      <c r="P78" s="10"/>
      <c r="Q78" s="10">
        <v>0</v>
      </c>
      <c r="R78" s="10">
        <v>0</v>
      </c>
      <c r="S78" s="10">
        <v>0</v>
      </c>
      <c r="T78" s="10" t="s">
        <v>403</v>
      </c>
      <c r="U78" s="10">
        <v>32.200000000000003</v>
      </c>
    </row>
    <row r="79" spans="2:21">
      <c r="B79" t="str">
        <f>IFERROR(VLOOKUP(C79,#REF!,14,FALSE)," ")</f>
        <v xml:space="preserve"> </v>
      </c>
      <c r="C79" s="11" t="s">
        <v>216</v>
      </c>
      <c r="D79" s="10">
        <v>0</v>
      </c>
      <c r="E79" s="10">
        <v>0</v>
      </c>
      <c r="F79" s="10">
        <v>0</v>
      </c>
      <c r="G79" s="10"/>
      <c r="H79" s="10">
        <v>10</v>
      </c>
      <c r="I79" s="10">
        <v>4</v>
      </c>
      <c r="J79" s="10">
        <v>0</v>
      </c>
      <c r="K79" s="10"/>
      <c r="L79" s="10">
        <v>91</v>
      </c>
      <c r="M79" s="10">
        <v>1077</v>
      </c>
      <c r="N79" s="10">
        <v>4</v>
      </c>
      <c r="O79" s="10">
        <v>135</v>
      </c>
      <c r="P79" s="10"/>
      <c r="Q79" s="10">
        <v>1</v>
      </c>
      <c r="R79" s="10">
        <v>1</v>
      </c>
      <c r="S79" s="10">
        <v>0</v>
      </c>
      <c r="T79" s="10" t="s">
        <v>403</v>
      </c>
      <c r="U79" s="10">
        <v>132.1</v>
      </c>
    </row>
    <row r="80" spans="2:21">
      <c r="B80" t="str">
        <f>IFERROR(VLOOKUP(C80,#REF!,14,FALSE)," ")</f>
        <v xml:space="preserve"> </v>
      </c>
      <c r="C80" s="11" t="s">
        <v>290</v>
      </c>
      <c r="D80" s="10">
        <v>0</v>
      </c>
      <c r="E80" s="10">
        <v>0</v>
      </c>
      <c r="F80" s="10">
        <v>0</v>
      </c>
      <c r="G80" s="10"/>
      <c r="H80" s="10">
        <v>0</v>
      </c>
      <c r="I80" s="10">
        <v>0</v>
      </c>
      <c r="J80" s="10">
        <v>0</v>
      </c>
      <c r="K80" s="10"/>
      <c r="L80" s="10">
        <v>4</v>
      </c>
      <c r="M80" s="10">
        <v>89</v>
      </c>
      <c r="N80" s="10">
        <v>1</v>
      </c>
      <c r="O80" s="10">
        <v>6</v>
      </c>
      <c r="P80" s="10"/>
      <c r="Q80" s="10">
        <v>0</v>
      </c>
      <c r="R80" s="10">
        <v>0</v>
      </c>
      <c r="S80" s="10">
        <v>0</v>
      </c>
      <c r="T80" s="10" t="s">
        <v>403</v>
      </c>
      <c r="U80" s="10">
        <v>14.9</v>
      </c>
    </row>
    <row r="81" spans="2:21">
      <c r="B81" t="str">
        <f>IFERROR(VLOOKUP(C81,#REF!,14,FALSE)," ")</f>
        <v xml:space="preserve"> </v>
      </c>
      <c r="C81" s="11" t="s">
        <v>351</v>
      </c>
      <c r="D81" s="10">
        <v>0</v>
      </c>
      <c r="E81" s="10">
        <v>0</v>
      </c>
      <c r="F81" s="10">
        <v>0</v>
      </c>
      <c r="G81" s="10"/>
      <c r="H81" s="10">
        <v>0</v>
      </c>
      <c r="I81" s="10">
        <v>0</v>
      </c>
      <c r="J81" s="10">
        <v>0</v>
      </c>
      <c r="K81" s="10"/>
      <c r="L81" s="10">
        <v>2</v>
      </c>
      <c r="M81" s="10">
        <v>22</v>
      </c>
      <c r="N81" s="10">
        <v>0</v>
      </c>
      <c r="O81" s="10">
        <v>4</v>
      </c>
      <c r="P81" s="10"/>
      <c r="Q81" s="10">
        <v>0</v>
      </c>
      <c r="R81" s="10">
        <v>0</v>
      </c>
      <c r="S81" s="10">
        <v>0</v>
      </c>
      <c r="T81" s="10" t="s">
        <v>403</v>
      </c>
      <c r="U81" s="10">
        <v>2.2000000000000002</v>
      </c>
    </row>
    <row r="82" spans="2:21">
      <c r="B82" t="str">
        <f>IFERROR(VLOOKUP(C82,#REF!,14,FALSE)," ")</f>
        <v xml:space="preserve"> </v>
      </c>
      <c r="C82" s="13" t="s">
        <v>317</v>
      </c>
      <c r="D82" s="10">
        <v>0</v>
      </c>
      <c r="E82" s="10">
        <v>0</v>
      </c>
      <c r="F82" s="10">
        <v>0</v>
      </c>
      <c r="G82" s="10"/>
      <c r="H82" s="10">
        <v>0</v>
      </c>
      <c r="I82" s="10">
        <v>0</v>
      </c>
      <c r="J82" s="10">
        <v>0</v>
      </c>
      <c r="K82" s="10"/>
      <c r="L82" s="10">
        <v>15</v>
      </c>
      <c r="M82" s="10">
        <v>210</v>
      </c>
      <c r="N82" s="10">
        <v>0</v>
      </c>
      <c r="O82" s="10">
        <v>22</v>
      </c>
      <c r="P82" s="10"/>
      <c r="Q82" s="10">
        <v>0</v>
      </c>
      <c r="R82" s="10">
        <v>0</v>
      </c>
      <c r="S82" s="10">
        <v>0</v>
      </c>
      <c r="T82" s="10" t="s">
        <v>403</v>
      </c>
      <c r="U82" s="10">
        <v>21</v>
      </c>
    </row>
    <row r="83" spans="2:21">
      <c r="B83" t="str">
        <f>IFERROR(VLOOKUP(C83,#REF!,14,FALSE)," ")</f>
        <v xml:space="preserve"> </v>
      </c>
      <c r="C83" s="11" t="s">
        <v>562</v>
      </c>
      <c r="D83" s="10">
        <v>0</v>
      </c>
      <c r="E83" s="10">
        <v>0</v>
      </c>
      <c r="F83" s="10">
        <v>0</v>
      </c>
      <c r="G83" s="10"/>
      <c r="H83" s="10">
        <v>4</v>
      </c>
      <c r="I83" s="10">
        <v>83</v>
      </c>
      <c r="J83" s="10">
        <v>1</v>
      </c>
      <c r="K83" s="10"/>
      <c r="L83" s="10">
        <v>34</v>
      </c>
      <c r="M83" s="10">
        <v>568</v>
      </c>
      <c r="N83" s="10">
        <v>6</v>
      </c>
      <c r="O83" s="10">
        <v>74</v>
      </c>
      <c r="P83" s="10"/>
      <c r="Q83" s="10">
        <v>0</v>
      </c>
      <c r="R83" s="10">
        <v>1</v>
      </c>
      <c r="S83" s="10">
        <v>0</v>
      </c>
      <c r="T83" s="10" t="s">
        <v>403</v>
      </c>
      <c r="U83" s="10">
        <v>105.1</v>
      </c>
    </row>
    <row r="84" spans="2:21">
      <c r="B84" t="str">
        <f>IFERROR(VLOOKUP(C84,#REF!,14,FALSE)," ")</f>
        <v xml:space="preserve"> </v>
      </c>
      <c r="C84" s="11" t="s">
        <v>325</v>
      </c>
      <c r="D84" s="10">
        <v>0</v>
      </c>
      <c r="E84" s="10">
        <v>0</v>
      </c>
      <c r="F84" s="10">
        <v>0</v>
      </c>
      <c r="G84" s="10"/>
      <c r="H84" s="10">
        <v>0</v>
      </c>
      <c r="I84" s="10">
        <v>0</v>
      </c>
      <c r="J84" s="10">
        <v>0</v>
      </c>
      <c r="K84" s="10"/>
      <c r="L84" s="10">
        <v>14</v>
      </c>
      <c r="M84" s="10">
        <v>131</v>
      </c>
      <c r="N84" s="10">
        <v>0</v>
      </c>
      <c r="O84" s="10">
        <v>24</v>
      </c>
      <c r="P84" s="10"/>
      <c r="Q84" s="10">
        <v>0</v>
      </c>
      <c r="R84" s="10">
        <v>0</v>
      </c>
      <c r="S84" s="10">
        <v>0</v>
      </c>
      <c r="T84" s="10" t="s">
        <v>403</v>
      </c>
      <c r="U84" s="10">
        <v>13.1</v>
      </c>
    </row>
    <row r="85" spans="2:21">
      <c r="B85" t="str">
        <f>IFERROR(VLOOKUP(C85,#REF!,14,FALSE)," ")</f>
        <v xml:space="preserve"> </v>
      </c>
      <c r="C85" s="11" t="s">
        <v>713</v>
      </c>
      <c r="D85" s="10">
        <v>0</v>
      </c>
      <c r="E85" s="10">
        <v>0</v>
      </c>
      <c r="F85" s="10">
        <v>0</v>
      </c>
      <c r="G85" s="10"/>
      <c r="H85" s="10">
        <v>1</v>
      </c>
      <c r="I85" s="10">
        <v>1</v>
      </c>
      <c r="J85" s="10">
        <v>0</v>
      </c>
      <c r="K85" s="10"/>
      <c r="L85" s="10">
        <v>0</v>
      </c>
      <c r="M85" s="10">
        <v>0</v>
      </c>
      <c r="N85" s="10">
        <v>0</v>
      </c>
      <c r="O85" s="10">
        <v>1</v>
      </c>
      <c r="P85" s="10"/>
      <c r="Q85" s="10">
        <v>0</v>
      </c>
      <c r="R85" s="10">
        <v>1</v>
      </c>
      <c r="S85" s="10">
        <v>1</v>
      </c>
      <c r="T85" s="10" t="s">
        <v>403</v>
      </c>
      <c r="U85" s="10">
        <v>4.0999999999999996</v>
      </c>
    </row>
    <row r="86" spans="2:21">
      <c r="B86" t="str">
        <f>IFERROR(VLOOKUP(C86,#REF!,14,FALSE)," ")</f>
        <v xml:space="preserve"> </v>
      </c>
      <c r="C86" s="11" t="s">
        <v>682</v>
      </c>
      <c r="D86" s="10">
        <v>0</v>
      </c>
      <c r="E86" s="10">
        <v>0</v>
      </c>
      <c r="F86" s="10">
        <v>0</v>
      </c>
      <c r="G86" s="10"/>
      <c r="H86" s="10">
        <v>2</v>
      </c>
      <c r="I86" s="10">
        <v>-6</v>
      </c>
      <c r="J86" s="10">
        <v>0</v>
      </c>
      <c r="K86" s="10"/>
      <c r="L86" s="10">
        <v>13</v>
      </c>
      <c r="M86" s="10">
        <v>106</v>
      </c>
      <c r="N86" s="10">
        <v>0</v>
      </c>
      <c r="O86" s="10">
        <v>19</v>
      </c>
      <c r="P86" s="10"/>
      <c r="Q86" s="10">
        <v>0</v>
      </c>
      <c r="R86" s="10">
        <v>0</v>
      </c>
      <c r="S86" s="10">
        <v>0</v>
      </c>
      <c r="T86" s="10" t="s">
        <v>403</v>
      </c>
      <c r="U86" s="10">
        <v>10</v>
      </c>
    </row>
    <row r="87" spans="2:21">
      <c r="B87" t="str">
        <f>IFERROR(VLOOKUP(C87,#REF!,14,FALSE)," ")</f>
        <v xml:space="preserve"> </v>
      </c>
      <c r="C87" s="11" t="s">
        <v>228</v>
      </c>
      <c r="D87" s="10">
        <v>0</v>
      </c>
      <c r="E87" s="10">
        <v>0</v>
      </c>
      <c r="F87" s="10">
        <v>0</v>
      </c>
      <c r="G87" s="10"/>
      <c r="H87" s="10">
        <v>2</v>
      </c>
      <c r="I87" s="10">
        <v>-2</v>
      </c>
      <c r="J87" s="10">
        <v>0</v>
      </c>
      <c r="K87" s="10"/>
      <c r="L87" s="10">
        <v>67</v>
      </c>
      <c r="M87" s="10">
        <v>847</v>
      </c>
      <c r="N87" s="10">
        <v>7</v>
      </c>
      <c r="O87" s="10">
        <v>97</v>
      </c>
      <c r="P87" s="10"/>
      <c r="Q87" s="10">
        <v>0</v>
      </c>
      <c r="R87" s="10">
        <v>1</v>
      </c>
      <c r="S87" s="10">
        <v>1</v>
      </c>
      <c r="T87" s="10" t="s">
        <v>403</v>
      </c>
      <c r="U87" s="10">
        <v>130.5</v>
      </c>
    </row>
    <row r="88" spans="2:21">
      <c r="B88" t="str">
        <f>IFERROR(VLOOKUP(C88,#REF!,14,FALSE)," ")</f>
        <v xml:space="preserve"> </v>
      </c>
      <c r="C88" s="11" t="s">
        <v>350</v>
      </c>
      <c r="D88" s="10">
        <v>0</v>
      </c>
      <c r="E88" s="10">
        <v>0</v>
      </c>
      <c r="F88" s="10">
        <v>0</v>
      </c>
      <c r="G88" s="10"/>
      <c r="H88" s="10">
        <v>0</v>
      </c>
      <c r="I88" s="10">
        <v>0</v>
      </c>
      <c r="J88" s="10">
        <v>0</v>
      </c>
      <c r="K88" s="10"/>
      <c r="L88" s="10">
        <v>1</v>
      </c>
      <c r="M88" s="10">
        <v>8</v>
      </c>
      <c r="N88" s="10">
        <v>0</v>
      </c>
      <c r="O88" s="10">
        <v>2</v>
      </c>
      <c r="P88" s="10"/>
      <c r="Q88" s="10">
        <v>0</v>
      </c>
      <c r="R88" s="10">
        <v>0</v>
      </c>
      <c r="S88" s="10">
        <v>0</v>
      </c>
      <c r="T88" s="10" t="s">
        <v>403</v>
      </c>
      <c r="U88" s="10">
        <v>0.8</v>
      </c>
    </row>
    <row r="89" spans="2:21">
      <c r="B89" t="str">
        <f>IFERROR(VLOOKUP(C89,#REF!,14,FALSE)," ")</f>
        <v xml:space="preserve"> </v>
      </c>
      <c r="C89" s="11" t="s">
        <v>673</v>
      </c>
      <c r="D89" s="10">
        <v>0</v>
      </c>
      <c r="E89" s="10">
        <v>0</v>
      </c>
      <c r="F89" s="10">
        <v>0</v>
      </c>
      <c r="G89" s="10"/>
      <c r="H89" s="10">
        <v>0</v>
      </c>
      <c r="I89" s="10">
        <v>0</v>
      </c>
      <c r="J89" s="10">
        <v>0</v>
      </c>
      <c r="K89" s="10"/>
      <c r="L89" s="10">
        <v>11</v>
      </c>
      <c r="M89" s="10">
        <v>67</v>
      </c>
      <c r="N89" s="10">
        <v>1</v>
      </c>
      <c r="O89" s="10">
        <v>14</v>
      </c>
      <c r="P89" s="10"/>
      <c r="Q89" s="10">
        <v>0</v>
      </c>
      <c r="R89" s="10">
        <v>0</v>
      </c>
      <c r="S89" s="10">
        <v>0</v>
      </c>
      <c r="T89" s="10" t="s">
        <v>403</v>
      </c>
      <c r="U89" s="10">
        <v>12.7</v>
      </c>
    </row>
    <row r="90" spans="2:21">
      <c r="B90" t="str">
        <f>IFERROR(VLOOKUP(C90,#REF!,14,FALSE)," ")</f>
        <v xml:space="preserve"> </v>
      </c>
      <c r="C90" s="11" t="s">
        <v>315</v>
      </c>
      <c r="D90" s="10">
        <v>0</v>
      </c>
      <c r="E90" s="10">
        <v>0</v>
      </c>
      <c r="F90" s="10">
        <v>0</v>
      </c>
      <c r="G90" s="10"/>
      <c r="H90" s="10">
        <v>0</v>
      </c>
      <c r="I90" s="10">
        <v>0</v>
      </c>
      <c r="J90" s="10">
        <v>0</v>
      </c>
      <c r="K90" s="10"/>
      <c r="L90" s="10">
        <v>11</v>
      </c>
      <c r="M90" s="10">
        <v>187</v>
      </c>
      <c r="N90" s="10">
        <v>1</v>
      </c>
      <c r="O90" s="10">
        <v>22</v>
      </c>
      <c r="P90" s="10"/>
      <c r="Q90" s="10">
        <v>0</v>
      </c>
      <c r="R90" s="10">
        <v>0</v>
      </c>
      <c r="S90" s="10">
        <v>0</v>
      </c>
      <c r="T90" s="10" t="s">
        <v>403</v>
      </c>
      <c r="U90" s="10">
        <v>24.7</v>
      </c>
    </row>
    <row r="91" spans="2:21">
      <c r="B91" t="str">
        <f>IFERROR(VLOOKUP(C91,#REF!,14,FALSE)," ")</f>
        <v xml:space="preserve"> </v>
      </c>
      <c r="C91" s="11" t="s">
        <v>207</v>
      </c>
      <c r="D91" s="10">
        <v>0</v>
      </c>
      <c r="E91" s="10">
        <v>0</v>
      </c>
      <c r="F91" s="10">
        <v>0</v>
      </c>
      <c r="G91" s="10"/>
      <c r="H91" s="10">
        <v>5</v>
      </c>
      <c r="I91" s="10">
        <v>17</v>
      </c>
      <c r="J91" s="10">
        <v>0</v>
      </c>
      <c r="K91" s="10"/>
      <c r="L91" s="10">
        <v>94</v>
      </c>
      <c r="M91" s="10">
        <v>1136</v>
      </c>
      <c r="N91" s="10">
        <v>4</v>
      </c>
      <c r="O91" s="10">
        <v>131</v>
      </c>
      <c r="P91" s="10"/>
      <c r="Q91" s="10">
        <v>1</v>
      </c>
      <c r="R91" s="10">
        <v>2</v>
      </c>
      <c r="S91" s="10">
        <v>0</v>
      </c>
      <c r="T91" s="10" t="s">
        <v>403</v>
      </c>
      <c r="U91" s="10">
        <v>137.30000000000001</v>
      </c>
    </row>
    <row r="92" spans="2:21">
      <c r="B92" t="str">
        <f>IFERROR(VLOOKUP(C92,#REF!,14,FALSE)," ")</f>
        <v xml:space="preserve"> </v>
      </c>
      <c r="C92" s="11" t="s">
        <v>316</v>
      </c>
      <c r="D92" s="10">
        <v>0</v>
      </c>
      <c r="E92" s="10">
        <v>0</v>
      </c>
      <c r="F92" s="10">
        <v>0</v>
      </c>
      <c r="G92" s="10"/>
      <c r="H92" s="10">
        <v>2</v>
      </c>
      <c r="I92" s="10">
        <v>38</v>
      </c>
      <c r="J92" s="10">
        <v>1</v>
      </c>
      <c r="K92" s="10"/>
      <c r="L92" s="10">
        <v>11</v>
      </c>
      <c r="M92" s="10">
        <v>93</v>
      </c>
      <c r="N92" s="10">
        <v>1</v>
      </c>
      <c r="O92" s="10">
        <v>19</v>
      </c>
      <c r="P92" s="10"/>
      <c r="Q92" s="10">
        <v>0</v>
      </c>
      <c r="R92" s="10">
        <v>0</v>
      </c>
      <c r="S92" s="10">
        <v>0</v>
      </c>
      <c r="T92" s="10" t="s">
        <v>403</v>
      </c>
      <c r="U92" s="10">
        <v>25.1</v>
      </c>
    </row>
    <row r="93" spans="2:21">
      <c r="B93" t="str">
        <f>IFERROR(VLOOKUP(C93,#REF!,14,FALSE)," ")</f>
        <v xml:space="preserve"> </v>
      </c>
      <c r="C93" s="11" t="s">
        <v>388</v>
      </c>
      <c r="D93" s="10">
        <v>0</v>
      </c>
      <c r="E93" s="10">
        <v>0</v>
      </c>
      <c r="F93" s="10">
        <v>0</v>
      </c>
      <c r="G93" s="10"/>
      <c r="H93" s="10">
        <v>0</v>
      </c>
      <c r="I93" s="10">
        <v>0</v>
      </c>
      <c r="J93" s="10">
        <v>0</v>
      </c>
      <c r="K93" s="10"/>
      <c r="L93" s="10">
        <v>2</v>
      </c>
      <c r="M93" s="10">
        <v>11</v>
      </c>
      <c r="N93" s="10">
        <v>0</v>
      </c>
      <c r="O93" s="10">
        <v>2</v>
      </c>
      <c r="P93" s="10"/>
      <c r="Q93" s="10">
        <v>0</v>
      </c>
      <c r="R93" s="10">
        <v>0</v>
      </c>
      <c r="S93" s="10">
        <v>0</v>
      </c>
      <c r="T93" s="10" t="s">
        <v>403</v>
      </c>
      <c r="U93" s="10">
        <v>1.1000000000000001</v>
      </c>
    </row>
    <row r="94" spans="2:21">
      <c r="B94" t="str">
        <f>IFERROR(VLOOKUP(C94,#REF!,14,FALSE)," ")</f>
        <v xml:space="preserve"> </v>
      </c>
      <c r="C94" s="11" t="s">
        <v>239</v>
      </c>
      <c r="D94" s="10">
        <v>0</v>
      </c>
      <c r="E94" s="10">
        <v>0</v>
      </c>
      <c r="F94" s="10">
        <v>0</v>
      </c>
      <c r="G94" s="10"/>
      <c r="H94" s="10">
        <v>0</v>
      </c>
      <c r="I94" s="10">
        <v>0</v>
      </c>
      <c r="J94" s="10">
        <v>0</v>
      </c>
      <c r="K94" s="10"/>
      <c r="L94" s="10">
        <v>64</v>
      </c>
      <c r="M94" s="10">
        <v>667</v>
      </c>
      <c r="N94" s="10">
        <v>3</v>
      </c>
      <c r="O94" s="10">
        <v>115</v>
      </c>
      <c r="P94" s="10"/>
      <c r="Q94" s="10">
        <v>0</v>
      </c>
      <c r="R94" s="10">
        <v>1</v>
      </c>
      <c r="S94" s="10">
        <v>0</v>
      </c>
      <c r="T94" s="10" t="s">
        <v>403</v>
      </c>
      <c r="U94" s="10">
        <v>82.7</v>
      </c>
    </row>
    <row r="95" spans="2:21">
      <c r="B95" t="str">
        <f>IFERROR(VLOOKUP(C95,#REF!,14,FALSE)," ")</f>
        <v xml:space="preserve"> </v>
      </c>
      <c r="C95" s="11" t="s">
        <v>255</v>
      </c>
      <c r="D95" s="10">
        <v>0</v>
      </c>
      <c r="E95" s="10">
        <v>0</v>
      </c>
      <c r="F95" s="10">
        <v>0</v>
      </c>
      <c r="G95" s="10"/>
      <c r="H95" s="10">
        <v>1</v>
      </c>
      <c r="I95" s="10">
        <v>-1</v>
      </c>
      <c r="J95" s="10">
        <v>0</v>
      </c>
      <c r="K95" s="10"/>
      <c r="L95" s="10">
        <v>44</v>
      </c>
      <c r="M95" s="10">
        <v>536</v>
      </c>
      <c r="N95" s="10">
        <v>2</v>
      </c>
      <c r="O95" s="10">
        <v>76</v>
      </c>
      <c r="P95" s="10"/>
      <c r="Q95" s="10">
        <v>0</v>
      </c>
      <c r="R95" s="10">
        <v>0</v>
      </c>
      <c r="S95" s="10">
        <v>0</v>
      </c>
      <c r="T95" s="10" t="s">
        <v>403</v>
      </c>
      <c r="U95" s="10">
        <v>65.5</v>
      </c>
    </row>
    <row r="96" spans="2:21">
      <c r="B96" t="str">
        <f>IFERROR(VLOOKUP(C96,#REF!,14,FALSE)," ")</f>
        <v xml:space="preserve"> </v>
      </c>
      <c r="C96" s="11" t="s">
        <v>332</v>
      </c>
      <c r="D96" s="10">
        <v>0</v>
      </c>
      <c r="E96" s="10">
        <v>0</v>
      </c>
      <c r="F96" s="10">
        <v>0</v>
      </c>
      <c r="G96" s="10"/>
      <c r="H96" s="10">
        <v>0</v>
      </c>
      <c r="I96" s="10">
        <v>0</v>
      </c>
      <c r="J96" s="10">
        <v>0</v>
      </c>
      <c r="K96" s="10"/>
      <c r="L96" s="10">
        <v>4</v>
      </c>
      <c r="M96" s="10">
        <v>37</v>
      </c>
      <c r="N96" s="10">
        <v>1</v>
      </c>
      <c r="O96" s="10">
        <v>4</v>
      </c>
      <c r="P96" s="10"/>
      <c r="Q96" s="10">
        <v>0</v>
      </c>
      <c r="R96" s="10">
        <v>0</v>
      </c>
      <c r="S96" s="10">
        <v>0</v>
      </c>
      <c r="T96" s="10" t="s">
        <v>403</v>
      </c>
      <c r="U96" s="10">
        <v>9.6999999999999993</v>
      </c>
    </row>
    <row r="97" spans="2:21">
      <c r="B97" t="str">
        <f>IFERROR(VLOOKUP(C97,#REF!,14,FALSE)," ")</f>
        <v xml:space="preserve"> </v>
      </c>
      <c r="C97" s="11" t="s">
        <v>261</v>
      </c>
      <c r="D97" s="10">
        <v>0</v>
      </c>
      <c r="E97" s="10">
        <v>0</v>
      </c>
      <c r="F97" s="10">
        <v>0</v>
      </c>
      <c r="G97" s="10"/>
      <c r="H97" s="10">
        <v>0</v>
      </c>
      <c r="I97" s="10">
        <v>0</v>
      </c>
      <c r="J97" s="10">
        <v>0</v>
      </c>
      <c r="K97" s="10"/>
      <c r="L97" s="10">
        <v>41</v>
      </c>
      <c r="M97" s="10">
        <v>511</v>
      </c>
      <c r="N97" s="10">
        <v>1</v>
      </c>
      <c r="O97" s="10">
        <v>90</v>
      </c>
      <c r="P97" s="10"/>
      <c r="Q97" s="10">
        <v>0</v>
      </c>
      <c r="R97" s="10">
        <v>0</v>
      </c>
      <c r="S97" s="10">
        <v>0</v>
      </c>
      <c r="T97" s="10" t="s">
        <v>403</v>
      </c>
      <c r="U97" s="10">
        <v>57.1</v>
      </c>
    </row>
    <row r="98" spans="2:21">
      <c r="B98" t="str">
        <f>IFERROR(VLOOKUP(C98,#REF!,14,FALSE)," ")</f>
        <v xml:space="preserve"> </v>
      </c>
      <c r="C98" s="11" t="s">
        <v>279</v>
      </c>
      <c r="D98" s="10">
        <v>0</v>
      </c>
      <c r="E98" s="10">
        <v>0</v>
      </c>
      <c r="F98" s="10">
        <v>0</v>
      </c>
      <c r="G98" s="10"/>
      <c r="H98" s="10">
        <v>1</v>
      </c>
      <c r="I98" s="10">
        <v>10</v>
      </c>
      <c r="J98" s="10">
        <v>0</v>
      </c>
      <c r="K98" s="10"/>
      <c r="L98" s="10">
        <v>39</v>
      </c>
      <c r="M98" s="10">
        <v>517</v>
      </c>
      <c r="N98" s="10">
        <v>2</v>
      </c>
      <c r="O98" s="10">
        <v>72</v>
      </c>
      <c r="P98" s="10"/>
      <c r="Q98" s="10">
        <v>0</v>
      </c>
      <c r="R98" s="10">
        <v>0</v>
      </c>
      <c r="S98" s="10">
        <v>0</v>
      </c>
      <c r="T98" s="10" t="s">
        <v>403</v>
      </c>
      <c r="U98" s="10">
        <v>64.7</v>
      </c>
    </row>
    <row r="99" spans="2:21">
      <c r="B99" t="str">
        <f>IFERROR(VLOOKUP(C99,#REF!,14,FALSE)," ")</f>
        <v xml:space="preserve"> </v>
      </c>
      <c r="C99" s="11" t="s">
        <v>705</v>
      </c>
      <c r="D99" s="10">
        <v>0</v>
      </c>
      <c r="E99" s="10">
        <v>0</v>
      </c>
      <c r="F99" s="10">
        <v>0</v>
      </c>
      <c r="G99" s="10"/>
      <c r="H99" s="10">
        <v>6</v>
      </c>
      <c r="I99" s="10">
        <v>43</v>
      </c>
      <c r="J99" s="10">
        <v>0</v>
      </c>
      <c r="K99" s="10"/>
      <c r="L99" s="10">
        <v>2</v>
      </c>
      <c r="M99" s="10">
        <v>34</v>
      </c>
      <c r="N99" s="10">
        <v>0</v>
      </c>
      <c r="O99" s="10">
        <v>3</v>
      </c>
      <c r="P99" s="10"/>
      <c r="Q99" s="10">
        <v>0</v>
      </c>
      <c r="R99" s="10">
        <v>1</v>
      </c>
      <c r="S99" s="10">
        <v>0</v>
      </c>
      <c r="T99" s="10" t="s">
        <v>403</v>
      </c>
      <c r="U99" s="10">
        <v>5.7</v>
      </c>
    </row>
    <row r="100" spans="2:21">
      <c r="B100" t="str">
        <f>IFERROR(VLOOKUP(C100,#REF!,14,FALSE)," ")</f>
        <v xml:space="preserve"> </v>
      </c>
      <c r="C100" s="11" t="s">
        <v>237</v>
      </c>
      <c r="D100" s="10">
        <v>0</v>
      </c>
      <c r="E100" s="10">
        <v>0</v>
      </c>
      <c r="F100" s="10">
        <v>0</v>
      </c>
      <c r="G100" s="10"/>
      <c r="H100" s="10">
        <v>0</v>
      </c>
      <c r="I100" s="10">
        <v>0</v>
      </c>
      <c r="J100" s="10">
        <v>0</v>
      </c>
      <c r="K100" s="10"/>
      <c r="L100" s="10">
        <v>73</v>
      </c>
      <c r="M100" s="10">
        <v>804</v>
      </c>
      <c r="N100" s="10">
        <v>3</v>
      </c>
      <c r="O100" s="10">
        <v>117</v>
      </c>
      <c r="P100" s="10"/>
      <c r="Q100" s="10">
        <v>0</v>
      </c>
      <c r="R100" s="10">
        <v>0</v>
      </c>
      <c r="S100" s="10">
        <v>0</v>
      </c>
      <c r="T100" s="10" t="s">
        <v>403</v>
      </c>
      <c r="U100" s="10">
        <v>98.4</v>
      </c>
    </row>
    <row r="101" spans="2:21">
      <c r="B101" t="str">
        <f>IFERROR(VLOOKUP(C101,#REF!,14,FALSE)," ")</f>
        <v xml:space="preserve"> </v>
      </c>
      <c r="C101" s="11" t="s">
        <v>322</v>
      </c>
      <c r="D101" s="10">
        <v>0</v>
      </c>
      <c r="E101" s="10">
        <v>0</v>
      </c>
      <c r="F101" s="10">
        <v>0</v>
      </c>
      <c r="G101" s="10"/>
      <c r="H101" s="10">
        <v>1</v>
      </c>
      <c r="I101" s="10">
        <v>0</v>
      </c>
      <c r="J101" s="10">
        <v>0</v>
      </c>
      <c r="K101" s="10"/>
      <c r="L101" s="10">
        <v>21</v>
      </c>
      <c r="M101" s="10">
        <v>232</v>
      </c>
      <c r="N101" s="10">
        <v>1</v>
      </c>
      <c r="O101" s="10">
        <v>35</v>
      </c>
      <c r="P101" s="10"/>
      <c r="Q101" s="10">
        <v>0</v>
      </c>
      <c r="R101" s="10">
        <v>3</v>
      </c>
      <c r="S101" s="10">
        <v>0</v>
      </c>
      <c r="T101" s="10" t="s">
        <v>403</v>
      </c>
      <c r="U101" s="10">
        <v>23.2</v>
      </c>
    </row>
    <row r="102" spans="2:21">
      <c r="B102" t="str">
        <f>IFERROR(VLOOKUP(C102,#REF!,14,FALSE)," ")</f>
        <v xml:space="preserve"> </v>
      </c>
      <c r="C102" s="11" t="s">
        <v>524</v>
      </c>
      <c r="D102" s="10">
        <v>0</v>
      </c>
      <c r="E102" s="10">
        <v>0</v>
      </c>
      <c r="F102" s="10">
        <v>0</v>
      </c>
      <c r="G102" s="10"/>
      <c r="H102" s="10">
        <v>0</v>
      </c>
      <c r="I102" s="10">
        <v>0</v>
      </c>
      <c r="J102" s="10">
        <v>0</v>
      </c>
      <c r="K102" s="10"/>
      <c r="L102" s="10">
        <v>1</v>
      </c>
      <c r="M102" s="10">
        <v>3</v>
      </c>
      <c r="N102" s="10">
        <v>0</v>
      </c>
      <c r="O102" s="10">
        <v>2</v>
      </c>
      <c r="P102" s="10"/>
      <c r="Q102" s="10">
        <v>0</v>
      </c>
      <c r="R102" s="10">
        <v>0</v>
      </c>
      <c r="S102" s="10">
        <v>0</v>
      </c>
      <c r="T102" s="10" t="s">
        <v>403</v>
      </c>
      <c r="U102" s="10">
        <v>0.3</v>
      </c>
    </row>
    <row r="103" spans="2:21">
      <c r="B103" t="str">
        <f>IFERROR(VLOOKUP(C103,#REF!,14,FALSE)," ")</f>
        <v xml:space="preserve"> </v>
      </c>
      <c r="C103" s="11" t="s">
        <v>365</v>
      </c>
      <c r="D103" s="10">
        <v>0</v>
      </c>
      <c r="E103" s="10">
        <v>0</v>
      </c>
      <c r="F103" s="10">
        <v>0</v>
      </c>
      <c r="G103" s="10"/>
      <c r="H103" s="10">
        <v>0</v>
      </c>
      <c r="I103" s="10">
        <v>0</v>
      </c>
      <c r="J103" s="10">
        <v>0</v>
      </c>
      <c r="K103" s="10"/>
      <c r="L103" s="10">
        <v>16</v>
      </c>
      <c r="M103" s="10">
        <v>209</v>
      </c>
      <c r="N103" s="10">
        <v>2</v>
      </c>
      <c r="O103" s="10">
        <v>27</v>
      </c>
      <c r="P103" s="10"/>
      <c r="Q103" s="10">
        <v>0</v>
      </c>
      <c r="R103" s="10">
        <v>1</v>
      </c>
      <c r="S103" s="10">
        <v>0</v>
      </c>
      <c r="T103" s="10" t="s">
        <v>403</v>
      </c>
      <c r="U103" s="10">
        <v>30.9</v>
      </c>
    </row>
    <row r="104" spans="2:21">
      <c r="B104" t="str">
        <f>IFERROR(VLOOKUP(C104,#REF!,14,FALSE)," ")</f>
        <v xml:space="preserve"> </v>
      </c>
      <c r="C104" s="11" t="s">
        <v>197</v>
      </c>
      <c r="D104" s="10">
        <v>0</v>
      </c>
      <c r="E104" s="10">
        <v>0</v>
      </c>
      <c r="F104" s="10">
        <v>0</v>
      </c>
      <c r="G104" s="10"/>
      <c r="H104" s="10">
        <v>0</v>
      </c>
      <c r="I104" s="10">
        <v>0</v>
      </c>
      <c r="J104" s="10">
        <v>0</v>
      </c>
      <c r="K104" s="10"/>
      <c r="L104" s="10">
        <v>97</v>
      </c>
      <c r="M104" s="10">
        <v>1257</v>
      </c>
      <c r="N104" s="10">
        <v>14</v>
      </c>
      <c r="O104" s="10">
        <v>152</v>
      </c>
      <c r="P104" s="10"/>
      <c r="Q104" s="10">
        <v>0</v>
      </c>
      <c r="R104" s="10">
        <v>1</v>
      </c>
      <c r="S104" s="10">
        <v>0</v>
      </c>
      <c r="T104" s="10" t="s">
        <v>403</v>
      </c>
      <c r="U104" s="10">
        <v>207.7</v>
      </c>
    </row>
    <row r="105" spans="2:21">
      <c r="B105" t="str">
        <f>IFERROR(VLOOKUP(C105,#REF!,14,FALSE)," ")</f>
        <v xml:space="preserve"> </v>
      </c>
      <c r="C105" s="11" t="s">
        <v>343</v>
      </c>
      <c r="D105" s="10">
        <v>0</v>
      </c>
      <c r="E105" s="10">
        <v>0</v>
      </c>
      <c r="F105" s="10">
        <v>0</v>
      </c>
      <c r="G105" s="10"/>
      <c r="H105" s="10">
        <v>0</v>
      </c>
      <c r="I105" s="10">
        <v>0</v>
      </c>
      <c r="J105" s="10">
        <v>0</v>
      </c>
      <c r="K105" s="10"/>
      <c r="L105" s="10">
        <v>2</v>
      </c>
      <c r="M105" s="10">
        <v>66</v>
      </c>
      <c r="N105" s="10">
        <v>0</v>
      </c>
      <c r="O105" s="10">
        <v>7</v>
      </c>
      <c r="P105" s="10"/>
      <c r="Q105" s="10">
        <v>0</v>
      </c>
      <c r="R105" s="10">
        <v>0</v>
      </c>
      <c r="S105" s="10">
        <v>0</v>
      </c>
      <c r="T105" s="10" t="s">
        <v>403</v>
      </c>
      <c r="U105" s="10">
        <v>6.6</v>
      </c>
    </row>
    <row r="106" spans="2:21">
      <c r="B106" t="str">
        <f>IFERROR(VLOOKUP(C106,#REF!,14,FALSE)," ")</f>
        <v xml:space="preserve"> </v>
      </c>
      <c r="C106" s="11" t="s">
        <v>638</v>
      </c>
      <c r="D106" s="10">
        <v>0</v>
      </c>
      <c r="E106" s="10">
        <v>0</v>
      </c>
      <c r="F106" s="10">
        <v>0</v>
      </c>
      <c r="G106" s="10"/>
      <c r="H106" s="10">
        <v>4</v>
      </c>
      <c r="I106" s="10">
        <v>15</v>
      </c>
      <c r="J106" s="10">
        <v>0</v>
      </c>
      <c r="K106" s="10"/>
      <c r="L106" s="10">
        <v>16</v>
      </c>
      <c r="M106" s="10">
        <v>113</v>
      </c>
      <c r="N106" s="10">
        <v>1</v>
      </c>
      <c r="O106" s="10">
        <v>23</v>
      </c>
      <c r="P106" s="10"/>
      <c r="Q106" s="10">
        <v>0</v>
      </c>
      <c r="R106" s="10">
        <v>0</v>
      </c>
      <c r="S106" s="10">
        <v>1</v>
      </c>
      <c r="T106" s="10" t="s">
        <v>403</v>
      </c>
      <c r="U106" s="10">
        <v>24.8</v>
      </c>
    </row>
    <row r="107" spans="2:21">
      <c r="B107" t="str">
        <f>IFERROR(VLOOKUP(C107,#REF!,14,FALSE)," ")</f>
        <v xml:space="preserve"> </v>
      </c>
      <c r="C107" s="11" t="s">
        <v>620</v>
      </c>
      <c r="D107" s="10">
        <v>0</v>
      </c>
      <c r="E107" s="10">
        <v>0</v>
      </c>
      <c r="F107" s="10">
        <v>0</v>
      </c>
      <c r="G107" s="10"/>
      <c r="H107" s="10">
        <v>4</v>
      </c>
      <c r="I107" s="10">
        <v>37</v>
      </c>
      <c r="J107" s="10">
        <v>0</v>
      </c>
      <c r="K107" s="10"/>
      <c r="L107" s="10">
        <v>19</v>
      </c>
      <c r="M107" s="10">
        <v>282</v>
      </c>
      <c r="N107" s="10">
        <v>1</v>
      </c>
      <c r="O107" s="10">
        <v>38</v>
      </c>
      <c r="P107" s="10"/>
      <c r="Q107" s="10">
        <v>0</v>
      </c>
      <c r="R107" s="10">
        <v>0</v>
      </c>
      <c r="S107" s="10">
        <v>0</v>
      </c>
      <c r="T107" s="10" t="s">
        <v>403</v>
      </c>
      <c r="U107" s="10">
        <v>37.9</v>
      </c>
    </row>
    <row r="108" spans="2:21">
      <c r="B108" t="str">
        <f>IFERROR(VLOOKUP(C108,#REF!,14,FALSE)," ")</f>
        <v xml:space="preserve"> </v>
      </c>
      <c r="C108" s="11" t="s">
        <v>208</v>
      </c>
      <c r="D108" s="10">
        <v>0</v>
      </c>
      <c r="E108" s="10">
        <v>0</v>
      </c>
      <c r="F108" s="10">
        <v>0</v>
      </c>
      <c r="G108" s="10"/>
      <c r="H108" s="10">
        <v>12</v>
      </c>
      <c r="I108" s="10">
        <v>57</v>
      </c>
      <c r="J108" s="10">
        <v>0</v>
      </c>
      <c r="K108" s="10"/>
      <c r="L108" s="10">
        <v>98</v>
      </c>
      <c r="M108" s="10">
        <v>1106</v>
      </c>
      <c r="N108" s="10">
        <v>3</v>
      </c>
      <c r="O108" s="10">
        <v>158</v>
      </c>
      <c r="P108" s="10"/>
      <c r="Q108" s="10">
        <v>1</v>
      </c>
      <c r="R108" s="10">
        <v>2</v>
      </c>
      <c r="S108" s="10">
        <v>0</v>
      </c>
      <c r="T108" s="10" t="s">
        <v>403</v>
      </c>
      <c r="U108" s="10">
        <v>132.30000000000001</v>
      </c>
    </row>
    <row r="109" spans="2:21">
      <c r="B109" t="str">
        <f>IFERROR(VLOOKUP(C109,#REF!,14,FALSE)," ")</f>
        <v xml:space="preserve"> </v>
      </c>
      <c r="C109" s="11" t="s">
        <v>205</v>
      </c>
      <c r="D109" s="10">
        <v>0</v>
      </c>
      <c r="E109" s="10">
        <v>0</v>
      </c>
      <c r="F109" s="10">
        <v>0</v>
      </c>
      <c r="G109" s="10"/>
      <c r="H109" s="10">
        <v>0</v>
      </c>
      <c r="I109" s="10">
        <v>0</v>
      </c>
      <c r="J109" s="10">
        <v>0</v>
      </c>
      <c r="K109" s="10"/>
      <c r="L109" s="10">
        <v>83</v>
      </c>
      <c r="M109" s="10">
        <v>1409</v>
      </c>
      <c r="N109" s="10">
        <v>6</v>
      </c>
      <c r="O109" s="10">
        <v>129</v>
      </c>
      <c r="P109" s="10"/>
      <c r="Q109" s="10">
        <v>0</v>
      </c>
      <c r="R109" s="10">
        <v>0</v>
      </c>
      <c r="S109" s="10">
        <v>0</v>
      </c>
      <c r="T109" s="10" t="s">
        <v>403</v>
      </c>
      <c r="U109" s="10">
        <v>176.9</v>
      </c>
    </row>
    <row r="110" spans="2:21">
      <c r="B110" t="str">
        <f>IFERROR(VLOOKUP(C110,#REF!,14,FALSE)," ")</f>
        <v xml:space="preserve"> </v>
      </c>
      <c r="C110" s="11" t="s">
        <v>294</v>
      </c>
      <c r="D110" s="10">
        <v>0</v>
      </c>
      <c r="E110" s="10">
        <v>0</v>
      </c>
      <c r="F110" s="10">
        <v>0</v>
      </c>
      <c r="G110" s="10"/>
      <c r="H110" s="10">
        <v>0</v>
      </c>
      <c r="I110" s="10">
        <v>0</v>
      </c>
      <c r="J110" s="10">
        <v>0</v>
      </c>
      <c r="K110" s="10"/>
      <c r="L110" s="10">
        <v>21</v>
      </c>
      <c r="M110" s="10">
        <v>203</v>
      </c>
      <c r="N110" s="10">
        <v>4</v>
      </c>
      <c r="O110" s="10">
        <v>32</v>
      </c>
      <c r="P110" s="10"/>
      <c r="Q110" s="10">
        <v>0</v>
      </c>
      <c r="R110" s="10">
        <v>0</v>
      </c>
      <c r="S110" s="10">
        <v>0</v>
      </c>
      <c r="T110" s="10" t="s">
        <v>403</v>
      </c>
      <c r="U110" s="10">
        <v>44.3</v>
      </c>
    </row>
    <row r="111" spans="2:21">
      <c r="B111" t="str">
        <f>IFERROR(VLOOKUP(C111,#REF!,14,FALSE)," ")</f>
        <v xml:space="preserve"> </v>
      </c>
      <c r="C111" s="11" t="s">
        <v>293</v>
      </c>
      <c r="D111" s="10">
        <v>0</v>
      </c>
      <c r="E111" s="10">
        <v>0</v>
      </c>
      <c r="F111" s="10">
        <v>0</v>
      </c>
      <c r="G111" s="10"/>
      <c r="H111" s="10">
        <v>0</v>
      </c>
      <c r="I111" s="10">
        <v>0</v>
      </c>
      <c r="J111" s="10">
        <v>0</v>
      </c>
      <c r="K111" s="10"/>
      <c r="L111" s="10">
        <v>10</v>
      </c>
      <c r="M111" s="10">
        <v>189</v>
      </c>
      <c r="N111" s="10">
        <v>4</v>
      </c>
      <c r="O111" s="10">
        <v>24</v>
      </c>
      <c r="P111" s="10"/>
      <c r="Q111" s="10">
        <v>0</v>
      </c>
      <c r="R111" s="10">
        <v>0</v>
      </c>
      <c r="S111" s="10">
        <v>0</v>
      </c>
      <c r="T111" s="10" t="s">
        <v>403</v>
      </c>
      <c r="U111" s="10">
        <v>42.9</v>
      </c>
    </row>
    <row r="112" spans="2:21">
      <c r="B112" t="str">
        <f>IFERROR(VLOOKUP(C112,#REF!,14,FALSE)," ")</f>
        <v xml:space="preserve"> </v>
      </c>
      <c r="C112" s="11" t="s">
        <v>297</v>
      </c>
      <c r="D112" s="10">
        <v>0</v>
      </c>
      <c r="E112" s="10">
        <v>0</v>
      </c>
      <c r="F112" s="10">
        <v>0</v>
      </c>
      <c r="G112" s="10"/>
      <c r="H112" s="10">
        <v>0</v>
      </c>
      <c r="I112" s="10">
        <v>0</v>
      </c>
      <c r="J112" s="10">
        <v>0</v>
      </c>
      <c r="K112" s="10"/>
      <c r="L112" s="10">
        <v>29</v>
      </c>
      <c r="M112" s="10">
        <v>328</v>
      </c>
      <c r="N112" s="10">
        <v>1</v>
      </c>
      <c r="O112" s="10">
        <v>50</v>
      </c>
      <c r="P112" s="10"/>
      <c r="Q112" s="10">
        <v>0</v>
      </c>
      <c r="R112" s="10">
        <v>0</v>
      </c>
      <c r="S112" s="10">
        <v>0</v>
      </c>
      <c r="T112" s="10" t="s">
        <v>403</v>
      </c>
      <c r="U112" s="10">
        <v>38.799999999999997</v>
      </c>
    </row>
    <row r="113" spans="2:21">
      <c r="B113" t="str">
        <f>IFERROR(VLOOKUP(C113,#REF!,14,FALSE)," ")</f>
        <v xml:space="preserve"> </v>
      </c>
      <c r="C113" s="11" t="s">
        <v>336</v>
      </c>
      <c r="D113" s="10">
        <v>0</v>
      </c>
      <c r="E113" s="10">
        <v>0</v>
      </c>
      <c r="F113" s="10">
        <v>0</v>
      </c>
      <c r="G113" s="10"/>
      <c r="H113" s="10">
        <v>0</v>
      </c>
      <c r="I113" s="10">
        <v>0</v>
      </c>
      <c r="J113" s="10">
        <v>0</v>
      </c>
      <c r="K113" s="10"/>
      <c r="L113" s="10">
        <v>6</v>
      </c>
      <c r="M113" s="10">
        <v>63</v>
      </c>
      <c r="N113" s="10">
        <v>0</v>
      </c>
      <c r="O113" s="10">
        <v>7</v>
      </c>
      <c r="P113" s="10"/>
      <c r="Q113" s="10">
        <v>0</v>
      </c>
      <c r="R113" s="10">
        <v>0</v>
      </c>
      <c r="S113" s="10">
        <v>0</v>
      </c>
      <c r="T113" s="10" t="s">
        <v>403</v>
      </c>
      <c r="U113" s="10">
        <v>6.3</v>
      </c>
    </row>
    <row r="114" spans="2:21">
      <c r="B114" t="str">
        <f>IFERROR(VLOOKUP(C114,#REF!,14,FALSE)," ")</f>
        <v xml:space="preserve"> </v>
      </c>
      <c r="C114" s="11" t="s">
        <v>339</v>
      </c>
      <c r="D114" s="10">
        <v>0</v>
      </c>
      <c r="E114" s="10">
        <v>0</v>
      </c>
      <c r="F114" s="10">
        <v>0</v>
      </c>
      <c r="G114" s="10"/>
      <c r="H114" s="10">
        <v>0</v>
      </c>
      <c r="I114" s="10">
        <v>0</v>
      </c>
      <c r="J114" s="10">
        <v>0</v>
      </c>
      <c r="K114" s="10"/>
      <c r="L114" s="10">
        <v>10</v>
      </c>
      <c r="M114" s="10">
        <v>69</v>
      </c>
      <c r="N114" s="10">
        <v>0</v>
      </c>
      <c r="O114" s="10">
        <v>12</v>
      </c>
      <c r="P114" s="10"/>
      <c r="Q114" s="10">
        <v>0</v>
      </c>
      <c r="R114" s="10">
        <v>0</v>
      </c>
      <c r="S114" s="10">
        <v>0</v>
      </c>
      <c r="T114" s="10" t="s">
        <v>403</v>
      </c>
      <c r="U114" s="10">
        <v>6.9</v>
      </c>
    </row>
    <row r="115" spans="2:21">
      <c r="B115" t="str">
        <f>IFERROR(VLOOKUP(C115,#REF!,14,FALSE)," ")</f>
        <v xml:space="preserve"> </v>
      </c>
      <c r="C115" s="11" t="s">
        <v>214</v>
      </c>
      <c r="D115" s="10">
        <v>0</v>
      </c>
      <c r="E115" s="10">
        <v>0</v>
      </c>
      <c r="F115" s="10">
        <v>0</v>
      </c>
      <c r="G115" s="10"/>
      <c r="H115" s="10">
        <v>0</v>
      </c>
      <c r="I115" s="10">
        <v>0</v>
      </c>
      <c r="J115" s="10">
        <v>0</v>
      </c>
      <c r="K115" s="10"/>
      <c r="L115" s="10">
        <v>63</v>
      </c>
      <c r="M115" s="10">
        <v>941</v>
      </c>
      <c r="N115" s="10">
        <v>7</v>
      </c>
      <c r="O115" s="10">
        <v>118</v>
      </c>
      <c r="P115" s="10"/>
      <c r="Q115" s="10">
        <v>0</v>
      </c>
      <c r="R115" s="10">
        <v>1</v>
      </c>
      <c r="S115" s="10">
        <v>0</v>
      </c>
      <c r="T115" s="10" t="s">
        <v>403</v>
      </c>
      <c r="U115" s="10">
        <v>134.1</v>
      </c>
    </row>
    <row r="116" spans="2:21">
      <c r="B116" t="str">
        <f>IFERROR(VLOOKUP(C116,#REF!,14,FALSE)," ")</f>
        <v xml:space="preserve"> </v>
      </c>
      <c r="C116" s="11" t="s">
        <v>598</v>
      </c>
      <c r="D116" s="10">
        <v>0</v>
      </c>
      <c r="E116" s="10">
        <v>0</v>
      </c>
      <c r="F116" s="10">
        <v>0</v>
      </c>
      <c r="G116" s="10"/>
      <c r="H116" s="10">
        <v>1</v>
      </c>
      <c r="I116" s="10">
        <v>15</v>
      </c>
      <c r="J116" s="10">
        <v>0</v>
      </c>
      <c r="K116" s="10"/>
      <c r="L116" s="10">
        <v>29</v>
      </c>
      <c r="M116" s="10">
        <v>416</v>
      </c>
      <c r="N116" s="10">
        <v>3</v>
      </c>
      <c r="O116" s="10">
        <v>43</v>
      </c>
      <c r="P116" s="10"/>
      <c r="Q116" s="10">
        <v>0</v>
      </c>
      <c r="R116" s="10">
        <v>0</v>
      </c>
      <c r="S116" s="10">
        <v>0</v>
      </c>
      <c r="T116" s="10" t="s">
        <v>403</v>
      </c>
      <c r="U116" s="10">
        <v>61.1</v>
      </c>
    </row>
    <row r="117" spans="2:21">
      <c r="B117" t="str">
        <f>IFERROR(VLOOKUP(C117,#REF!,14,FALSE)," ")</f>
        <v xml:space="preserve"> </v>
      </c>
      <c r="C117" s="11" t="s">
        <v>223</v>
      </c>
      <c r="D117" s="10">
        <v>0</v>
      </c>
      <c r="E117" s="10">
        <v>0</v>
      </c>
      <c r="F117" s="10">
        <v>0</v>
      </c>
      <c r="G117" s="10"/>
      <c r="H117" s="10">
        <v>0</v>
      </c>
      <c r="I117" s="10">
        <v>0</v>
      </c>
      <c r="J117" s="10">
        <v>0</v>
      </c>
      <c r="K117" s="10"/>
      <c r="L117" s="10">
        <v>68</v>
      </c>
      <c r="M117" s="10">
        <v>1002</v>
      </c>
      <c r="N117" s="10">
        <v>5</v>
      </c>
      <c r="O117" s="10">
        <v>111</v>
      </c>
      <c r="P117" s="10"/>
      <c r="Q117" s="10">
        <v>0</v>
      </c>
      <c r="R117" s="10">
        <v>1</v>
      </c>
      <c r="S117" s="10">
        <v>0</v>
      </c>
      <c r="T117" s="10" t="s">
        <v>403</v>
      </c>
      <c r="U117" s="10">
        <v>128.19999999999999</v>
      </c>
    </row>
    <row r="118" spans="2:21">
      <c r="B118" t="str">
        <f>IFERROR(VLOOKUP(C118,#REF!,14,FALSE)," ")</f>
        <v xml:space="preserve"> </v>
      </c>
      <c r="C118" s="11" t="s">
        <v>221</v>
      </c>
      <c r="D118" s="10">
        <v>0</v>
      </c>
      <c r="E118" s="10">
        <v>0</v>
      </c>
      <c r="F118" s="10">
        <v>0</v>
      </c>
      <c r="G118" s="10"/>
      <c r="H118" s="10">
        <v>0</v>
      </c>
      <c r="I118" s="10">
        <v>0</v>
      </c>
      <c r="J118" s="10">
        <v>0</v>
      </c>
      <c r="K118" s="10"/>
      <c r="L118" s="10">
        <v>42</v>
      </c>
      <c r="M118" s="10">
        <v>726</v>
      </c>
      <c r="N118" s="10">
        <v>9</v>
      </c>
      <c r="O118" s="10">
        <v>81</v>
      </c>
      <c r="P118" s="10"/>
      <c r="Q118" s="10">
        <v>0</v>
      </c>
      <c r="R118" s="10">
        <v>0</v>
      </c>
      <c r="S118" s="10">
        <v>0</v>
      </c>
      <c r="T118" s="10" t="s">
        <v>403</v>
      </c>
      <c r="U118" s="10">
        <v>126.6</v>
      </c>
    </row>
    <row r="119" spans="2:21">
      <c r="B119" t="str">
        <f>IFERROR(VLOOKUP(C119,#REF!,14,FALSE)," ")</f>
        <v xml:space="preserve"> </v>
      </c>
      <c r="C119" s="11" t="s">
        <v>312</v>
      </c>
      <c r="D119" s="10">
        <v>0</v>
      </c>
      <c r="E119" s="10">
        <v>0</v>
      </c>
      <c r="F119" s="10">
        <v>0</v>
      </c>
      <c r="G119" s="10"/>
      <c r="H119" s="10">
        <v>1</v>
      </c>
      <c r="I119" s="10">
        <v>9</v>
      </c>
      <c r="J119" s="10">
        <v>0</v>
      </c>
      <c r="K119" s="10"/>
      <c r="L119" s="10">
        <v>19</v>
      </c>
      <c r="M119" s="10">
        <v>187</v>
      </c>
      <c r="N119" s="10">
        <v>0</v>
      </c>
      <c r="O119" s="10">
        <v>35</v>
      </c>
      <c r="P119" s="10"/>
      <c r="Q119" s="10">
        <v>0</v>
      </c>
      <c r="R119" s="10">
        <v>0</v>
      </c>
      <c r="S119" s="10">
        <v>0</v>
      </c>
      <c r="T119" s="10" t="s">
        <v>403</v>
      </c>
      <c r="U119" s="10">
        <v>19.600000000000001</v>
      </c>
    </row>
    <row r="120" spans="2:21">
      <c r="B120" t="str">
        <f>IFERROR(VLOOKUP(C120,#REF!,14,FALSE)," ")</f>
        <v xml:space="preserve"> </v>
      </c>
      <c r="C120" s="11" t="s">
        <v>348</v>
      </c>
      <c r="D120" s="10">
        <v>0</v>
      </c>
      <c r="E120" s="10">
        <v>0</v>
      </c>
      <c r="F120" s="10">
        <v>0</v>
      </c>
      <c r="G120" s="10"/>
      <c r="H120" s="10">
        <v>0</v>
      </c>
      <c r="I120" s="10">
        <v>0</v>
      </c>
      <c r="J120" s="10">
        <v>0</v>
      </c>
      <c r="K120" s="10"/>
      <c r="L120" s="10">
        <v>1</v>
      </c>
      <c r="M120" s="10">
        <v>15</v>
      </c>
      <c r="N120" s="10">
        <v>0</v>
      </c>
      <c r="O120" s="10">
        <v>3</v>
      </c>
      <c r="P120" s="10"/>
      <c r="Q120" s="10">
        <v>0</v>
      </c>
      <c r="R120" s="10">
        <v>0</v>
      </c>
      <c r="S120" s="10">
        <v>0</v>
      </c>
      <c r="T120" s="10" t="s">
        <v>403</v>
      </c>
      <c r="U120" s="10">
        <v>1.5</v>
      </c>
    </row>
    <row r="121" spans="2:21">
      <c r="B121" t="str">
        <f>IFERROR(VLOOKUP(C121,#REF!,14,FALSE)," ")</f>
        <v xml:space="preserve"> </v>
      </c>
      <c r="C121" s="11" t="s">
        <v>212</v>
      </c>
      <c r="D121" s="10">
        <v>0</v>
      </c>
      <c r="E121" s="10">
        <v>0</v>
      </c>
      <c r="F121" s="10">
        <v>0</v>
      </c>
      <c r="G121" s="10"/>
      <c r="H121" s="10">
        <v>2</v>
      </c>
      <c r="I121" s="10">
        <v>5</v>
      </c>
      <c r="J121" s="10">
        <v>0</v>
      </c>
      <c r="K121" s="10"/>
      <c r="L121" s="10">
        <v>107</v>
      </c>
      <c r="M121" s="10">
        <v>1023</v>
      </c>
      <c r="N121" s="10">
        <v>6</v>
      </c>
      <c r="O121" s="10">
        <v>150</v>
      </c>
      <c r="P121" s="10"/>
      <c r="Q121" s="10">
        <v>0</v>
      </c>
      <c r="R121" s="10">
        <v>1</v>
      </c>
      <c r="S121" s="10">
        <v>0</v>
      </c>
      <c r="T121" s="10" t="s">
        <v>403</v>
      </c>
      <c r="U121" s="10">
        <v>136.80000000000001</v>
      </c>
    </row>
    <row r="122" spans="2:21">
      <c r="B122" t="str">
        <f>IFERROR(VLOOKUP(C122,#REF!,14,FALSE)," ")</f>
        <v xml:space="preserve"> </v>
      </c>
      <c r="C122" s="11" t="s">
        <v>326</v>
      </c>
      <c r="D122" s="10">
        <v>0</v>
      </c>
      <c r="E122" s="10">
        <v>0</v>
      </c>
      <c r="F122" s="10">
        <v>0</v>
      </c>
      <c r="G122" s="10"/>
      <c r="H122" s="10">
        <v>0</v>
      </c>
      <c r="I122" s="10">
        <v>0</v>
      </c>
      <c r="J122" s="10">
        <v>0</v>
      </c>
      <c r="K122" s="10"/>
      <c r="L122" s="10">
        <v>3</v>
      </c>
      <c r="M122" s="10">
        <v>29</v>
      </c>
      <c r="N122" s="10">
        <v>1</v>
      </c>
      <c r="O122" s="10">
        <v>6</v>
      </c>
      <c r="P122" s="10"/>
      <c r="Q122" s="10">
        <v>0</v>
      </c>
      <c r="R122" s="10">
        <v>0</v>
      </c>
      <c r="S122" s="10">
        <v>0</v>
      </c>
      <c r="T122" s="10" t="s">
        <v>403</v>
      </c>
      <c r="U122" s="10">
        <v>8.9</v>
      </c>
    </row>
    <row r="123" spans="2:21">
      <c r="B123" t="str">
        <f>IFERROR(VLOOKUP(C123,#REF!,14,FALSE)," ")</f>
        <v xml:space="preserve"> </v>
      </c>
      <c r="C123" s="11" t="s">
        <v>333</v>
      </c>
      <c r="D123" s="10">
        <v>0</v>
      </c>
      <c r="E123" s="10">
        <v>0</v>
      </c>
      <c r="F123" s="10">
        <v>0</v>
      </c>
      <c r="G123" s="10"/>
      <c r="H123" s="10">
        <v>10</v>
      </c>
      <c r="I123" s="10">
        <v>82</v>
      </c>
      <c r="J123" s="10">
        <v>0</v>
      </c>
      <c r="K123" s="10"/>
      <c r="L123" s="10">
        <v>3</v>
      </c>
      <c r="M123" s="10">
        <v>48</v>
      </c>
      <c r="N123" s="10">
        <v>0</v>
      </c>
      <c r="O123" s="10">
        <v>3</v>
      </c>
      <c r="P123" s="10"/>
      <c r="Q123" s="10">
        <v>0</v>
      </c>
      <c r="R123" s="10">
        <v>1</v>
      </c>
      <c r="S123" s="10">
        <v>0</v>
      </c>
      <c r="T123" s="10" t="s">
        <v>403</v>
      </c>
      <c r="U123" s="10">
        <v>11</v>
      </c>
    </row>
    <row r="124" spans="2:21">
      <c r="B124" t="str">
        <f>IFERROR(VLOOKUP(C124,#REF!,14,FALSE)," ")</f>
        <v xml:space="preserve"> </v>
      </c>
      <c r="C124" s="11" t="s">
        <v>273</v>
      </c>
      <c r="D124" s="10">
        <v>0</v>
      </c>
      <c r="E124" s="10">
        <v>0</v>
      </c>
      <c r="F124" s="10">
        <v>0</v>
      </c>
      <c r="G124" s="10"/>
      <c r="H124" s="10">
        <v>0</v>
      </c>
      <c r="I124" s="10">
        <v>0</v>
      </c>
      <c r="J124" s="10">
        <v>0</v>
      </c>
      <c r="K124" s="10"/>
      <c r="L124" s="10">
        <v>32</v>
      </c>
      <c r="M124" s="10">
        <v>401</v>
      </c>
      <c r="N124" s="10">
        <v>4</v>
      </c>
      <c r="O124" s="10">
        <v>48</v>
      </c>
      <c r="P124" s="10"/>
      <c r="Q124" s="10">
        <v>0</v>
      </c>
      <c r="R124" s="10">
        <v>0</v>
      </c>
      <c r="S124" s="10">
        <v>0</v>
      </c>
      <c r="T124" s="10" t="s">
        <v>403</v>
      </c>
      <c r="U124" s="10">
        <v>64.099999999999994</v>
      </c>
    </row>
    <row r="125" spans="2:21">
      <c r="B125" t="str">
        <f>IFERROR(VLOOKUP(C125,#REF!,14,FALSE)," ")</f>
        <v xml:space="preserve"> </v>
      </c>
      <c r="C125" s="11" t="s">
        <v>733</v>
      </c>
      <c r="D125" s="10">
        <v>0</v>
      </c>
      <c r="E125" s="10">
        <v>0</v>
      </c>
      <c r="F125" s="10">
        <v>0</v>
      </c>
      <c r="G125" s="10"/>
      <c r="H125" s="10">
        <v>1</v>
      </c>
      <c r="I125" s="10">
        <v>15</v>
      </c>
      <c r="J125" s="10">
        <v>0</v>
      </c>
      <c r="K125" s="10"/>
      <c r="L125" s="10">
        <v>0</v>
      </c>
      <c r="M125" s="10">
        <v>0</v>
      </c>
      <c r="N125" s="10">
        <v>0</v>
      </c>
      <c r="O125" s="10">
        <v>0</v>
      </c>
      <c r="P125" s="10"/>
      <c r="Q125" s="10">
        <v>0</v>
      </c>
      <c r="R125" s="10">
        <v>0</v>
      </c>
      <c r="S125" s="10">
        <v>0</v>
      </c>
      <c r="T125" s="10" t="s">
        <v>403</v>
      </c>
      <c r="U125" s="10">
        <v>1.5</v>
      </c>
    </row>
    <row r="126" spans="2:21">
      <c r="B126" t="str">
        <f>IFERROR(VLOOKUP(C126,#REF!,14,FALSE)," ")</f>
        <v xml:space="preserve"> </v>
      </c>
      <c r="C126" s="11" t="s">
        <v>300</v>
      </c>
      <c r="D126" s="10">
        <v>0</v>
      </c>
      <c r="E126" s="10">
        <v>0</v>
      </c>
      <c r="F126" s="10">
        <v>0</v>
      </c>
      <c r="G126" s="10"/>
      <c r="H126" s="10">
        <v>0</v>
      </c>
      <c r="I126" s="10">
        <v>0</v>
      </c>
      <c r="J126" s="10">
        <v>0</v>
      </c>
      <c r="K126" s="10"/>
      <c r="L126" s="10">
        <v>4</v>
      </c>
      <c r="M126" s="10">
        <v>51</v>
      </c>
      <c r="N126" s="10">
        <v>1</v>
      </c>
      <c r="O126" s="10">
        <v>9</v>
      </c>
      <c r="P126" s="10"/>
      <c r="Q126" s="10">
        <v>1</v>
      </c>
      <c r="R126" s="10">
        <v>0</v>
      </c>
      <c r="S126" s="10">
        <v>0</v>
      </c>
      <c r="T126" s="10" t="s">
        <v>403</v>
      </c>
      <c r="U126" s="10">
        <v>13.1</v>
      </c>
    </row>
    <row r="127" spans="2:21">
      <c r="B127" t="str">
        <f>IFERROR(VLOOKUP(C127,#REF!,14,FALSE)," ")</f>
        <v xml:space="preserve"> </v>
      </c>
      <c r="C127" s="11" t="s">
        <v>247</v>
      </c>
      <c r="D127" s="10">
        <v>20</v>
      </c>
      <c r="E127" s="10">
        <v>1</v>
      </c>
      <c r="F127" s="10">
        <v>0</v>
      </c>
      <c r="G127" s="10"/>
      <c r="H127" s="10">
        <v>6</v>
      </c>
      <c r="I127" s="10">
        <v>35</v>
      </c>
      <c r="J127" s="10">
        <v>0</v>
      </c>
      <c r="K127" s="10"/>
      <c r="L127" s="10">
        <v>63</v>
      </c>
      <c r="M127" s="10">
        <v>851</v>
      </c>
      <c r="N127" s="10">
        <v>3</v>
      </c>
      <c r="O127" s="10">
        <v>105</v>
      </c>
      <c r="P127" s="10"/>
      <c r="Q127" s="10">
        <v>0</v>
      </c>
      <c r="R127" s="10">
        <v>1</v>
      </c>
      <c r="S127" s="10">
        <v>1</v>
      </c>
      <c r="T127" s="10" t="s">
        <v>403</v>
      </c>
      <c r="U127" s="10">
        <v>115.4</v>
      </c>
    </row>
    <row r="128" spans="2:21">
      <c r="B128" t="str">
        <f>IFERROR(VLOOKUP(C128,#REF!,14,FALSE)," ")</f>
        <v xml:space="preserve"> </v>
      </c>
      <c r="C128" s="11" t="s">
        <v>301</v>
      </c>
      <c r="D128" s="10">
        <v>0</v>
      </c>
      <c r="E128" s="10">
        <v>0</v>
      </c>
      <c r="F128" s="10">
        <v>0</v>
      </c>
      <c r="G128" s="10"/>
      <c r="H128" s="10">
        <v>0</v>
      </c>
      <c r="I128" s="10">
        <v>0</v>
      </c>
      <c r="J128" s="10">
        <v>0</v>
      </c>
      <c r="K128" s="10"/>
      <c r="L128" s="10">
        <v>9</v>
      </c>
      <c r="M128" s="10">
        <v>160</v>
      </c>
      <c r="N128" s="10">
        <v>1</v>
      </c>
      <c r="O128" s="10">
        <v>16</v>
      </c>
      <c r="P128" s="10"/>
      <c r="Q128" s="10">
        <v>0</v>
      </c>
      <c r="R128" s="10">
        <v>0</v>
      </c>
      <c r="S128" s="10">
        <v>0</v>
      </c>
      <c r="T128" s="10" t="s">
        <v>403</v>
      </c>
      <c r="U128" s="10">
        <v>22</v>
      </c>
    </row>
    <row r="129" spans="2:21">
      <c r="B129" t="str">
        <f>IFERROR(VLOOKUP(C129,#REF!,14,FALSE)," ")</f>
        <v xml:space="preserve"> </v>
      </c>
      <c r="C129" s="11" t="s">
        <v>262</v>
      </c>
      <c r="D129" s="10">
        <v>0</v>
      </c>
      <c r="E129" s="10">
        <v>0</v>
      </c>
      <c r="F129" s="10">
        <v>0</v>
      </c>
      <c r="G129" s="10"/>
      <c r="H129" s="10">
        <v>0</v>
      </c>
      <c r="I129" s="10">
        <v>0</v>
      </c>
      <c r="J129" s="10">
        <v>0</v>
      </c>
      <c r="K129" s="10"/>
      <c r="L129" s="10">
        <v>29</v>
      </c>
      <c r="M129" s="10">
        <v>431</v>
      </c>
      <c r="N129" s="10">
        <v>3</v>
      </c>
      <c r="O129" s="10">
        <v>68</v>
      </c>
      <c r="P129" s="10"/>
      <c r="Q129" s="10">
        <v>0</v>
      </c>
      <c r="R129" s="10">
        <v>0</v>
      </c>
      <c r="S129" s="10">
        <v>0</v>
      </c>
      <c r="T129" s="10" t="s">
        <v>403</v>
      </c>
      <c r="U129" s="10">
        <v>61.1</v>
      </c>
    </row>
    <row r="130" spans="2:21">
      <c r="B130" t="str">
        <f>IFERROR(VLOOKUP(C130,#REF!,14,FALSE)," ")</f>
        <v xml:space="preserve"> </v>
      </c>
      <c r="C130" s="11" t="s">
        <v>233</v>
      </c>
      <c r="D130" s="10">
        <v>0</v>
      </c>
      <c r="E130" s="10">
        <v>0</v>
      </c>
      <c r="F130" s="10">
        <v>0</v>
      </c>
      <c r="G130" s="10"/>
      <c r="H130" s="10">
        <v>1</v>
      </c>
      <c r="I130" s="10">
        <v>3</v>
      </c>
      <c r="J130" s="10">
        <v>0</v>
      </c>
      <c r="K130" s="10"/>
      <c r="L130" s="10">
        <v>55</v>
      </c>
      <c r="M130" s="10">
        <v>930</v>
      </c>
      <c r="N130" s="10">
        <v>4</v>
      </c>
      <c r="O130" s="10">
        <v>103</v>
      </c>
      <c r="P130" s="10"/>
      <c r="Q130" s="10">
        <v>0</v>
      </c>
      <c r="R130" s="10">
        <v>0</v>
      </c>
      <c r="S130" s="10">
        <v>0</v>
      </c>
      <c r="T130" s="10" t="s">
        <v>403</v>
      </c>
      <c r="U130" s="10">
        <v>117.3</v>
      </c>
    </row>
    <row r="131" spans="2:21">
      <c r="B131" t="str">
        <f>IFERROR(VLOOKUP(C131,#REF!,14,FALSE)," ")</f>
        <v xml:space="preserve"> </v>
      </c>
      <c r="C131" s="11" t="s">
        <v>697</v>
      </c>
      <c r="D131" s="10">
        <v>0</v>
      </c>
      <c r="E131" s="10">
        <v>0</v>
      </c>
      <c r="F131" s="10">
        <v>0</v>
      </c>
      <c r="G131" s="10"/>
      <c r="H131" s="10">
        <v>3</v>
      </c>
      <c r="I131" s="10">
        <v>72</v>
      </c>
      <c r="J131" s="10">
        <v>0</v>
      </c>
      <c r="K131" s="10"/>
      <c r="L131" s="10">
        <v>0</v>
      </c>
      <c r="M131" s="10">
        <v>0</v>
      </c>
      <c r="N131" s="10">
        <v>0</v>
      </c>
      <c r="O131" s="10">
        <v>1</v>
      </c>
      <c r="P131" s="10"/>
      <c r="Q131" s="10">
        <v>0</v>
      </c>
      <c r="R131" s="10">
        <v>0</v>
      </c>
      <c r="S131" s="10">
        <v>0</v>
      </c>
      <c r="T131" s="10" t="s">
        <v>403</v>
      </c>
      <c r="U131" s="10">
        <v>7.2</v>
      </c>
    </row>
    <row r="132" spans="2:21">
      <c r="B132" t="str">
        <f>IFERROR(VLOOKUP(C132,#REF!,14,FALSE)," ")</f>
        <v xml:space="preserve"> </v>
      </c>
      <c r="C132" s="11" t="s">
        <v>202</v>
      </c>
      <c r="D132" s="10">
        <v>0</v>
      </c>
      <c r="E132" s="10">
        <v>0</v>
      </c>
      <c r="F132" s="10">
        <v>0</v>
      </c>
      <c r="G132" s="10"/>
      <c r="H132" s="10">
        <v>0</v>
      </c>
      <c r="I132" s="10">
        <v>0</v>
      </c>
      <c r="J132" s="10">
        <v>0</v>
      </c>
      <c r="K132" s="10"/>
      <c r="L132" s="10">
        <v>89</v>
      </c>
      <c r="M132" s="10">
        <v>1003</v>
      </c>
      <c r="N132" s="10">
        <v>8</v>
      </c>
      <c r="O132" s="10">
        <v>145</v>
      </c>
      <c r="P132" s="10"/>
      <c r="Q132" s="10">
        <v>1</v>
      </c>
      <c r="R132" s="10">
        <v>0</v>
      </c>
      <c r="S132" s="10">
        <v>0</v>
      </c>
      <c r="T132" s="10" t="s">
        <v>403</v>
      </c>
      <c r="U132" s="10">
        <v>150.30000000000001</v>
      </c>
    </row>
    <row r="133" spans="2:21">
      <c r="B133" t="str">
        <f>IFERROR(VLOOKUP(C133,#REF!,14,FALSE)," ")</f>
        <v xml:space="preserve"> </v>
      </c>
      <c r="C133" s="13" t="s">
        <v>254</v>
      </c>
      <c r="D133" s="10">
        <v>0</v>
      </c>
      <c r="E133" s="10">
        <v>0</v>
      </c>
      <c r="F133" s="10">
        <v>0</v>
      </c>
      <c r="G133" s="10"/>
      <c r="H133" s="10">
        <v>0</v>
      </c>
      <c r="I133" s="10">
        <v>0</v>
      </c>
      <c r="J133" s="10">
        <v>0</v>
      </c>
      <c r="K133" s="10"/>
      <c r="L133" s="10">
        <v>37</v>
      </c>
      <c r="M133" s="10">
        <v>488</v>
      </c>
      <c r="N133" s="10">
        <v>5</v>
      </c>
      <c r="O133" s="10">
        <v>77</v>
      </c>
      <c r="P133" s="10"/>
      <c r="Q133" s="10">
        <v>0</v>
      </c>
      <c r="R133" s="10">
        <v>0</v>
      </c>
      <c r="S133" s="10">
        <v>0</v>
      </c>
      <c r="T133" s="10" t="s">
        <v>403</v>
      </c>
      <c r="U133" s="10">
        <v>78.8</v>
      </c>
    </row>
    <row r="134" spans="2:21">
      <c r="B134" t="str">
        <f>IFERROR(VLOOKUP(C134,#REF!,14,FALSE)," ")</f>
        <v xml:space="preserve"> </v>
      </c>
      <c r="C134" s="11" t="s">
        <v>289</v>
      </c>
      <c r="D134" s="10">
        <v>0</v>
      </c>
      <c r="E134" s="10">
        <v>0</v>
      </c>
      <c r="F134" s="10">
        <v>0</v>
      </c>
      <c r="G134" s="10"/>
      <c r="H134" s="10">
        <v>0</v>
      </c>
      <c r="I134" s="10">
        <v>0</v>
      </c>
      <c r="J134" s="10">
        <v>0</v>
      </c>
      <c r="K134" s="10"/>
      <c r="L134" s="10">
        <v>92</v>
      </c>
      <c r="M134" s="10">
        <v>1137</v>
      </c>
      <c r="N134" s="10">
        <v>9</v>
      </c>
      <c r="O134" s="10">
        <v>122</v>
      </c>
      <c r="P134" s="10"/>
      <c r="Q134" s="10">
        <v>0</v>
      </c>
      <c r="R134" s="10">
        <v>2</v>
      </c>
      <c r="S134" s="10">
        <v>0</v>
      </c>
      <c r="T134" s="10" t="s">
        <v>403</v>
      </c>
      <c r="U134" s="10">
        <v>163.69999999999999</v>
      </c>
    </row>
    <row r="135" spans="2:21">
      <c r="B135" t="str">
        <f>IFERROR(VLOOKUP(C135,#REF!,14,FALSE)," ")</f>
        <v xml:space="preserve"> </v>
      </c>
      <c r="C135" s="11" t="s">
        <v>347</v>
      </c>
      <c r="D135" s="10">
        <v>0</v>
      </c>
      <c r="E135" s="10">
        <v>0</v>
      </c>
      <c r="F135" s="10">
        <v>0</v>
      </c>
      <c r="G135" s="10"/>
      <c r="H135" s="10">
        <v>0</v>
      </c>
      <c r="I135" s="10">
        <v>0</v>
      </c>
      <c r="J135" s="10">
        <v>0</v>
      </c>
      <c r="K135" s="10"/>
      <c r="L135" s="10">
        <v>3</v>
      </c>
      <c r="M135" s="10">
        <v>37</v>
      </c>
      <c r="N135" s="10">
        <v>0</v>
      </c>
      <c r="O135" s="10">
        <v>9</v>
      </c>
      <c r="P135" s="10"/>
      <c r="Q135" s="10">
        <v>0</v>
      </c>
      <c r="R135" s="10">
        <v>1</v>
      </c>
      <c r="S135" s="10">
        <v>0</v>
      </c>
      <c r="T135" s="10" t="s">
        <v>403</v>
      </c>
      <c r="U135" s="10">
        <v>1.7</v>
      </c>
    </row>
    <row r="136" spans="2:21">
      <c r="B136" t="str">
        <f>IFERROR(VLOOKUP(C136,#REF!,14,FALSE)," ")</f>
        <v xml:space="preserve"> </v>
      </c>
      <c r="C136" s="11" t="s">
        <v>196</v>
      </c>
      <c r="D136" s="10">
        <v>0</v>
      </c>
      <c r="E136" s="10">
        <v>0</v>
      </c>
      <c r="F136" s="10">
        <v>0</v>
      </c>
      <c r="G136" s="10"/>
      <c r="H136" s="10">
        <v>0</v>
      </c>
      <c r="I136" s="10">
        <v>0</v>
      </c>
      <c r="J136" s="10">
        <v>0</v>
      </c>
      <c r="K136" s="10"/>
      <c r="L136" s="10">
        <v>96</v>
      </c>
      <c r="M136" s="10">
        <v>1321</v>
      </c>
      <c r="N136" s="10">
        <v>12</v>
      </c>
      <c r="O136" s="10">
        <v>175</v>
      </c>
      <c r="P136" s="10"/>
      <c r="Q136" s="10">
        <v>2</v>
      </c>
      <c r="R136" s="10">
        <v>0</v>
      </c>
      <c r="S136" s="10">
        <v>0</v>
      </c>
      <c r="T136" s="10" t="s">
        <v>403</v>
      </c>
      <c r="U136" s="10">
        <v>208.1</v>
      </c>
    </row>
    <row r="137" spans="2:21">
      <c r="B137" t="str">
        <f>IFERROR(VLOOKUP(C137,#REF!,14,FALSE)," ")</f>
        <v xml:space="preserve"> </v>
      </c>
      <c r="C137" s="13" t="s">
        <v>232</v>
      </c>
      <c r="D137" s="10">
        <v>0</v>
      </c>
      <c r="E137" s="10">
        <v>0</v>
      </c>
      <c r="F137" s="10">
        <v>0</v>
      </c>
      <c r="G137" s="10"/>
      <c r="H137" s="10">
        <v>5</v>
      </c>
      <c r="I137" s="10">
        <v>31</v>
      </c>
      <c r="J137" s="10">
        <v>0</v>
      </c>
      <c r="K137" s="10"/>
      <c r="L137" s="10">
        <v>72</v>
      </c>
      <c r="M137" s="10">
        <v>1017</v>
      </c>
      <c r="N137" s="10">
        <v>4</v>
      </c>
      <c r="O137" s="10">
        <v>117</v>
      </c>
      <c r="P137" s="10"/>
      <c r="Q137" s="10">
        <v>1</v>
      </c>
      <c r="R137" s="10">
        <v>0</v>
      </c>
      <c r="S137" s="10">
        <v>0</v>
      </c>
      <c r="T137" s="10" t="s">
        <v>403</v>
      </c>
      <c r="U137" s="10">
        <v>130.80000000000001</v>
      </c>
    </row>
    <row r="138" spans="2:21">
      <c r="B138" t="str">
        <f>IFERROR(VLOOKUP(C138,#REF!,14,FALSE)," ")</f>
        <v xml:space="preserve"> </v>
      </c>
      <c r="C138" s="11" t="s">
        <v>252</v>
      </c>
      <c r="D138" s="10">
        <v>0</v>
      </c>
      <c r="E138" s="10">
        <v>0</v>
      </c>
      <c r="F138" s="10">
        <v>0</v>
      </c>
      <c r="G138" s="10"/>
      <c r="H138" s="10">
        <v>1</v>
      </c>
      <c r="I138" s="10">
        <v>5</v>
      </c>
      <c r="J138" s="10">
        <v>0</v>
      </c>
      <c r="K138" s="10"/>
      <c r="L138" s="10">
        <v>59</v>
      </c>
      <c r="M138" s="10">
        <v>653</v>
      </c>
      <c r="N138" s="10">
        <v>4</v>
      </c>
      <c r="O138" s="10">
        <v>81</v>
      </c>
      <c r="P138" s="10"/>
      <c r="Q138" s="10">
        <v>1</v>
      </c>
      <c r="R138" s="10">
        <v>1</v>
      </c>
      <c r="S138" s="10">
        <v>0</v>
      </c>
      <c r="T138" s="10" t="s">
        <v>403</v>
      </c>
      <c r="U138" s="10">
        <v>89.8</v>
      </c>
    </row>
    <row r="139" spans="2:21">
      <c r="B139" t="str">
        <f>IFERROR(VLOOKUP(C139,#REF!,14,FALSE)," ")</f>
        <v xml:space="preserve"> </v>
      </c>
      <c r="C139" s="11" t="s">
        <v>281</v>
      </c>
      <c r="D139" s="10">
        <v>0</v>
      </c>
      <c r="E139" s="10">
        <v>0</v>
      </c>
      <c r="F139" s="10">
        <v>0</v>
      </c>
      <c r="G139" s="10"/>
      <c r="H139" s="10">
        <v>5</v>
      </c>
      <c r="I139" s="10">
        <v>14</v>
      </c>
      <c r="J139" s="10">
        <v>0</v>
      </c>
      <c r="K139" s="10"/>
      <c r="L139" s="10">
        <v>36</v>
      </c>
      <c r="M139" s="10">
        <v>365</v>
      </c>
      <c r="N139" s="10">
        <v>2</v>
      </c>
      <c r="O139" s="10">
        <v>70</v>
      </c>
      <c r="P139" s="10"/>
      <c r="Q139" s="10">
        <v>1</v>
      </c>
      <c r="R139" s="10">
        <v>0</v>
      </c>
      <c r="S139" s="10">
        <v>0</v>
      </c>
      <c r="T139" s="10" t="s">
        <v>403</v>
      </c>
      <c r="U139" s="10">
        <v>51.9</v>
      </c>
    </row>
    <row r="140" spans="2:21">
      <c r="B140" t="str">
        <f>IFERROR(VLOOKUP(C140,#REF!,14,FALSE)," ")</f>
        <v xml:space="preserve"> </v>
      </c>
      <c r="C140" s="11" t="s">
        <v>387</v>
      </c>
      <c r="D140" s="10">
        <v>0</v>
      </c>
      <c r="E140" s="10">
        <v>0</v>
      </c>
      <c r="F140" s="10">
        <v>0</v>
      </c>
      <c r="G140" s="10"/>
      <c r="H140" s="10">
        <v>0</v>
      </c>
      <c r="I140" s="10">
        <v>0</v>
      </c>
      <c r="J140" s="10">
        <v>0</v>
      </c>
      <c r="K140" s="10"/>
      <c r="L140" s="10">
        <v>5</v>
      </c>
      <c r="M140" s="10">
        <v>59</v>
      </c>
      <c r="N140" s="10">
        <v>0</v>
      </c>
      <c r="O140" s="10">
        <v>7</v>
      </c>
      <c r="P140" s="10"/>
      <c r="Q140" s="10">
        <v>0</v>
      </c>
      <c r="R140" s="10">
        <v>0</v>
      </c>
      <c r="S140" s="10">
        <v>0</v>
      </c>
      <c r="T140" s="10" t="s">
        <v>403</v>
      </c>
      <c r="U140" s="10">
        <v>5.9</v>
      </c>
    </row>
    <row r="141" spans="2:21">
      <c r="B141" t="str">
        <f>IFERROR(VLOOKUP(C141,#REF!,14,FALSE)," ")</f>
        <v xml:space="preserve"> </v>
      </c>
      <c r="C141" s="11" t="s">
        <v>199</v>
      </c>
      <c r="D141" s="10">
        <v>0</v>
      </c>
      <c r="E141" s="10">
        <v>0</v>
      </c>
      <c r="F141" s="10">
        <v>0</v>
      </c>
      <c r="G141" s="10"/>
      <c r="H141" s="10">
        <v>1</v>
      </c>
      <c r="I141" s="10">
        <v>9</v>
      </c>
      <c r="J141" s="10">
        <v>0</v>
      </c>
      <c r="K141" s="10"/>
      <c r="L141" s="10">
        <v>101</v>
      </c>
      <c r="M141" s="10">
        <v>1367</v>
      </c>
      <c r="N141" s="10">
        <v>10</v>
      </c>
      <c r="O141" s="10">
        <v>169</v>
      </c>
      <c r="P141" s="10"/>
      <c r="Q141" s="10">
        <v>0</v>
      </c>
      <c r="R141" s="10">
        <v>1</v>
      </c>
      <c r="S141" s="10">
        <v>0</v>
      </c>
      <c r="T141" s="10" t="s">
        <v>403</v>
      </c>
      <c r="U141" s="10">
        <v>195.6</v>
      </c>
    </row>
    <row r="142" spans="2:21">
      <c r="B142" t="str">
        <f>IFERROR(VLOOKUP(C142,#REF!,14,FALSE)," ")</f>
        <v xml:space="preserve"> </v>
      </c>
      <c r="C142" s="11" t="s">
        <v>355</v>
      </c>
      <c r="D142" s="10">
        <v>0</v>
      </c>
      <c r="E142" s="10">
        <v>0</v>
      </c>
      <c r="F142" s="10">
        <v>0</v>
      </c>
      <c r="G142" s="10"/>
      <c r="H142" s="10">
        <v>0</v>
      </c>
      <c r="I142" s="10">
        <v>0</v>
      </c>
      <c r="J142" s="10">
        <v>0</v>
      </c>
      <c r="K142" s="10"/>
      <c r="L142" s="10">
        <v>1</v>
      </c>
      <c r="M142" s="10">
        <v>6</v>
      </c>
      <c r="N142" s="10">
        <v>0</v>
      </c>
      <c r="O142" s="10">
        <v>1</v>
      </c>
      <c r="P142" s="10"/>
      <c r="Q142" s="10">
        <v>0</v>
      </c>
      <c r="R142" s="10">
        <v>0</v>
      </c>
      <c r="S142" s="10">
        <v>0</v>
      </c>
      <c r="T142" s="10" t="s">
        <v>403</v>
      </c>
      <c r="U142" s="10">
        <v>0.6</v>
      </c>
    </row>
    <row r="143" spans="2:21">
      <c r="B143" t="str">
        <f>IFERROR(VLOOKUP(C143,#REF!,14,FALSE)," ")</f>
        <v xml:space="preserve"> </v>
      </c>
      <c r="C143" s="11" t="s">
        <v>625</v>
      </c>
      <c r="D143" s="10">
        <v>0</v>
      </c>
      <c r="E143" s="10">
        <v>0</v>
      </c>
      <c r="F143" s="10">
        <v>0</v>
      </c>
      <c r="G143" s="10"/>
      <c r="H143" s="10">
        <v>1</v>
      </c>
      <c r="I143" s="10">
        <v>5</v>
      </c>
      <c r="J143" s="10">
        <v>0</v>
      </c>
      <c r="K143" s="10"/>
      <c r="L143" s="10">
        <v>21</v>
      </c>
      <c r="M143" s="10">
        <v>288</v>
      </c>
      <c r="N143" s="10">
        <v>1</v>
      </c>
      <c r="O143" s="10">
        <v>36</v>
      </c>
      <c r="P143" s="10"/>
      <c r="Q143" s="10">
        <v>0</v>
      </c>
      <c r="R143" s="10">
        <v>0</v>
      </c>
      <c r="S143" s="10">
        <v>0</v>
      </c>
      <c r="T143" s="10" t="s">
        <v>403</v>
      </c>
      <c r="U143" s="10">
        <v>35.299999999999997</v>
      </c>
    </row>
    <row r="144" spans="2:21">
      <c r="B144" t="str">
        <f>IFERROR(VLOOKUP(C144,#REF!,14,FALSE)," ")</f>
        <v xml:space="preserve"> </v>
      </c>
      <c r="C144" s="11" t="s">
        <v>375</v>
      </c>
      <c r="D144" s="10">
        <v>0</v>
      </c>
      <c r="E144" s="10">
        <v>0</v>
      </c>
      <c r="F144" s="10">
        <v>0</v>
      </c>
      <c r="G144" s="10"/>
      <c r="H144" s="10">
        <v>0</v>
      </c>
      <c r="I144" s="10">
        <v>0</v>
      </c>
      <c r="J144" s="10">
        <v>0</v>
      </c>
      <c r="K144" s="10"/>
      <c r="L144" s="10">
        <v>9</v>
      </c>
      <c r="M144" s="10">
        <v>126</v>
      </c>
      <c r="N144" s="10">
        <v>0</v>
      </c>
      <c r="O144" s="10">
        <v>14</v>
      </c>
      <c r="P144" s="10"/>
      <c r="Q144" s="10">
        <v>0</v>
      </c>
      <c r="R144" s="10">
        <v>0</v>
      </c>
      <c r="S144" s="10">
        <v>0</v>
      </c>
      <c r="T144" s="10" t="s">
        <v>403</v>
      </c>
      <c r="U144" s="10">
        <v>12.6</v>
      </c>
    </row>
    <row r="145" spans="2:21">
      <c r="B145" t="str">
        <f>IFERROR(VLOOKUP(C145,#REF!,14,FALSE)," ")</f>
        <v xml:space="preserve"> </v>
      </c>
      <c r="C145" s="11" t="s">
        <v>384</v>
      </c>
      <c r="D145" s="10">
        <v>0</v>
      </c>
      <c r="E145" s="10">
        <v>0</v>
      </c>
      <c r="F145" s="10">
        <v>0</v>
      </c>
      <c r="G145" s="10"/>
      <c r="H145" s="10">
        <v>1</v>
      </c>
      <c r="I145" s="10">
        <v>11</v>
      </c>
      <c r="J145" s="10">
        <v>0</v>
      </c>
      <c r="K145" s="10"/>
      <c r="L145" s="10">
        <v>2</v>
      </c>
      <c r="M145" s="10">
        <v>6</v>
      </c>
      <c r="N145" s="10">
        <v>0</v>
      </c>
      <c r="O145" s="10">
        <v>4</v>
      </c>
      <c r="P145" s="10"/>
      <c r="Q145" s="10">
        <v>0</v>
      </c>
      <c r="R145" s="10">
        <v>0</v>
      </c>
      <c r="S145" s="10">
        <v>0</v>
      </c>
      <c r="T145" s="10" t="s">
        <v>403</v>
      </c>
      <c r="U145" s="10">
        <v>1.7</v>
      </c>
    </row>
    <row r="146" spans="2:21">
      <c r="B146" t="str">
        <f>IFERROR(VLOOKUP(C146,#REF!,14,FALSE)," ")</f>
        <v xml:space="preserve"> </v>
      </c>
      <c r="C146" s="11" t="s">
        <v>328</v>
      </c>
      <c r="D146" s="10">
        <v>0</v>
      </c>
      <c r="E146" s="10">
        <v>0</v>
      </c>
      <c r="F146" s="10">
        <v>1</v>
      </c>
      <c r="G146" s="10"/>
      <c r="H146" s="10">
        <v>0</v>
      </c>
      <c r="I146" s="10">
        <v>0</v>
      </c>
      <c r="J146" s="10">
        <v>0</v>
      </c>
      <c r="K146" s="10"/>
      <c r="L146" s="10">
        <v>14</v>
      </c>
      <c r="M146" s="10">
        <v>106</v>
      </c>
      <c r="N146" s="10">
        <v>0</v>
      </c>
      <c r="O146" s="10">
        <v>20</v>
      </c>
      <c r="P146" s="10"/>
      <c r="Q146" s="10">
        <v>0</v>
      </c>
      <c r="R146" s="10">
        <v>0</v>
      </c>
      <c r="S146" s="10">
        <v>0</v>
      </c>
      <c r="T146" s="10" t="s">
        <v>403</v>
      </c>
      <c r="U146" s="10">
        <v>8.6</v>
      </c>
    </row>
    <row r="147" spans="2:21">
      <c r="B147" t="str">
        <f>IFERROR(VLOOKUP(C147,#REF!,14,FALSE)," ")</f>
        <v xml:space="preserve"> </v>
      </c>
      <c r="C147" s="11" t="s">
        <v>276</v>
      </c>
      <c r="D147" s="10">
        <v>0</v>
      </c>
      <c r="E147" s="10">
        <v>0</v>
      </c>
      <c r="F147" s="10">
        <v>0</v>
      </c>
      <c r="G147" s="10"/>
      <c r="H147" s="10">
        <v>2</v>
      </c>
      <c r="I147" s="10">
        <v>10</v>
      </c>
      <c r="J147" s="10">
        <v>0</v>
      </c>
      <c r="K147" s="10"/>
      <c r="L147" s="10">
        <v>33</v>
      </c>
      <c r="M147" s="10">
        <v>528</v>
      </c>
      <c r="N147" s="10">
        <v>2</v>
      </c>
      <c r="O147" s="10">
        <v>60</v>
      </c>
      <c r="P147" s="10"/>
      <c r="Q147" s="10">
        <v>0</v>
      </c>
      <c r="R147" s="10">
        <v>0</v>
      </c>
      <c r="S147" s="10">
        <v>0</v>
      </c>
      <c r="T147" s="10" t="s">
        <v>403</v>
      </c>
      <c r="U147" s="10">
        <v>65.8</v>
      </c>
    </row>
    <row r="148" spans="2:21">
      <c r="B148" t="str">
        <f>IFERROR(VLOOKUP(C148,#REF!,14,FALSE)," ")</f>
        <v xml:space="preserve"> </v>
      </c>
      <c r="C148" s="11" t="s">
        <v>234</v>
      </c>
      <c r="D148" s="10">
        <v>0</v>
      </c>
      <c r="E148" s="10">
        <v>0</v>
      </c>
      <c r="F148" s="10">
        <v>0</v>
      </c>
      <c r="G148" s="10"/>
      <c r="H148" s="10">
        <v>0</v>
      </c>
      <c r="I148" s="10">
        <v>0</v>
      </c>
      <c r="J148" s="10">
        <v>0</v>
      </c>
      <c r="K148" s="10"/>
      <c r="L148" s="10">
        <v>79</v>
      </c>
      <c r="M148" s="10">
        <v>1041</v>
      </c>
      <c r="N148" s="10">
        <v>3</v>
      </c>
      <c r="O148" s="10">
        <v>116</v>
      </c>
      <c r="P148" s="10"/>
      <c r="Q148" s="10">
        <v>0</v>
      </c>
      <c r="R148" s="10">
        <v>0</v>
      </c>
      <c r="S148" s="10">
        <v>0</v>
      </c>
      <c r="T148" s="10" t="s">
        <v>403</v>
      </c>
      <c r="U148" s="10">
        <v>122.1</v>
      </c>
    </row>
    <row r="149" spans="2:21">
      <c r="B149" t="str">
        <f>IFERROR(VLOOKUP(C149,#REF!,14,FALSE)," ")</f>
        <v xml:space="preserve"> </v>
      </c>
      <c r="C149" s="11" t="s">
        <v>711</v>
      </c>
      <c r="D149" s="10">
        <v>0</v>
      </c>
      <c r="E149" s="10">
        <v>0</v>
      </c>
      <c r="F149" s="10">
        <v>0</v>
      </c>
      <c r="G149" s="10"/>
      <c r="H149" s="10">
        <v>1</v>
      </c>
      <c r="I149" s="10">
        <v>7</v>
      </c>
      <c r="J149" s="10">
        <v>0</v>
      </c>
      <c r="K149" s="10"/>
      <c r="L149" s="10">
        <v>3</v>
      </c>
      <c r="M149" s="10">
        <v>36</v>
      </c>
      <c r="N149" s="10">
        <v>0</v>
      </c>
      <c r="O149" s="10">
        <v>4</v>
      </c>
      <c r="P149" s="10"/>
      <c r="Q149" s="10">
        <v>0</v>
      </c>
      <c r="R149" s="10">
        <v>0</v>
      </c>
      <c r="S149" s="10">
        <v>0</v>
      </c>
      <c r="T149" s="10" t="s">
        <v>403</v>
      </c>
      <c r="U149" s="10">
        <v>4.3</v>
      </c>
    </row>
    <row r="150" spans="2:21">
      <c r="B150" t="str">
        <f>IFERROR(VLOOKUP(C150,#REF!,14,FALSE)," ")</f>
        <v xml:space="preserve"> </v>
      </c>
      <c r="C150" s="11" t="s">
        <v>240</v>
      </c>
      <c r="D150" s="10">
        <v>0</v>
      </c>
      <c r="E150" s="10">
        <v>0</v>
      </c>
      <c r="F150" s="10">
        <v>0</v>
      </c>
      <c r="G150" s="10"/>
      <c r="H150" s="10">
        <v>1</v>
      </c>
      <c r="I150" s="10">
        <v>12</v>
      </c>
      <c r="J150" s="10">
        <v>0</v>
      </c>
      <c r="K150" s="10"/>
      <c r="L150" s="10">
        <v>58</v>
      </c>
      <c r="M150" s="10">
        <v>857</v>
      </c>
      <c r="N150" s="10">
        <v>4</v>
      </c>
      <c r="O150" s="10">
        <v>106</v>
      </c>
      <c r="P150" s="10"/>
      <c r="Q150" s="10">
        <v>0</v>
      </c>
      <c r="R150" s="10">
        <v>0</v>
      </c>
      <c r="S150" s="10">
        <v>0</v>
      </c>
      <c r="T150" s="10" t="s">
        <v>403</v>
      </c>
      <c r="U150" s="10">
        <v>110.9</v>
      </c>
    </row>
    <row r="151" spans="2:21">
      <c r="B151" t="str">
        <f>IFERROR(VLOOKUP(C151,#REF!,14,FALSE)," ")</f>
        <v xml:space="preserve"> </v>
      </c>
      <c r="C151" s="11" t="s">
        <v>296</v>
      </c>
      <c r="D151" s="10">
        <v>0</v>
      </c>
      <c r="E151" s="10">
        <v>0</v>
      </c>
      <c r="F151" s="10">
        <v>0</v>
      </c>
      <c r="G151" s="10"/>
      <c r="H151" s="10">
        <v>0</v>
      </c>
      <c r="I151" s="10">
        <v>0</v>
      </c>
      <c r="J151" s="10">
        <v>0</v>
      </c>
      <c r="K151" s="10"/>
      <c r="L151" s="10">
        <v>37</v>
      </c>
      <c r="M151" s="10">
        <v>408</v>
      </c>
      <c r="N151" s="10">
        <v>0</v>
      </c>
      <c r="O151" s="10">
        <v>63</v>
      </c>
      <c r="P151" s="10"/>
      <c r="Q151" s="10">
        <v>0</v>
      </c>
      <c r="R151" s="10">
        <v>0</v>
      </c>
      <c r="S151" s="10">
        <v>0</v>
      </c>
      <c r="T151" s="10" t="s">
        <v>403</v>
      </c>
      <c r="U151" s="10">
        <v>40.799999999999997</v>
      </c>
    </row>
    <row r="152" spans="2:21">
      <c r="B152" t="str">
        <f>IFERROR(VLOOKUP(C152,#REF!,14,FALSE)," ")</f>
        <v xml:space="preserve"> </v>
      </c>
      <c r="C152" s="11" t="s">
        <v>243</v>
      </c>
      <c r="D152" s="10">
        <v>0</v>
      </c>
      <c r="E152" s="10">
        <v>0</v>
      </c>
      <c r="F152" s="10">
        <v>0</v>
      </c>
      <c r="G152" s="10"/>
      <c r="H152" s="10">
        <v>10</v>
      </c>
      <c r="I152" s="10">
        <v>33</v>
      </c>
      <c r="J152" s="10">
        <v>0</v>
      </c>
      <c r="K152" s="10"/>
      <c r="L152" s="10">
        <v>60</v>
      </c>
      <c r="M152" s="10">
        <v>610</v>
      </c>
      <c r="N152" s="10">
        <v>4</v>
      </c>
      <c r="O152" s="10">
        <v>84</v>
      </c>
      <c r="P152" s="10"/>
      <c r="Q152" s="10">
        <v>0</v>
      </c>
      <c r="R152" s="10">
        <v>0</v>
      </c>
      <c r="S152" s="10">
        <v>0</v>
      </c>
      <c r="T152" s="10" t="s">
        <v>403</v>
      </c>
      <c r="U152" s="10">
        <v>88.3</v>
      </c>
    </row>
    <row r="153" spans="2:21">
      <c r="B153" t="str">
        <f>IFERROR(VLOOKUP(C153,#REF!,14,FALSE)," ")</f>
        <v xml:space="preserve"> </v>
      </c>
      <c r="C153" s="11" t="s">
        <v>353</v>
      </c>
      <c r="D153" s="10">
        <v>0</v>
      </c>
      <c r="E153" s="10">
        <v>0</v>
      </c>
      <c r="F153" s="10">
        <v>0</v>
      </c>
      <c r="G153" s="10"/>
      <c r="H153" s="10">
        <v>0</v>
      </c>
      <c r="I153" s="10">
        <v>0</v>
      </c>
      <c r="J153" s="10">
        <v>0</v>
      </c>
      <c r="K153" s="10"/>
      <c r="L153" s="10">
        <v>5</v>
      </c>
      <c r="M153" s="10">
        <v>32</v>
      </c>
      <c r="N153" s="10">
        <v>0</v>
      </c>
      <c r="O153" s="10">
        <v>8</v>
      </c>
      <c r="P153" s="10"/>
      <c r="Q153" s="10">
        <v>0</v>
      </c>
      <c r="R153" s="10">
        <v>1</v>
      </c>
      <c r="S153" s="10">
        <v>0</v>
      </c>
      <c r="T153" s="10" t="s">
        <v>403</v>
      </c>
      <c r="U153" s="10">
        <v>1.2</v>
      </c>
    </row>
    <row r="154" spans="2:21">
      <c r="B154" t="str">
        <f>IFERROR(VLOOKUP(C154,#REF!,14,FALSE)," ")</f>
        <v xml:space="preserve"> </v>
      </c>
      <c r="C154" s="11" t="s">
        <v>352</v>
      </c>
      <c r="D154" s="10">
        <v>0</v>
      </c>
      <c r="E154" s="10">
        <v>0</v>
      </c>
      <c r="F154" s="10">
        <v>0</v>
      </c>
      <c r="G154" s="10"/>
      <c r="H154" s="10">
        <v>0</v>
      </c>
      <c r="I154" s="10">
        <v>0</v>
      </c>
      <c r="J154" s="10">
        <v>0</v>
      </c>
      <c r="K154" s="10"/>
      <c r="L154" s="10">
        <v>1</v>
      </c>
      <c r="M154" s="10">
        <v>8</v>
      </c>
      <c r="N154" s="10">
        <v>0</v>
      </c>
      <c r="O154" s="10">
        <v>1</v>
      </c>
      <c r="P154" s="10"/>
      <c r="Q154" s="10">
        <v>0</v>
      </c>
      <c r="R154" s="10">
        <v>0</v>
      </c>
      <c r="S154" s="10">
        <v>0</v>
      </c>
      <c r="T154" s="10" t="s">
        <v>403</v>
      </c>
      <c r="U154" s="10">
        <v>0.8</v>
      </c>
    </row>
    <row r="155" spans="2:21">
      <c r="B155" t="str">
        <f>IFERROR(VLOOKUP(C155,#REF!,14,FALSE)," ")</f>
        <v xml:space="preserve"> </v>
      </c>
      <c r="C155" s="11" t="s">
        <v>338</v>
      </c>
      <c r="D155" s="10">
        <v>0</v>
      </c>
      <c r="E155" s="10">
        <v>0</v>
      </c>
      <c r="F155" s="10">
        <v>0</v>
      </c>
      <c r="G155" s="10"/>
      <c r="H155" s="10">
        <v>0</v>
      </c>
      <c r="I155" s="10">
        <v>0</v>
      </c>
      <c r="J155" s="10">
        <v>0</v>
      </c>
      <c r="K155" s="10"/>
      <c r="L155" s="10">
        <v>6</v>
      </c>
      <c r="M155" s="10">
        <v>77</v>
      </c>
      <c r="N155" s="10">
        <v>0</v>
      </c>
      <c r="O155" s="10">
        <v>12</v>
      </c>
      <c r="P155" s="10"/>
      <c r="Q155" s="10">
        <v>0</v>
      </c>
      <c r="R155" s="10">
        <v>0</v>
      </c>
      <c r="S155" s="10">
        <v>0</v>
      </c>
      <c r="T155" s="10" t="s">
        <v>403</v>
      </c>
      <c r="U155" s="10">
        <v>7.7</v>
      </c>
    </row>
    <row r="156" spans="2:21">
      <c r="B156" t="str">
        <f>IFERROR(VLOOKUP(C156,#REF!,14,FALSE)," ")</f>
        <v xml:space="preserve"> </v>
      </c>
      <c r="C156" s="11" t="s">
        <v>311</v>
      </c>
      <c r="D156" s="10">
        <v>0</v>
      </c>
      <c r="E156" s="10">
        <v>0</v>
      </c>
      <c r="F156" s="10">
        <v>0</v>
      </c>
      <c r="G156" s="10"/>
      <c r="H156" s="10">
        <v>0</v>
      </c>
      <c r="I156" s="10">
        <v>0</v>
      </c>
      <c r="J156" s="10">
        <v>0</v>
      </c>
      <c r="K156" s="10"/>
      <c r="L156" s="10">
        <v>18</v>
      </c>
      <c r="M156" s="10">
        <v>205</v>
      </c>
      <c r="N156" s="10">
        <v>0</v>
      </c>
      <c r="O156" s="10">
        <v>36</v>
      </c>
      <c r="P156" s="10"/>
      <c r="Q156" s="10">
        <v>0</v>
      </c>
      <c r="R156" s="10">
        <v>0</v>
      </c>
      <c r="S156" s="10">
        <v>0</v>
      </c>
      <c r="T156" s="10" t="s">
        <v>403</v>
      </c>
      <c r="U156" s="10">
        <v>20.5</v>
      </c>
    </row>
    <row r="157" spans="2:21">
      <c r="B157" t="str">
        <f>IFERROR(VLOOKUP(C157,#REF!,14,FALSE)," ")</f>
        <v xml:space="preserve"> </v>
      </c>
      <c r="C157" s="11" t="s">
        <v>206</v>
      </c>
      <c r="D157" s="10">
        <v>0</v>
      </c>
      <c r="E157" s="10">
        <v>0</v>
      </c>
      <c r="F157" s="10">
        <v>0</v>
      </c>
      <c r="G157" s="10"/>
      <c r="H157" s="10">
        <v>0</v>
      </c>
      <c r="I157" s="10">
        <v>0</v>
      </c>
      <c r="J157" s="10">
        <v>0</v>
      </c>
      <c r="K157" s="10"/>
      <c r="L157" s="10">
        <v>65</v>
      </c>
      <c r="M157" s="10">
        <v>945</v>
      </c>
      <c r="N157" s="10">
        <v>9</v>
      </c>
      <c r="O157" s="10">
        <v>108</v>
      </c>
      <c r="P157" s="10"/>
      <c r="Q157" s="10">
        <v>0</v>
      </c>
      <c r="R157" s="10">
        <v>1</v>
      </c>
      <c r="S157" s="10">
        <v>0</v>
      </c>
      <c r="T157" s="10" t="s">
        <v>403</v>
      </c>
      <c r="U157" s="10">
        <v>146.5</v>
      </c>
    </row>
    <row r="158" spans="2:21">
      <c r="B158" t="str">
        <f>IFERROR(VLOOKUP(C158,#REF!,14,FALSE)," ")</f>
        <v xml:space="preserve"> </v>
      </c>
      <c r="C158" s="13" t="s">
        <v>274</v>
      </c>
      <c r="D158" s="10">
        <v>0</v>
      </c>
      <c r="E158" s="10">
        <v>0</v>
      </c>
      <c r="F158" s="10">
        <v>0</v>
      </c>
      <c r="G158" s="10"/>
      <c r="H158" s="10">
        <v>3</v>
      </c>
      <c r="I158" s="10">
        <v>42</v>
      </c>
      <c r="J158" s="10">
        <v>0</v>
      </c>
      <c r="K158" s="10"/>
      <c r="L158" s="10">
        <v>42</v>
      </c>
      <c r="M158" s="10">
        <v>587</v>
      </c>
      <c r="N158" s="10">
        <v>2</v>
      </c>
      <c r="O158" s="10">
        <v>78</v>
      </c>
      <c r="P158" s="10"/>
      <c r="Q158" s="10">
        <v>0</v>
      </c>
      <c r="R158" s="10">
        <v>1</v>
      </c>
      <c r="S158" s="10">
        <v>0</v>
      </c>
      <c r="T158" s="10" t="s">
        <v>403</v>
      </c>
      <c r="U158" s="10">
        <v>72.900000000000006</v>
      </c>
    </row>
    <row r="159" spans="2:21">
      <c r="B159" t="str">
        <f>IFERROR(VLOOKUP(C159,#REF!,14,FALSE)," ")</f>
        <v xml:space="preserve"> </v>
      </c>
      <c r="C159" s="11" t="s">
        <v>267</v>
      </c>
      <c r="D159" s="10">
        <v>0</v>
      </c>
      <c r="E159" s="10">
        <v>0</v>
      </c>
      <c r="F159" s="10">
        <v>0</v>
      </c>
      <c r="G159" s="10"/>
      <c r="H159" s="10">
        <v>1</v>
      </c>
      <c r="I159" s="10">
        <v>6</v>
      </c>
      <c r="J159" s="10">
        <v>0</v>
      </c>
      <c r="K159" s="10"/>
      <c r="L159" s="10">
        <v>51</v>
      </c>
      <c r="M159" s="10">
        <v>613</v>
      </c>
      <c r="N159" s="10">
        <v>1</v>
      </c>
      <c r="O159" s="10">
        <v>74</v>
      </c>
      <c r="P159" s="10"/>
      <c r="Q159" s="10">
        <v>0</v>
      </c>
      <c r="R159" s="10">
        <v>0</v>
      </c>
      <c r="S159" s="10">
        <v>0</v>
      </c>
      <c r="T159" s="10" t="s">
        <v>403</v>
      </c>
      <c r="U159" s="10">
        <v>67.900000000000006</v>
      </c>
    </row>
    <row r="160" spans="2:21">
      <c r="B160" t="str">
        <f>IFERROR(VLOOKUP(C160,#REF!,14,FALSE)," ")</f>
        <v xml:space="preserve"> </v>
      </c>
      <c r="C160" s="11" t="s">
        <v>314</v>
      </c>
      <c r="D160" s="10">
        <v>0</v>
      </c>
      <c r="E160" s="10">
        <v>0</v>
      </c>
      <c r="F160" s="10">
        <v>0</v>
      </c>
      <c r="G160" s="10"/>
      <c r="H160" s="10">
        <v>0</v>
      </c>
      <c r="I160" s="10">
        <v>0</v>
      </c>
      <c r="J160" s="10">
        <v>0</v>
      </c>
      <c r="K160" s="10"/>
      <c r="L160" s="10">
        <v>18</v>
      </c>
      <c r="M160" s="10">
        <v>191</v>
      </c>
      <c r="N160" s="10">
        <v>2</v>
      </c>
      <c r="O160" s="10">
        <v>27</v>
      </c>
      <c r="P160" s="10"/>
      <c r="Q160" s="10">
        <v>0</v>
      </c>
      <c r="R160" s="10">
        <v>0</v>
      </c>
      <c r="S160" s="10">
        <v>0</v>
      </c>
      <c r="T160" s="10" t="s">
        <v>403</v>
      </c>
      <c r="U160" s="10">
        <v>31.1</v>
      </c>
    </row>
    <row r="161" spans="2:21">
      <c r="B161" t="str">
        <f>IFERROR(VLOOKUP(C161,#REF!,14,FALSE)," ")</f>
        <v xml:space="preserve"> </v>
      </c>
      <c r="C161" s="11" t="s">
        <v>309</v>
      </c>
      <c r="D161" s="10">
        <v>0</v>
      </c>
      <c r="E161" s="10">
        <v>0</v>
      </c>
      <c r="F161" s="10">
        <v>0</v>
      </c>
      <c r="G161" s="10"/>
      <c r="H161" s="10">
        <v>0</v>
      </c>
      <c r="I161" s="10">
        <v>0</v>
      </c>
      <c r="J161" s="10">
        <v>0</v>
      </c>
      <c r="K161" s="10"/>
      <c r="L161" s="10">
        <v>7</v>
      </c>
      <c r="M161" s="10">
        <v>97</v>
      </c>
      <c r="N161" s="10">
        <v>2</v>
      </c>
      <c r="O161" s="10">
        <v>19</v>
      </c>
      <c r="P161" s="10"/>
      <c r="Q161" s="10">
        <v>0</v>
      </c>
      <c r="R161" s="10">
        <v>0</v>
      </c>
      <c r="S161" s="10">
        <v>0</v>
      </c>
      <c r="T161" s="10" t="s">
        <v>403</v>
      </c>
      <c r="U161" s="10">
        <v>21.7</v>
      </c>
    </row>
    <row r="162" spans="2:21">
      <c r="B162" t="str">
        <f>IFERROR(VLOOKUP(C162,#REF!,14,FALSE)," ")</f>
        <v xml:space="preserve"> </v>
      </c>
      <c r="C162" s="11" t="s">
        <v>298</v>
      </c>
      <c r="D162" s="10">
        <v>0</v>
      </c>
      <c r="E162" s="10">
        <v>0</v>
      </c>
      <c r="F162" s="10">
        <v>0</v>
      </c>
      <c r="G162" s="10"/>
      <c r="H162" s="10">
        <v>1</v>
      </c>
      <c r="I162" s="10">
        <v>9</v>
      </c>
      <c r="J162" s="10">
        <v>0</v>
      </c>
      <c r="K162" s="10"/>
      <c r="L162" s="10">
        <v>23</v>
      </c>
      <c r="M162" s="10">
        <v>341</v>
      </c>
      <c r="N162" s="10">
        <v>2</v>
      </c>
      <c r="O162" s="10">
        <v>40</v>
      </c>
      <c r="P162" s="10"/>
      <c r="Q162" s="10">
        <v>0</v>
      </c>
      <c r="R162" s="10">
        <v>0</v>
      </c>
      <c r="S162" s="10">
        <v>0</v>
      </c>
      <c r="T162" s="10" t="s">
        <v>403</v>
      </c>
      <c r="U162" s="10">
        <v>47</v>
      </c>
    </row>
    <row r="163" spans="2:21">
      <c r="B163" t="str">
        <f>IFERROR(VLOOKUP(C163,#REF!,14,FALSE)," ")</f>
        <v xml:space="preserve"> </v>
      </c>
      <c r="C163" s="11" t="s">
        <v>329</v>
      </c>
      <c r="D163" s="10">
        <v>0</v>
      </c>
      <c r="E163" s="10">
        <v>0</v>
      </c>
      <c r="F163" s="10">
        <v>0</v>
      </c>
      <c r="G163" s="10"/>
      <c r="H163" s="10">
        <v>0</v>
      </c>
      <c r="I163" s="10">
        <v>0</v>
      </c>
      <c r="J163" s="10">
        <v>0</v>
      </c>
      <c r="K163" s="10"/>
      <c r="L163" s="10">
        <v>9</v>
      </c>
      <c r="M163" s="10">
        <v>76</v>
      </c>
      <c r="N163" s="10">
        <v>0</v>
      </c>
      <c r="O163" s="10">
        <v>19</v>
      </c>
      <c r="P163" s="10"/>
      <c r="Q163" s="10">
        <v>0</v>
      </c>
      <c r="R163" s="10">
        <v>0</v>
      </c>
      <c r="S163" s="10">
        <v>0</v>
      </c>
      <c r="T163" s="10" t="s">
        <v>403</v>
      </c>
      <c r="U163" s="10">
        <v>7.6</v>
      </c>
    </row>
    <row r="164" spans="2:21">
      <c r="B164" t="str">
        <f>IFERROR(VLOOKUP(C164,#REF!,14,FALSE)," ")</f>
        <v xml:space="preserve"> </v>
      </c>
      <c r="C164" s="11" t="s">
        <v>288</v>
      </c>
      <c r="D164" s="10">
        <v>0</v>
      </c>
      <c r="E164" s="10">
        <v>0</v>
      </c>
      <c r="F164" s="10">
        <v>0</v>
      </c>
      <c r="G164" s="10"/>
      <c r="H164" s="10">
        <v>4</v>
      </c>
      <c r="I164" s="10">
        <v>14</v>
      </c>
      <c r="J164" s="10">
        <v>0</v>
      </c>
      <c r="K164" s="10"/>
      <c r="L164" s="10">
        <v>21</v>
      </c>
      <c r="M164" s="10">
        <v>435</v>
      </c>
      <c r="N164" s="10">
        <v>2</v>
      </c>
      <c r="O164" s="10">
        <v>49</v>
      </c>
      <c r="P164" s="10"/>
      <c r="Q164" s="10">
        <v>0</v>
      </c>
      <c r="R164" s="10">
        <v>0</v>
      </c>
      <c r="S164" s="10">
        <v>0</v>
      </c>
      <c r="T164" s="10" t="s">
        <v>403</v>
      </c>
      <c r="U164" s="10">
        <v>56.9</v>
      </c>
    </row>
    <row r="165" spans="2:21">
      <c r="B165" t="str">
        <f>IFERROR(VLOOKUP(C165,#REF!,14,FALSE)," ")</f>
        <v xml:space="preserve"> </v>
      </c>
      <c r="C165" s="11" t="s">
        <v>264</v>
      </c>
      <c r="D165" s="10">
        <v>0</v>
      </c>
      <c r="E165" s="10">
        <v>0</v>
      </c>
      <c r="F165" s="10">
        <v>0</v>
      </c>
      <c r="G165" s="10"/>
      <c r="H165" s="10">
        <v>0</v>
      </c>
      <c r="I165" s="10">
        <v>0</v>
      </c>
      <c r="J165" s="10">
        <v>0</v>
      </c>
      <c r="K165" s="10"/>
      <c r="L165" s="10">
        <v>28</v>
      </c>
      <c r="M165" s="10">
        <v>430</v>
      </c>
      <c r="N165" s="10">
        <v>2</v>
      </c>
      <c r="O165" s="10">
        <v>52</v>
      </c>
      <c r="P165" s="10"/>
      <c r="Q165" s="10">
        <v>0</v>
      </c>
      <c r="R165" s="10">
        <v>0</v>
      </c>
      <c r="S165" s="10">
        <v>0</v>
      </c>
      <c r="T165" s="10" t="s">
        <v>403</v>
      </c>
      <c r="U165" s="10">
        <v>55</v>
      </c>
    </row>
    <row r="166" spans="2:21">
      <c r="B166" t="str">
        <f>IFERROR(VLOOKUP(C166,#REF!,14,FALSE)," ")</f>
        <v xml:space="preserve"> </v>
      </c>
      <c r="C166" s="11" t="s">
        <v>249</v>
      </c>
      <c r="D166" s="10">
        <v>0</v>
      </c>
      <c r="E166" s="10">
        <v>0</v>
      </c>
      <c r="F166" s="10">
        <v>0</v>
      </c>
      <c r="G166" s="10"/>
      <c r="H166" s="10">
        <v>0</v>
      </c>
      <c r="I166" s="10">
        <v>0</v>
      </c>
      <c r="J166" s="10">
        <v>0</v>
      </c>
      <c r="K166" s="10"/>
      <c r="L166" s="10">
        <v>38</v>
      </c>
      <c r="M166" s="10">
        <v>397</v>
      </c>
      <c r="N166" s="10">
        <v>5</v>
      </c>
      <c r="O166" s="10">
        <v>77</v>
      </c>
      <c r="P166" s="10"/>
      <c r="Q166" s="10">
        <v>2</v>
      </c>
      <c r="R166" s="10">
        <v>0</v>
      </c>
      <c r="S166" s="10">
        <v>0</v>
      </c>
      <c r="T166" s="10" t="s">
        <v>403</v>
      </c>
      <c r="U166" s="10">
        <v>73.7</v>
      </c>
    </row>
    <row r="167" spans="2:21">
      <c r="B167" t="str">
        <f>IFERROR(VLOOKUP(C167,#REF!,14,FALSE)," ")</f>
        <v xml:space="preserve"> </v>
      </c>
      <c r="C167" s="11" t="s">
        <v>229</v>
      </c>
      <c r="D167" s="10">
        <v>0</v>
      </c>
      <c r="E167" s="10">
        <v>0</v>
      </c>
      <c r="F167" s="10">
        <v>0</v>
      </c>
      <c r="G167" s="10"/>
      <c r="H167" s="10">
        <v>3</v>
      </c>
      <c r="I167" s="10">
        <v>10</v>
      </c>
      <c r="J167" s="10">
        <v>0</v>
      </c>
      <c r="K167" s="10"/>
      <c r="L167" s="10">
        <v>84</v>
      </c>
      <c r="M167" s="10">
        <v>903</v>
      </c>
      <c r="N167" s="10">
        <v>3</v>
      </c>
      <c r="O167" s="10">
        <v>111</v>
      </c>
      <c r="P167" s="10"/>
      <c r="Q167" s="10">
        <v>0</v>
      </c>
      <c r="R167" s="10">
        <v>0</v>
      </c>
      <c r="S167" s="10">
        <v>0</v>
      </c>
      <c r="T167" s="10" t="s">
        <v>403</v>
      </c>
      <c r="U167" s="10">
        <v>109.3</v>
      </c>
    </row>
    <row r="168" spans="2:21">
      <c r="B168" t="str">
        <f>IFERROR(VLOOKUP(C168,#REF!,14,FALSE)," ")</f>
        <v xml:space="preserve"> </v>
      </c>
      <c r="C168" s="11" t="s">
        <v>219</v>
      </c>
      <c r="D168" s="10">
        <v>0</v>
      </c>
      <c r="E168" s="10">
        <v>0</v>
      </c>
      <c r="F168" s="10">
        <v>0</v>
      </c>
      <c r="G168" s="10"/>
      <c r="H168" s="10">
        <v>3</v>
      </c>
      <c r="I168" s="10">
        <v>31</v>
      </c>
      <c r="J168" s="10">
        <v>0</v>
      </c>
      <c r="K168" s="10"/>
      <c r="L168" s="10">
        <v>65</v>
      </c>
      <c r="M168" s="10">
        <v>683</v>
      </c>
      <c r="N168" s="10">
        <v>8</v>
      </c>
      <c r="O168" s="10">
        <v>105</v>
      </c>
      <c r="P168" s="10"/>
      <c r="Q168" s="10">
        <v>0</v>
      </c>
      <c r="R168" s="10">
        <v>0</v>
      </c>
      <c r="S168" s="10">
        <v>0</v>
      </c>
      <c r="T168" s="10" t="s">
        <v>403</v>
      </c>
      <c r="U168" s="10">
        <v>119.4</v>
      </c>
    </row>
    <row r="169" spans="2:21">
      <c r="B169" t="str">
        <f>IFERROR(VLOOKUP(C169,#REF!,14,FALSE)," ")</f>
        <v xml:space="preserve"> </v>
      </c>
      <c r="C169" s="11" t="s">
        <v>231</v>
      </c>
      <c r="D169" s="10">
        <v>0</v>
      </c>
      <c r="E169" s="10">
        <v>0</v>
      </c>
      <c r="F169" s="10">
        <v>0</v>
      </c>
      <c r="G169" s="10"/>
      <c r="H169" s="10">
        <v>0</v>
      </c>
      <c r="I169" s="10">
        <v>0</v>
      </c>
      <c r="J169" s="10">
        <v>0</v>
      </c>
      <c r="K169" s="10"/>
      <c r="L169" s="10">
        <v>70</v>
      </c>
      <c r="M169" s="10">
        <v>799</v>
      </c>
      <c r="N169" s="10">
        <v>5</v>
      </c>
      <c r="O169" s="10">
        <v>103</v>
      </c>
      <c r="P169" s="10"/>
      <c r="Q169" s="10">
        <v>2</v>
      </c>
      <c r="R169" s="10">
        <v>0</v>
      </c>
      <c r="S169" s="10">
        <v>0</v>
      </c>
      <c r="T169" s="10" t="s">
        <v>403</v>
      </c>
      <c r="U169" s="10">
        <v>113.9</v>
      </c>
    </row>
    <row r="170" spans="2:21">
      <c r="B170" t="str">
        <f>IFERROR(VLOOKUP(C170,#REF!,14,FALSE)," ")</f>
        <v xml:space="preserve"> </v>
      </c>
      <c r="C170" s="11" t="s">
        <v>201</v>
      </c>
      <c r="D170" s="10">
        <v>0</v>
      </c>
      <c r="E170" s="10">
        <v>0</v>
      </c>
      <c r="F170" s="10">
        <v>0</v>
      </c>
      <c r="G170" s="10"/>
      <c r="H170" s="10">
        <v>0</v>
      </c>
      <c r="I170" s="10">
        <v>0</v>
      </c>
      <c r="J170" s="10">
        <v>0</v>
      </c>
      <c r="K170" s="10"/>
      <c r="L170" s="10">
        <v>91</v>
      </c>
      <c r="M170" s="10">
        <v>1448</v>
      </c>
      <c r="N170" s="10">
        <v>6</v>
      </c>
      <c r="O170" s="10">
        <v>156</v>
      </c>
      <c r="P170" s="10"/>
      <c r="Q170" s="10">
        <v>1</v>
      </c>
      <c r="R170" s="10">
        <v>0</v>
      </c>
      <c r="S170" s="10">
        <v>0</v>
      </c>
      <c r="T170" s="10" t="s">
        <v>403</v>
      </c>
      <c r="U170" s="10">
        <v>182.8</v>
      </c>
    </row>
    <row r="171" spans="2:21">
      <c r="B171" t="str">
        <f>IFERROR(VLOOKUP(C171,#REF!,14,FALSE)," ")</f>
        <v xml:space="preserve"> </v>
      </c>
      <c r="C171" s="11" t="s">
        <v>251</v>
      </c>
      <c r="D171" s="10">
        <v>0</v>
      </c>
      <c r="E171" s="10">
        <v>0</v>
      </c>
      <c r="F171" s="10">
        <v>0</v>
      </c>
      <c r="G171" s="10"/>
      <c r="H171" s="10">
        <v>1</v>
      </c>
      <c r="I171" s="10">
        <v>1</v>
      </c>
      <c r="J171" s="10">
        <v>0</v>
      </c>
      <c r="K171" s="10"/>
      <c r="L171" s="10">
        <v>41</v>
      </c>
      <c r="M171" s="10">
        <v>522</v>
      </c>
      <c r="N171" s="10">
        <v>2</v>
      </c>
      <c r="O171" s="10">
        <v>83</v>
      </c>
      <c r="P171" s="10"/>
      <c r="Q171" s="10">
        <v>0</v>
      </c>
      <c r="R171" s="10">
        <v>0</v>
      </c>
      <c r="S171" s="10">
        <v>0</v>
      </c>
      <c r="T171" s="10" t="s">
        <v>403</v>
      </c>
      <c r="U171" s="10">
        <v>64.3</v>
      </c>
    </row>
    <row r="172" spans="2:21">
      <c r="B172" t="str">
        <f>IFERROR(VLOOKUP(C172,#REF!,14,FALSE)," ")</f>
        <v xml:space="preserve"> </v>
      </c>
      <c r="C172" s="11" t="s">
        <v>368</v>
      </c>
      <c r="D172" s="10">
        <v>43</v>
      </c>
      <c r="E172" s="10">
        <v>0</v>
      </c>
      <c r="F172" s="10">
        <v>0</v>
      </c>
      <c r="G172" s="10"/>
      <c r="H172" s="10">
        <v>0</v>
      </c>
      <c r="I172" s="10">
        <v>0</v>
      </c>
      <c r="J172" s="10">
        <v>0</v>
      </c>
      <c r="K172" s="10"/>
      <c r="L172" s="10">
        <v>9</v>
      </c>
      <c r="M172" s="10">
        <v>140</v>
      </c>
      <c r="N172" s="10">
        <v>2</v>
      </c>
      <c r="O172" s="10">
        <v>11</v>
      </c>
      <c r="P172" s="10"/>
      <c r="Q172" s="10">
        <v>0</v>
      </c>
      <c r="R172" s="10">
        <v>0</v>
      </c>
      <c r="S172" s="10">
        <v>0</v>
      </c>
      <c r="T172" s="10" t="s">
        <v>403</v>
      </c>
      <c r="U172" s="10">
        <v>27.7</v>
      </c>
    </row>
    <row r="173" spans="2:21">
      <c r="B173" t="str">
        <f>IFERROR(VLOOKUP(C173,#REF!,14,FALSE)," ")</f>
        <v xml:space="preserve"> </v>
      </c>
      <c r="C173" s="11" t="s">
        <v>345</v>
      </c>
      <c r="D173" s="10">
        <v>0</v>
      </c>
      <c r="E173" s="10">
        <v>0</v>
      </c>
      <c r="F173" s="10">
        <v>0</v>
      </c>
      <c r="G173" s="10"/>
      <c r="H173" s="10">
        <v>0</v>
      </c>
      <c r="I173" s="10">
        <v>0</v>
      </c>
      <c r="J173" s="10">
        <v>0</v>
      </c>
      <c r="K173" s="10"/>
      <c r="L173" s="10">
        <v>2</v>
      </c>
      <c r="M173" s="10">
        <v>50</v>
      </c>
      <c r="N173" s="10">
        <v>0</v>
      </c>
      <c r="O173" s="10">
        <v>4</v>
      </c>
      <c r="P173" s="10"/>
      <c r="Q173" s="10">
        <v>0</v>
      </c>
      <c r="R173" s="10">
        <v>0</v>
      </c>
      <c r="S173" s="10">
        <v>0</v>
      </c>
      <c r="T173" s="10" t="s">
        <v>403</v>
      </c>
      <c r="U173" s="10">
        <v>5</v>
      </c>
    </row>
    <row r="174" spans="2:21">
      <c r="B174" t="str">
        <f>IFERROR(VLOOKUP(C174,#REF!,14,FALSE)," ")</f>
        <v xml:space="preserve"> </v>
      </c>
      <c r="C174" s="11" t="s">
        <v>235</v>
      </c>
      <c r="D174" s="10">
        <v>0</v>
      </c>
      <c r="E174" s="10">
        <v>0</v>
      </c>
      <c r="F174" s="10">
        <v>0</v>
      </c>
      <c r="G174" s="10"/>
      <c r="H174" s="10">
        <v>28</v>
      </c>
      <c r="I174" s="10">
        <v>159</v>
      </c>
      <c r="J174" s="10">
        <v>1</v>
      </c>
      <c r="K174" s="10"/>
      <c r="L174" s="10">
        <v>58</v>
      </c>
      <c r="M174" s="10">
        <v>509</v>
      </c>
      <c r="N174" s="10">
        <v>3</v>
      </c>
      <c r="O174" s="10">
        <v>107</v>
      </c>
      <c r="P174" s="10"/>
      <c r="Q174" s="10">
        <v>0</v>
      </c>
      <c r="R174" s="10">
        <v>1</v>
      </c>
      <c r="S174" s="10">
        <v>0</v>
      </c>
      <c r="T174" s="10" t="s">
        <v>403</v>
      </c>
      <c r="U174" s="10">
        <v>88.8</v>
      </c>
    </row>
    <row r="175" spans="2:21">
      <c r="B175" t="str">
        <f>IFERROR(VLOOKUP(C175,#REF!,14,FALSE)," ")</f>
        <v xml:space="preserve"> </v>
      </c>
      <c r="C175" s="11" t="s">
        <v>259</v>
      </c>
      <c r="D175" s="10">
        <v>0</v>
      </c>
      <c r="E175" s="10">
        <v>0</v>
      </c>
      <c r="F175" s="10">
        <v>0</v>
      </c>
      <c r="G175" s="10"/>
      <c r="H175" s="10">
        <v>4</v>
      </c>
      <c r="I175" s="10">
        <v>51</v>
      </c>
      <c r="J175" s="10">
        <v>1</v>
      </c>
      <c r="K175" s="10"/>
      <c r="L175" s="10">
        <v>35</v>
      </c>
      <c r="M175" s="10">
        <v>579</v>
      </c>
      <c r="N175" s="10">
        <v>6</v>
      </c>
      <c r="O175" s="10">
        <v>49</v>
      </c>
      <c r="P175" s="10"/>
      <c r="Q175" s="10">
        <v>0</v>
      </c>
      <c r="R175" s="10">
        <v>0</v>
      </c>
      <c r="S175" s="10">
        <v>0</v>
      </c>
      <c r="T175" s="10" t="s">
        <v>403</v>
      </c>
      <c r="U175" s="10">
        <v>105</v>
      </c>
    </row>
    <row r="176" spans="2:21">
      <c r="B176" t="str">
        <f>IFERROR(VLOOKUP(C176,#REF!,14,FALSE)," ")</f>
        <v xml:space="preserve"> </v>
      </c>
      <c r="C176" s="11" t="s">
        <v>750</v>
      </c>
      <c r="D176" s="10">
        <v>0</v>
      </c>
      <c r="E176" s="10">
        <v>0</v>
      </c>
      <c r="F176" s="10">
        <v>0</v>
      </c>
      <c r="G176" s="10"/>
      <c r="H176" s="10">
        <v>14</v>
      </c>
      <c r="I176" s="10">
        <v>98</v>
      </c>
      <c r="J176" s="10">
        <v>0</v>
      </c>
      <c r="K176" s="10"/>
      <c r="L176" s="10">
        <v>54</v>
      </c>
      <c r="M176" s="10">
        <v>752</v>
      </c>
      <c r="N176" s="10">
        <v>4</v>
      </c>
      <c r="O176" s="10">
        <v>95</v>
      </c>
      <c r="P176" s="10"/>
      <c r="Q176" s="10">
        <v>0</v>
      </c>
      <c r="R176" s="10">
        <v>2</v>
      </c>
      <c r="S176" s="10">
        <v>0</v>
      </c>
      <c r="T176" s="10" t="s">
        <v>403</v>
      </c>
      <c r="U176" s="10">
        <v>105</v>
      </c>
    </row>
    <row r="177" spans="2:21">
      <c r="B177" t="str">
        <f>IFERROR(VLOOKUP(C177,#REF!,14,FALSE)," ")</f>
        <v xml:space="preserve"> </v>
      </c>
      <c r="C177" s="11" t="s">
        <v>583</v>
      </c>
      <c r="D177" s="10">
        <v>0</v>
      </c>
      <c r="E177" s="10">
        <v>0</v>
      </c>
      <c r="F177" s="10">
        <v>0</v>
      </c>
      <c r="G177" s="10"/>
      <c r="H177" s="10">
        <v>0</v>
      </c>
      <c r="I177" s="10">
        <v>0</v>
      </c>
      <c r="J177" s="10">
        <v>0</v>
      </c>
      <c r="K177" s="10"/>
      <c r="L177" s="10">
        <v>44</v>
      </c>
      <c r="M177" s="10">
        <v>594</v>
      </c>
      <c r="N177" s="10">
        <v>4</v>
      </c>
      <c r="O177" s="10">
        <v>61</v>
      </c>
      <c r="P177" s="10"/>
      <c r="Q177" s="10">
        <v>0</v>
      </c>
      <c r="R177" s="10">
        <v>1</v>
      </c>
      <c r="S177" s="10">
        <v>0</v>
      </c>
      <c r="T177" s="10" t="s">
        <v>403</v>
      </c>
      <c r="U177" s="10">
        <v>81.400000000000006</v>
      </c>
    </row>
    <row r="178" spans="2:21">
      <c r="B178" t="str">
        <f>IFERROR(VLOOKUP(C178,#REF!,14,FALSE)," ")</f>
        <v xml:space="preserve"> </v>
      </c>
      <c r="C178" s="11" t="s">
        <v>749</v>
      </c>
      <c r="D178" s="10">
        <v>41</v>
      </c>
      <c r="E178" s="10">
        <v>0</v>
      </c>
      <c r="F178" s="10">
        <v>0</v>
      </c>
      <c r="G178" s="10"/>
      <c r="H178" s="10">
        <v>8</v>
      </c>
      <c r="I178" s="10">
        <v>21</v>
      </c>
      <c r="J178" s="10">
        <v>1</v>
      </c>
      <c r="K178" s="10"/>
      <c r="L178" s="10">
        <v>77</v>
      </c>
      <c r="M178" s="10">
        <v>1007</v>
      </c>
      <c r="N178" s="10">
        <v>4</v>
      </c>
      <c r="O178" s="10">
        <v>140</v>
      </c>
      <c r="P178" s="10"/>
      <c r="Q178" s="10">
        <v>1</v>
      </c>
      <c r="R178" s="10">
        <v>0</v>
      </c>
      <c r="S178" s="10">
        <v>0</v>
      </c>
      <c r="T178" s="10" t="s">
        <v>403</v>
      </c>
      <c r="U178" s="10">
        <v>136.4</v>
      </c>
    </row>
    <row r="179" spans="2:21">
      <c r="B179" t="str">
        <f>IFERROR(VLOOKUP(C179,#REF!,14,FALSE)," ")</f>
        <v xml:space="preserve"> </v>
      </c>
      <c r="C179" s="11" t="s">
        <v>687</v>
      </c>
      <c r="D179" s="10">
        <v>0</v>
      </c>
      <c r="E179" s="10">
        <v>0</v>
      </c>
      <c r="F179" s="10">
        <v>0</v>
      </c>
      <c r="G179" s="10"/>
      <c r="H179" s="10">
        <v>0</v>
      </c>
      <c r="I179" s="10">
        <v>0</v>
      </c>
      <c r="J179" s="10">
        <v>0</v>
      </c>
      <c r="K179" s="10"/>
      <c r="L179" s="10">
        <v>5</v>
      </c>
      <c r="M179" s="10">
        <v>93</v>
      </c>
      <c r="N179" s="10">
        <v>0</v>
      </c>
      <c r="O179" s="10">
        <v>14</v>
      </c>
      <c r="P179" s="10"/>
      <c r="Q179" s="10">
        <v>0</v>
      </c>
      <c r="R179" s="10">
        <v>0</v>
      </c>
      <c r="S179" s="10">
        <v>0</v>
      </c>
      <c r="T179" s="10" t="s">
        <v>403</v>
      </c>
      <c r="U179" s="10">
        <v>9.3000000000000007</v>
      </c>
    </row>
    <row r="180" spans="2:21">
      <c r="B180" t="str">
        <f>IFERROR(VLOOKUP(C180,#REF!,14,FALSE)," ")</f>
        <v xml:space="preserve"> </v>
      </c>
      <c r="C180" s="11" t="s">
        <v>380</v>
      </c>
      <c r="D180" s="10">
        <v>0</v>
      </c>
      <c r="E180" s="10">
        <v>0</v>
      </c>
      <c r="F180" s="10">
        <v>0</v>
      </c>
      <c r="G180" s="10"/>
      <c r="H180" s="10">
        <v>3</v>
      </c>
      <c r="I180" s="10">
        <v>11</v>
      </c>
      <c r="J180" s="10">
        <v>0</v>
      </c>
      <c r="K180" s="10"/>
      <c r="L180" s="10">
        <v>7</v>
      </c>
      <c r="M180" s="10">
        <v>76</v>
      </c>
      <c r="N180" s="10">
        <v>0</v>
      </c>
      <c r="O180" s="10">
        <v>11</v>
      </c>
      <c r="P180" s="10"/>
      <c r="Q180" s="10">
        <v>0</v>
      </c>
      <c r="R180" s="10">
        <v>0</v>
      </c>
      <c r="S180" s="10">
        <v>0</v>
      </c>
      <c r="T180" s="10" t="s">
        <v>403</v>
      </c>
      <c r="U180" s="10">
        <v>8.6999999999999993</v>
      </c>
    </row>
    <row r="181" spans="2:21">
      <c r="B181" t="str">
        <f>IFERROR(VLOOKUP(C181,#REF!,14,FALSE)," ")</f>
        <v xml:space="preserve"> </v>
      </c>
      <c r="C181" s="11" t="s">
        <v>283</v>
      </c>
      <c r="D181" s="10">
        <v>0</v>
      </c>
      <c r="E181" s="10">
        <v>0</v>
      </c>
      <c r="F181" s="10">
        <v>0</v>
      </c>
      <c r="G181" s="10"/>
      <c r="H181" s="10">
        <v>0</v>
      </c>
      <c r="I181" s="10">
        <v>0</v>
      </c>
      <c r="J181" s="10">
        <v>0</v>
      </c>
      <c r="K181" s="10"/>
      <c r="L181" s="10">
        <v>20</v>
      </c>
      <c r="M181" s="10">
        <v>267</v>
      </c>
      <c r="N181" s="10">
        <v>3</v>
      </c>
      <c r="O181" s="10">
        <v>49</v>
      </c>
      <c r="P181" s="10"/>
      <c r="Q181" s="10">
        <v>0</v>
      </c>
      <c r="R181" s="10">
        <v>0</v>
      </c>
      <c r="S181" s="10">
        <v>0</v>
      </c>
      <c r="T181" s="10" t="s">
        <v>403</v>
      </c>
      <c r="U181" s="10">
        <v>44.7</v>
      </c>
    </row>
    <row r="182" spans="2:21">
      <c r="B182" t="str">
        <f>IFERROR(VLOOKUP(C182,#REF!,14,FALSE)," ")</f>
        <v xml:space="preserve"> </v>
      </c>
      <c r="C182" s="11" t="s">
        <v>257</v>
      </c>
      <c r="D182" s="10">
        <v>0</v>
      </c>
      <c r="E182" s="10">
        <v>0</v>
      </c>
      <c r="F182" s="10">
        <v>0</v>
      </c>
      <c r="G182" s="10"/>
      <c r="H182" s="10">
        <v>2</v>
      </c>
      <c r="I182" s="10">
        <v>-3</v>
      </c>
      <c r="J182" s="10">
        <v>0</v>
      </c>
      <c r="K182" s="10"/>
      <c r="L182" s="10">
        <v>47</v>
      </c>
      <c r="M182" s="10">
        <v>677</v>
      </c>
      <c r="N182" s="10">
        <v>4</v>
      </c>
      <c r="O182" s="10">
        <v>76</v>
      </c>
      <c r="P182" s="10"/>
      <c r="Q182" s="10">
        <v>0</v>
      </c>
      <c r="R182" s="10">
        <v>3</v>
      </c>
      <c r="S182" s="10">
        <v>0</v>
      </c>
      <c r="T182" s="10" t="s">
        <v>403</v>
      </c>
      <c r="U182" s="10">
        <v>85.4</v>
      </c>
    </row>
    <row r="183" spans="2:21">
      <c r="B183" t="str">
        <f>IFERROR(VLOOKUP(C183,#REF!,14,FALSE)," ")</f>
        <v xml:space="preserve"> </v>
      </c>
      <c r="C183" s="11" t="s">
        <v>330</v>
      </c>
      <c r="D183" s="10">
        <v>0</v>
      </c>
      <c r="E183" s="10">
        <v>0</v>
      </c>
      <c r="F183" s="10">
        <v>0</v>
      </c>
      <c r="G183" s="10"/>
      <c r="H183" s="10">
        <v>0</v>
      </c>
      <c r="I183" s="10">
        <v>0</v>
      </c>
      <c r="J183" s="10">
        <v>0</v>
      </c>
      <c r="K183" s="10"/>
      <c r="L183" s="10">
        <v>3</v>
      </c>
      <c r="M183" s="10">
        <v>24</v>
      </c>
      <c r="N183" s="10">
        <v>1</v>
      </c>
      <c r="O183" s="10">
        <v>6</v>
      </c>
      <c r="P183" s="10"/>
      <c r="Q183" s="10">
        <v>0</v>
      </c>
      <c r="R183" s="10">
        <v>1</v>
      </c>
      <c r="S183" s="10">
        <v>0</v>
      </c>
      <c r="T183" s="10" t="s">
        <v>403</v>
      </c>
      <c r="U183" s="10">
        <v>6.4</v>
      </c>
    </row>
    <row r="184" spans="2:21">
      <c r="B184" t="str">
        <f>IFERROR(VLOOKUP(C184,#REF!,14,FALSE)," ")</f>
        <v xml:space="preserve"> </v>
      </c>
      <c r="C184" s="11" t="s">
        <v>268</v>
      </c>
      <c r="D184" s="10">
        <v>0</v>
      </c>
      <c r="E184" s="10">
        <v>0</v>
      </c>
      <c r="F184" s="10">
        <v>0</v>
      </c>
      <c r="G184" s="10"/>
      <c r="H184" s="10">
        <v>4</v>
      </c>
      <c r="I184" s="10">
        <v>58</v>
      </c>
      <c r="J184" s="10">
        <v>0</v>
      </c>
      <c r="K184" s="10"/>
      <c r="L184" s="10">
        <v>54</v>
      </c>
      <c r="M184" s="10">
        <v>603</v>
      </c>
      <c r="N184" s="10">
        <v>1</v>
      </c>
      <c r="O184" s="10">
        <v>81</v>
      </c>
      <c r="P184" s="10"/>
      <c r="Q184" s="10">
        <v>0</v>
      </c>
      <c r="R184" s="10">
        <v>1</v>
      </c>
      <c r="S184" s="10">
        <v>0</v>
      </c>
      <c r="T184" s="10" t="s">
        <v>403</v>
      </c>
      <c r="U184" s="10">
        <v>70.099999999999994</v>
      </c>
    </row>
    <row r="185" spans="2:21">
      <c r="B185" t="str">
        <f>IFERROR(VLOOKUP(C185,#REF!,14,FALSE)," ")</f>
        <v xml:space="preserve"> </v>
      </c>
      <c r="C185" s="11" t="s">
        <v>280</v>
      </c>
      <c r="D185" s="10">
        <v>0</v>
      </c>
      <c r="E185" s="10">
        <v>0</v>
      </c>
      <c r="F185" s="10">
        <v>0</v>
      </c>
      <c r="G185" s="10"/>
      <c r="H185" s="10">
        <v>6</v>
      </c>
      <c r="I185" s="10">
        <v>114</v>
      </c>
      <c r="J185" s="10">
        <v>1</v>
      </c>
      <c r="K185" s="10"/>
      <c r="L185" s="10">
        <v>41</v>
      </c>
      <c r="M185" s="10">
        <v>597</v>
      </c>
      <c r="N185" s="10">
        <v>1</v>
      </c>
      <c r="O185" s="10">
        <v>67</v>
      </c>
      <c r="P185" s="10"/>
      <c r="Q185" s="10">
        <v>0</v>
      </c>
      <c r="R185" s="10">
        <v>0</v>
      </c>
      <c r="S185" s="10">
        <v>0</v>
      </c>
      <c r="T185" s="10" t="s">
        <v>403</v>
      </c>
      <c r="U185" s="10">
        <v>83.1</v>
      </c>
    </row>
    <row r="186" spans="2:21">
      <c r="B186" t="str">
        <f>IFERROR(VLOOKUP(C186,#REF!,14,FALSE)," ")</f>
        <v xml:space="preserve"> </v>
      </c>
      <c r="C186" s="11" t="s">
        <v>238</v>
      </c>
      <c r="D186" s="10">
        <v>0</v>
      </c>
      <c r="E186" s="10">
        <v>0</v>
      </c>
      <c r="F186" s="10">
        <v>0</v>
      </c>
      <c r="G186" s="10"/>
      <c r="H186" s="10">
        <v>24</v>
      </c>
      <c r="I186" s="10">
        <v>267</v>
      </c>
      <c r="J186" s="10">
        <v>3</v>
      </c>
      <c r="K186" s="10"/>
      <c r="L186" s="10">
        <v>61</v>
      </c>
      <c r="M186" s="10">
        <v>593</v>
      </c>
      <c r="N186" s="10">
        <v>6</v>
      </c>
      <c r="O186" s="10">
        <v>83</v>
      </c>
      <c r="P186" s="10"/>
      <c r="Q186" s="10">
        <v>0</v>
      </c>
      <c r="R186" s="10">
        <v>1</v>
      </c>
      <c r="S186" s="10">
        <v>3</v>
      </c>
      <c r="T186" s="10" t="s">
        <v>403</v>
      </c>
      <c r="U186" s="10">
        <v>156</v>
      </c>
    </row>
    <row r="187" spans="2:21">
      <c r="B187" t="str">
        <f>IFERROR(VLOOKUP(C187,#REF!,14,FALSE)," ")</f>
        <v xml:space="preserve"> </v>
      </c>
      <c r="C187" s="11" t="s">
        <v>213</v>
      </c>
      <c r="D187" s="10">
        <v>0</v>
      </c>
      <c r="E187" s="10">
        <v>0</v>
      </c>
      <c r="F187" s="10">
        <v>0</v>
      </c>
      <c r="G187" s="10"/>
      <c r="H187" s="10">
        <v>0</v>
      </c>
      <c r="I187" s="10">
        <v>0</v>
      </c>
      <c r="J187" s="10">
        <v>0</v>
      </c>
      <c r="K187" s="10"/>
      <c r="L187" s="10">
        <v>69</v>
      </c>
      <c r="M187" s="10">
        <v>1059</v>
      </c>
      <c r="N187" s="10">
        <v>7</v>
      </c>
      <c r="O187" s="10">
        <v>120</v>
      </c>
      <c r="P187" s="10"/>
      <c r="Q187" s="10">
        <v>0</v>
      </c>
      <c r="R187" s="10">
        <v>0</v>
      </c>
      <c r="S187" s="10">
        <v>0</v>
      </c>
      <c r="T187" s="10" t="s">
        <v>403</v>
      </c>
      <c r="U187" s="10">
        <v>147.9</v>
      </c>
    </row>
    <row r="188" spans="2:21">
      <c r="B188" t="str">
        <f>IFERROR(VLOOKUP(C188,#REF!,14,FALSE)," ")</f>
        <v xml:space="preserve"> </v>
      </c>
      <c r="C188" s="11" t="s">
        <v>277</v>
      </c>
      <c r="D188" s="10">
        <v>0</v>
      </c>
      <c r="E188" s="10">
        <v>0</v>
      </c>
      <c r="F188" s="10">
        <v>0</v>
      </c>
      <c r="G188" s="10"/>
      <c r="H188" s="10">
        <v>0</v>
      </c>
      <c r="I188" s="10">
        <v>0</v>
      </c>
      <c r="J188" s="10">
        <v>0</v>
      </c>
      <c r="K188" s="10"/>
      <c r="L188" s="10">
        <v>39</v>
      </c>
      <c r="M188" s="10">
        <v>586</v>
      </c>
      <c r="N188" s="10">
        <v>1</v>
      </c>
      <c r="O188" s="10">
        <v>72</v>
      </c>
      <c r="P188" s="10"/>
      <c r="Q188" s="10">
        <v>0</v>
      </c>
      <c r="R188" s="10">
        <v>1</v>
      </c>
      <c r="S188" s="10">
        <v>0</v>
      </c>
      <c r="T188" s="10" t="s">
        <v>403</v>
      </c>
      <c r="U188" s="10">
        <v>62.6</v>
      </c>
    </row>
    <row r="189" spans="2:21">
      <c r="B189" t="str">
        <f>IFERROR(VLOOKUP(C189,#REF!,14,FALSE)," ")</f>
        <v xml:space="preserve"> </v>
      </c>
      <c r="C189" s="11" t="s">
        <v>321</v>
      </c>
      <c r="D189" s="10">
        <v>0</v>
      </c>
      <c r="E189" s="10">
        <v>0</v>
      </c>
      <c r="F189" s="10">
        <v>0</v>
      </c>
      <c r="G189" s="10"/>
      <c r="H189" s="10">
        <v>0</v>
      </c>
      <c r="I189" s="10">
        <v>0</v>
      </c>
      <c r="J189" s="10">
        <v>0</v>
      </c>
      <c r="K189" s="10"/>
      <c r="L189" s="10">
        <v>15</v>
      </c>
      <c r="M189" s="10">
        <v>173</v>
      </c>
      <c r="N189" s="10">
        <v>0</v>
      </c>
      <c r="O189" s="10">
        <v>31</v>
      </c>
      <c r="P189" s="10"/>
      <c r="Q189" s="10">
        <v>0</v>
      </c>
      <c r="R189" s="10">
        <v>0</v>
      </c>
      <c r="S189" s="10">
        <v>0</v>
      </c>
      <c r="T189" s="10" t="s">
        <v>403</v>
      </c>
      <c r="U189" s="10">
        <v>17.3</v>
      </c>
    </row>
    <row r="190" spans="2:21">
      <c r="B190" t="str">
        <f>IFERROR(VLOOKUP(C190,#REF!,14,FALSE)," ")</f>
        <v xml:space="preserve"> </v>
      </c>
      <c r="C190" s="11" t="s">
        <v>663</v>
      </c>
      <c r="D190" s="10">
        <v>0</v>
      </c>
      <c r="E190" s="10">
        <v>0</v>
      </c>
      <c r="F190" s="10">
        <v>0</v>
      </c>
      <c r="G190" s="10"/>
      <c r="H190" s="10">
        <v>0</v>
      </c>
      <c r="I190" s="10">
        <v>0</v>
      </c>
      <c r="J190" s="10">
        <v>0</v>
      </c>
      <c r="K190" s="10"/>
      <c r="L190" s="10">
        <v>14</v>
      </c>
      <c r="M190" s="10">
        <v>142</v>
      </c>
      <c r="N190" s="10">
        <v>0</v>
      </c>
      <c r="O190" s="10">
        <v>25</v>
      </c>
      <c r="P190" s="10"/>
      <c r="Q190" s="10">
        <v>0</v>
      </c>
      <c r="R190" s="10">
        <v>0</v>
      </c>
      <c r="S190" s="10">
        <v>0</v>
      </c>
      <c r="T190" s="10" t="s">
        <v>403</v>
      </c>
      <c r="U190" s="10">
        <v>14.2</v>
      </c>
    </row>
    <row r="191" spans="2:21">
      <c r="B191" t="str">
        <f>IFERROR(VLOOKUP(C191,#REF!,14,FALSE)," ")</f>
        <v xml:space="preserve"> </v>
      </c>
      <c r="C191" s="11" t="s">
        <v>383</v>
      </c>
      <c r="D191" s="10">
        <v>0</v>
      </c>
      <c r="E191" s="10">
        <v>0</v>
      </c>
      <c r="F191" s="10">
        <v>0</v>
      </c>
      <c r="G191" s="10"/>
      <c r="H191" s="10">
        <v>0</v>
      </c>
      <c r="I191" s="10">
        <v>0</v>
      </c>
      <c r="J191" s="10">
        <v>0</v>
      </c>
      <c r="K191" s="10"/>
      <c r="L191" s="10">
        <v>4</v>
      </c>
      <c r="M191" s="10">
        <v>75</v>
      </c>
      <c r="N191" s="10">
        <v>0</v>
      </c>
      <c r="O191" s="10">
        <v>7</v>
      </c>
      <c r="P191" s="10"/>
      <c r="Q191" s="10">
        <v>0</v>
      </c>
      <c r="R191" s="10">
        <v>0</v>
      </c>
      <c r="S191" s="10">
        <v>0</v>
      </c>
      <c r="T191" s="10" t="s">
        <v>403</v>
      </c>
      <c r="U191" s="10">
        <v>7.5</v>
      </c>
    </row>
    <row r="192" spans="2:21">
      <c r="B192" t="str">
        <f>IFERROR(VLOOKUP(C192,#REF!,14,FALSE)," ")</f>
        <v xml:space="preserve"> </v>
      </c>
      <c r="C192" s="11" t="s">
        <v>258</v>
      </c>
      <c r="D192" s="10">
        <v>0</v>
      </c>
      <c r="E192" s="10">
        <v>0</v>
      </c>
      <c r="F192" s="10">
        <v>0</v>
      </c>
      <c r="G192" s="10"/>
      <c r="H192" s="10">
        <v>1</v>
      </c>
      <c r="I192" s="10">
        <v>-3</v>
      </c>
      <c r="J192" s="10">
        <v>0</v>
      </c>
      <c r="K192" s="10"/>
      <c r="L192" s="10">
        <v>47</v>
      </c>
      <c r="M192" s="10">
        <v>635</v>
      </c>
      <c r="N192" s="10">
        <v>2</v>
      </c>
      <c r="O192" s="10">
        <v>92</v>
      </c>
      <c r="P192" s="10"/>
      <c r="Q192" s="10">
        <v>0</v>
      </c>
      <c r="R192" s="10">
        <v>0</v>
      </c>
      <c r="S192" s="10">
        <v>1</v>
      </c>
      <c r="T192" s="10" t="s">
        <v>403</v>
      </c>
      <c r="U192" s="10">
        <v>81.2</v>
      </c>
    </row>
    <row r="193" spans="2:21">
      <c r="B193" t="str">
        <f>IFERROR(VLOOKUP(C193,#REF!,14,FALSE)," ")</f>
        <v xml:space="preserve"> </v>
      </c>
      <c r="C193" s="11" t="s">
        <v>244</v>
      </c>
      <c r="D193" s="10">
        <v>50</v>
      </c>
      <c r="E193" s="10">
        <v>1</v>
      </c>
      <c r="F193" s="10">
        <v>0</v>
      </c>
      <c r="G193" s="10"/>
      <c r="H193" s="10">
        <v>0</v>
      </c>
      <c r="I193" s="10">
        <v>0</v>
      </c>
      <c r="J193" s="10">
        <v>0</v>
      </c>
      <c r="K193" s="10"/>
      <c r="L193" s="10">
        <v>72</v>
      </c>
      <c r="M193" s="10">
        <v>895</v>
      </c>
      <c r="N193" s="10">
        <v>4</v>
      </c>
      <c r="O193" s="10">
        <v>104</v>
      </c>
      <c r="P193" s="10"/>
      <c r="Q193" s="10">
        <v>0</v>
      </c>
      <c r="R193" s="10">
        <v>0</v>
      </c>
      <c r="S193" s="10">
        <v>0</v>
      </c>
      <c r="T193" s="10" t="s">
        <v>403</v>
      </c>
      <c r="U193" s="10">
        <v>119.5</v>
      </c>
    </row>
  </sheetData>
  <autoFilter ref="B3:U3">
    <sortState ref="B4:U193">
      <sortCondition ref="C3:C193"/>
    </sortState>
  </autoFilter>
  <mergeCells count="4">
    <mergeCell ref="H2:J2"/>
    <mergeCell ref="L2:O2"/>
    <mergeCell ref="Q2:S2"/>
    <mergeCell ref="D2:F2"/>
  </mergeCells>
  <conditionalFormatting sqref="C1:C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4"/>
  <sheetViews>
    <sheetView workbookViewId="0">
      <selection activeCell="C119" sqref="C119"/>
    </sheetView>
  </sheetViews>
  <sheetFormatPr baseColWidth="10" defaultColWidth="8.83203125" defaultRowHeight="14" x14ac:dyDescent="0"/>
  <cols>
    <col min="3" max="3" width="30.6640625" customWidth="1"/>
  </cols>
  <sheetData>
    <row r="2" spans="2:21" ht="14.5" customHeight="1">
      <c r="C2" s="9" t="s">
        <v>414</v>
      </c>
      <c r="D2" s="9" t="s">
        <v>415</v>
      </c>
      <c r="E2" s="9"/>
      <c r="F2" s="9"/>
      <c r="G2" s="10"/>
      <c r="H2" s="9" t="s">
        <v>416</v>
      </c>
      <c r="I2" s="9"/>
      <c r="J2" s="9"/>
      <c r="K2" s="10"/>
      <c r="L2" s="23" t="s">
        <v>417</v>
      </c>
      <c r="M2" s="9"/>
      <c r="N2" s="9"/>
      <c r="O2" s="9"/>
      <c r="Q2" s="9" t="s">
        <v>418</v>
      </c>
      <c r="R2" s="9"/>
      <c r="S2" s="9"/>
      <c r="T2" s="10"/>
      <c r="U2" s="9" t="s">
        <v>0</v>
      </c>
    </row>
    <row r="3" spans="2:21">
      <c r="C3" s="12"/>
      <c r="D3" s="11" t="s">
        <v>420</v>
      </c>
      <c r="E3" s="11" t="s">
        <v>421</v>
      </c>
      <c r="F3" s="11" t="s">
        <v>422</v>
      </c>
      <c r="G3" s="10"/>
      <c r="H3" s="11" t="s">
        <v>423</v>
      </c>
      <c r="I3" s="11" t="s">
        <v>420</v>
      </c>
      <c r="J3" s="11" t="s">
        <v>421</v>
      </c>
      <c r="K3" s="10"/>
      <c r="L3" s="11" t="s">
        <v>424</v>
      </c>
      <c r="M3" s="11" t="s">
        <v>420</v>
      </c>
      <c r="N3" s="11" t="s">
        <v>421</v>
      </c>
      <c r="O3" s="11" t="s">
        <v>425</v>
      </c>
      <c r="Q3" s="11" t="s">
        <v>426</v>
      </c>
      <c r="R3" s="11" t="s">
        <v>427</v>
      </c>
      <c r="S3" s="11" t="s">
        <v>421</v>
      </c>
      <c r="T3" s="10" t="s">
        <v>400</v>
      </c>
      <c r="U3" s="11" t="s">
        <v>428</v>
      </c>
    </row>
    <row r="4" spans="2:21">
      <c r="C4" s="12" t="s">
        <v>1839</v>
      </c>
      <c r="D4" s="11"/>
      <c r="E4" s="11"/>
      <c r="F4" s="11"/>
      <c r="G4" s="10"/>
      <c r="H4" s="11"/>
      <c r="I4" s="11"/>
      <c r="J4" s="11"/>
      <c r="K4" s="10"/>
      <c r="L4" s="11"/>
      <c r="M4" s="11"/>
      <c r="N4" s="11"/>
      <c r="O4" s="11"/>
      <c r="Q4" s="11"/>
      <c r="R4" s="11"/>
      <c r="S4" s="11"/>
      <c r="T4" s="10"/>
      <c r="U4" s="11"/>
    </row>
    <row r="5" spans="2:21">
      <c r="B5" t="str">
        <f>IFERROR(VLOOKUP(C5,#REF!,14,FALSE)," ")</f>
        <v xml:space="preserve"> </v>
      </c>
      <c r="C5" s="11" t="s">
        <v>69</v>
      </c>
      <c r="D5" s="10">
        <v>0</v>
      </c>
      <c r="E5" s="10">
        <v>0</v>
      </c>
      <c r="F5" s="10">
        <v>0</v>
      </c>
      <c r="G5" s="10"/>
      <c r="H5" s="10">
        <v>293</v>
      </c>
      <c r="I5" s="10">
        <v>1239</v>
      </c>
      <c r="J5" s="10">
        <v>16</v>
      </c>
      <c r="K5" s="10"/>
      <c r="L5" s="10">
        <v>80</v>
      </c>
      <c r="M5" s="10">
        <v>879</v>
      </c>
      <c r="N5" s="10">
        <v>4</v>
      </c>
      <c r="O5" s="10">
        <v>120</v>
      </c>
      <c r="P5" s="10"/>
      <c r="Q5" s="10">
        <v>1</v>
      </c>
      <c r="R5" s="10">
        <v>3</v>
      </c>
      <c r="S5" s="10">
        <v>0</v>
      </c>
      <c r="T5" s="10" t="s">
        <v>402</v>
      </c>
      <c r="U5" s="10">
        <v>327.8</v>
      </c>
    </row>
    <row r="6" spans="2:21">
      <c r="B6" t="str">
        <f>IFERROR(VLOOKUP(C6,#REF!,14,FALSE)," ")</f>
        <v xml:space="preserve"> </v>
      </c>
      <c r="C6" s="13" t="s">
        <v>70</v>
      </c>
      <c r="D6" s="10">
        <v>0</v>
      </c>
      <c r="E6" s="10">
        <v>0</v>
      </c>
      <c r="F6" s="10">
        <v>0</v>
      </c>
      <c r="G6" s="10"/>
      <c r="H6" s="10">
        <v>322</v>
      </c>
      <c r="I6" s="10">
        <v>1631</v>
      </c>
      <c r="J6" s="10">
        <v>15</v>
      </c>
      <c r="K6" s="10"/>
      <c r="L6" s="10">
        <v>32</v>
      </c>
      <c r="M6" s="10">
        <v>363</v>
      </c>
      <c r="N6" s="10">
        <v>1</v>
      </c>
      <c r="O6" s="10">
        <v>40</v>
      </c>
      <c r="P6" s="10"/>
      <c r="Q6" s="10">
        <v>0</v>
      </c>
      <c r="R6" s="10">
        <v>1</v>
      </c>
      <c r="S6" s="10">
        <v>0</v>
      </c>
      <c r="T6" s="10" t="s">
        <v>402</v>
      </c>
      <c r="U6" s="10">
        <v>293.39999999999998</v>
      </c>
    </row>
    <row r="7" spans="2:21">
      <c r="B7" t="str">
        <f>IFERROR(VLOOKUP(C7,#REF!,14,FALSE)," ")</f>
        <v xml:space="preserve"> </v>
      </c>
      <c r="C7" s="11" t="s">
        <v>73</v>
      </c>
      <c r="D7" s="10">
        <v>0</v>
      </c>
      <c r="E7" s="10">
        <v>0</v>
      </c>
      <c r="F7" s="10">
        <v>0</v>
      </c>
      <c r="G7" s="10"/>
      <c r="H7" s="10">
        <v>234</v>
      </c>
      <c r="I7" s="10">
        <v>1267</v>
      </c>
      <c r="J7" s="10">
        <v>13</v>
      </c>
      <c r="K7" s="10"/>
      <c r="L7" s="10">
        <v>50</v>
      </c>
      <c r="M7" s="10">
        <v>356</v>
      </c>
      <c r="N7" s="10">
        <v>1</v>
      </c>
      <c r="O7" s="10">
        <v>57</v>
      </c>
      <c r="P7" s="10"/>
      <c r="Q7" s="10">
        <v>1</v>
      </c>
      <c r="R7" s="10">
        <v>0</v>
      </c>
      <c r="S7" s="10">
        <v>0</v>
      </c>
      <c r="T7" s="10" t="s">
        <v>402</v>
      </c>
      <c r="U7" s="10">
        <v>248.3</v>
      </c>
    </row>
    <row r="8" spans="2:21">
      <c r="B8" t="str">
        <f>IFERROR(VLOOKUP(C8,#REF!,14,FALSE)," ")</f>
        <v xml:space="preserve"> </v>
      </c>
      <c r="C8" s="11" t="s">
        <v>68</v>
      </c>
      <c r="D8" s="10">
        <v>0</v>
      </c>
      <c r="E8" s="10">
        <v>0</v>
      </c>
      <c r="F8" s="10">
        <v>0</v>
      </c>
      <c r="G8" s="10"/>
      <c r="H8" s="10">
        <v>261</v>
      </c>
      <c r="I8" s="10">
        <v>1268</v>
      </c>
      <c r="J8" s="10">
        <v>7</v>
      </c>
      <c r="K8" s="10"/>
      <c r="L8" s="10">
        <v>75</v>
      </c>
      <c r="M8" s="10">
        <v>616</v>
      </c>
      <c r="N8" s="10">
        <v>2</v>
      </c>
      <c r="O8" s="10">
        <v>94</v>
      </c>
      <c r="P8" s="10"/>
      <c r="Q8" s="10">
        <v>1</v>
      </c>
      <c r="R8" s="10">
        <v>1</v>
      </c>
      <c r="S8" s="10">
        <v>0</v>
      </c>
      <c r="T8" s="10" t="s">
        <v>402</v>
      </c>
      <c r="U8" s="10">
        <v>242.4</v>
      </c>
    </row>
    <row r="9" spans="2:21">
      <c r="B9" t="str">
        <f>IFERROR(VLOOKUP(C9,#REF!,14,FALSE)," ")</f>
        <v xml:space="preserve"> </v>
      </c>
      <c r="C9" s="11" t="s">
        <v>72</v>
      </c>
      <c r="D9" s="10">
        <v>10</v>
      </c>
      <c r="E9" s="10">
        <v>1</v>
      </c>
      <c r="F9" s="10">
        <v>0</v>
      </c>
      <c r="G9" s="10"/>
      <c r="H9" s="10">
        <v>293</v>
      </c>
      <c r="I9" s="10">
        <v>1287</v>
      </c>
      <c r="J9" s="10">
        <v>9</v>
      </c>
      <c r="K9" s="10"/>
      <c r="L9" s="10">
        <v>53</v>
      </c>
      <c r="M9" s="10">
        <v>377</v>
      </c>
      <c r="N9" s="10">
        <v>3</v>
      </c>
      <c r="O9" s="10">
        <v>67</v>
      </c>
      <c r="P9" s="10"/>
      <c r="Q9" s="10">
        <v>0</v>
      </c>
      <c r="R9" s="10">
        <v>1</v>
      </c>
      <c r="S9" s="10">
        <v>0</v>
      </c>
      <c r="T9" s="10" t="s">
        <v>402</v>
      </c>
      <c r="U9" s="10">
        <v>240.8</v>
      </c>
    </row>
    <row r="10" spans="2:21">
      <c r="B10" t="str">
        <f>IFERROR(VLOOKUP(C10,#REF!,14,FALSE)," ")</f>
        <v xml:space="preserve"> </v>
      </c>
      <c r="C10" s="11" t="s">
        <v>75</v>
      </c>
      <c r="D10" s="10">
        <v>0</v>
      </c>
      <c r="E10" s="10">
        <v>0</v>
      </c>
      <c r="F10" s="10">
        <v>0</v>
      </c>
      <c r="G10" s="10"/>
      <c r="H10" s="10">
        <v>227</v>
      </c>
      <c r="I10" s="10">
        <v>1079</v>
      </c>
      <c r="J10" s="10">
        <v>11</v>
      </c>
      <c r="K10" s="10"/>
      <c r="L10" s="10">
        <v>54</v>
      </c>
      <c r="M10" s="10">
        <v>462</v>
      </c>
      <c r="N10" s="10">
        <v>2</v>
      </c>
      <c r="O10" s="10">
        <v>65</v>
      </c>
      <c r="P10" s="10"/>
      <c r="Q10" s="10">
        <v>0</v>
      </c>
      <c r="R10" s="10">
        <v>1</v>
      </c>
      <c r="S10" s="10">
        <v>0</v>
      </c>
      <c r="T10" s="10" t="s">
        <v>402</v>
      </c>
      <c r="U10" s="10">
        <v>230.1</v>
      </c>
    </row>
    <row r="11" spans="2:21">
      <c r="B11" t="str">
        <f>IFERROR(VLOOKUP(C11,#REF!,14,FALSE)," ")</f>
        <v xml:space="preserve"> </v>
      </c>
      <c r="C11" s="13" t="s">
        <v>74</v>
      </c>
      <c r="D11" s="10">
        <v>0</v>
      </c>
      <c r="E11" s="10">
        <v>0</v>
      </c>
      <c r="F11" s="10">
        <v>0</v>
      </c>
      <c r="G11" s="10"/>
      <c r="H11" s="10">
        <v>299</v>
      </c>
      <c r="I11" s="10">
        <v>1161</v>
      </c>
      <c r="J11" s="10">
        <v>18</v>
      </c>
      <c r="K11" s="10"/>
      <c r="L11" s="10">
        <v>7</v>
      </c>
      <c r="M11" s="10">
        <v>38</v>
      </c>
      <c r="N11" s="10">
        <v>0</v>
      </c>
      <c r="O11" s="10">
        <v>8</v>
      </c>
      <c r="P11" s="10"/>
      <c r="Q11" s="10">
        <v>0</v>
      </c>
      <c r="R11" s="10">
        <v>1</v>
      </c>
      <c r="S11" s="10">
        <v>0</v>
      </c>
      <c r="T11" s="10" t="s">
        <v>402</v>
      </c>
      <c r="U11" s="10">
        <v>225.9</v>
      </c>
    </row>
    <row r="12" spans="2:21">
      <c r="B12" t="str">
        <f>IFERROR(VLOOKUP(C12,#REF!,14,FALSE)," ")</f>
        <v xml:space="preserve"> </v>
      </c>
      <c r="C12" s="11" t="s">
        <v>71</v>
      </c>
      <c r="D12" s="10">
        <v>0</v>
      </c>
      <c r="E12" s="10">
        <v>0</v>
      </c>
      <c r="F12" s="10">
        <v>0</v>
      </c>
      <c r="G12" s="10"/>
      <c r="H12" s="10">
        <v>254</v>
      </c>
      <c r="I12" s="10">
        <v>997</v>
      </c>
      <c r="J12" s="10">
        <v>10</v>
      </c>
      <c r="K12" s="10"/>
      <c r="L12" s="10">
        <v>41</v>
      </c>
      <c r="M12" s="10">
        <v>419</v>
      </c>
      <c r="N12" s="10">
        <v>2</v>
      </c>
      <c r="O12" s="10">
        <v>57</v>
      </c>
      <c r="P12" s="10"/>
      <c r="Q12" s="10">
        <v>0</v>
      </c>
      <c r="R12" s="10">
        <v>2</v>
      </c>
      <c r="S12" s="10">
        <v>0</v>
      </c>
      <c r="T12" s="10" t="s">
        <v>402</v>
      </c>
      <c r="U12" s="10">
        <v>209.6</v>
      </c>
    </row>
    <row r="13" spans="2:21">
      <c r="B13" t="str">
        <f>IFERROR(VLOOKUP(C13,#REF!,14,FALSE)," ")</f>
        <v xml:space="preserve"> </v>
      </c>
      <c r="C13" s="11" t="s">
        <v>78</v>
      </c>
      <c r="D13" s="10">
        <v>0</v>
      </c>
      <c r="E13" s="10">
        <v>0</v>
      </c>
      <c r="F13" s="10">
        <v>0</v>
      </c>
      <c r="G13" s="10"/>
      <c r="H13" s="10">
        <v>252</v>
      </c>
      <c r="I13" s="10">
        <v>1313</v>
      </c>
      <c r="J13" s="10">
        <v>6</v>
      </c>
      <c r="K13" s="10"/>
      <c r="L13" s="10">
        <v>29</v>
      </c>
      <c r="M13" s="10">
        <v>298</v>
      </c>
      <c r="N13" s="10">
        <v>1</v>
      </c>
      <c r="O13" s="10">
        <v>50</v>
      </c>
      <c r="P13" s="10"/>
      <c r="Q13" s="10">
        <v>0</v>
      </c>
      <c r="R13" s="10">
        <v>1</v>
      </c>
      <c r="S13" s="10">
        <v>0</v>
      </c>
      <c r="T13" s="10" t="s">
        <v>402</v>
      </c>
      <c r="U13" s="10">
        <v>201.1</v>
      </c>
    </row>
    <row r="14" spans="2:21">
      <c r="B14" t="str">
        <f>IFERROR(VLOOKUP(C14,#REF!,14,FALSE)," ")</f>
        <v xml:space="preserve"> </v>
      </c>
      <c r="C14" s="11" t="s">
        <v>85</v>
      </c>
      <c r="D14" s="10">
        <v>0</v>
      </c>
      <c r="E14" s="10">
        <v>0</v>
      </c>
      <c r="F14" s="10">
        <v>0</v>
      </c>
      <c r="G14" s="10"/>
      <c r="H14" s="10">
        <v>205</v>
      </c>
      <c r="I14" s="10">
        <v>1043</v>
      </c>
      <c r="J14" s="10">
        <v>6</v>
      </c>
      <c r="K14" s="10"/>
      <c r="L14" s="10">
        <v>46</v>
      </c>
      <c r="M14" s="10">
        <v>319</v>
      </c>
      <c r="N14" s="10">
        <v>4</v>
      </c>
      <c r="O14" s="10">
        <v>57</v>
      </c>
      <c r="P14" s="10"/>
      <c r="Q14" s="10">
        <v>2</v>
      </c>
      <c r="R14" s="10">
        <v>2</v>
      </c>
      <c r="S14" s="10">
        <v>0</v>
      </c>
      <c r="T14" s="10" t="s">
        <v>402</v>
      </c>
      <c r="U14" s="10">
        <v>196.2</v>
      </c>
    </row>
    <row r="15" spans="2:21">
      <c r="B15" t="str">
        <f>IFERROR(VLOOKUP(C15,#REF!,14,FALSE)," ")</f>
        <v xml:space="preserve"> </v>
      </c>
      <c r="C15" s="13" t="s">
        <v>76</v>
      </c>
      <c r="D15" s="10">
        <v>0</v>
      </c>
      <c r="E15" s="10">
        <v>0</v>
      </c>
      <c r="F15" s="10">
        <v>0</v>
      </c>
      <c r="G15" s="10"/>
      <c r="H15" s="10">
        <v>260</v>
      </c>
      <c r="I15" s="10">
        <v>1272</v>
      </c>
      <c r="J15" s="10">
        <v>8</v>
      </c>
      <c r="K15" s="10"/>
      <c r="L15" s="10">
        <v>27</v>
      </c>
      <c r="M15" s="10">
        <v>151</v>
      </c>
      <c r="N15" s="10">
        <v>0</v>
      </c>
      <c r="O15" s="10">
        <v>34</v>
      </c>
      <c r="P15" s="10"/>
      <c r="Q15" s="10">
        <v>0</v>
      </c>
      <c r="R15" s="10">
        <v>1</v>
      </c>
      <c r="S15" s="10">
        <v>0</v>
      </c>
      <c r="T15" s="10" t="s">
        <v>402</v>
      </c>
      <c r="U15" s="10">
        <v>188.3</v>
      </c>
    </row>
    <row r="16" spans="2:21">
      <c r="B16" t="str">
        <f>IFERROR(VLOOKUP(C16,#REF!,14,FALSE)," ")</f>
        <v xml:space="preserve"> </v>
      </c>
      <c r="C16" s="11" t="s">
        <v>83</v>
      </c>
      <c r="D16" s="10">
        <v>0</v>
      </c>
      <c r="E16" s="10">
        <v>0</v>
      </c>
      <c r="F16" s="10">
        <v>0</v>
      </c>
      <c r="G16" s="10"/>
      <c r="H16" s="10">
        <v>263</v>
      </c>
      <c r="I16" s="10">
        <v>1025</v>
      </c>
      <c r="J16" s="10">
        <v>4</v>
      </c>
      <c r="K16" s="10"/>
      <c r="L16" s="10">
        <v>38</v>
      </c>
      <c r="M16" s="10">
        <v>277</v>
      </c>
      <c r="N16" s="10">
        <v>4</v>
      </c>
      <c r="O16" s="10">
        <v>47</v>
      </c>
      <c r="P16" s="10"/>
      <c r="Q16" s="10">
        <v>0</v>
      </c>
      <c r="R16" s="10">
        <v>1</v>
      </c>
      <c r="S16" s="10">
        <v>0</v>
      </c>
      <c r="T16" s="10" t="s">
        <v>402</v>
      </c>
      <c r="U16" s="10">
        <v>176.2</v>
      </c>
    </row>
    <row r="17" spans="2:21">
      <c r="B17" t="str">
        <f>IFERROR(VLOOKUP(C17,#REF!,14,FALSE)," ")</f>
        <v xml:space="preserve"> </v>
      </c>
      <c r="C17" s="13" t="s">
        <v>77</v>
      </c>
      <c r="D17" s="10">
        <v>0</v>
      </c>
      <c r="E17" s="10">
        <v>0</v>
      </c>
      <c r="F17" s="10">
        <v>0</v>
      </c>
      <c r="G17" s="10"/>
      <c r="H17" s="10">
        <v>195</v>
      </c>
      <c r="I17" s="10">
        <v>788</v>
      </c>
      <c r="J17" s="10">
        <v>12</v>
      </c>
      <c r="K17" s="10"/>
      <c r="L17" s="10">
        <v>33</v>
      </c>
      <c r="M17" s="10">
        <v>264</v>
      </c>
      <c r="N17" s="10">
        <v>0</v>
      </c>
      <c r="O17" s="10">
        <v>42</v>
      </c>
      <c r="P17" s="10"/>
      <c r="Q17" s="10">
        <v>0</v>
      </c>
      <c r="R17" s="10">
        <v>1</v>
      </c>
      <c r="S17" s="10">
        <v>0</v>
      </c>
      <c r="T17" s="10" t="s">
        <v>402</v>
      </c>
      <c r="U17" s="10">
        <v>175.2</v>
      </c>
    </row>
    <row r="18" spans="2:21">
      <c r="B18" t="str">
        <f>IFERROR(VLOOKUP(C18,#REF!,14,FALSE)," ")</f>
        <v xml:space="preserve"> </v>
      </c>
      <c r="C18" s="11" t="s">
        <v>84</v>
      </c>
      <c r="D18" s="10">
        <v>0</v>
      </c>
      <c r="E18" s="10">
        <v>0</v>
      </c>
      <c r="F18" s="10">
        <v>0</v>
      </c>
      <c r="G18" s="10"/>
      <c r="H18" s="10">
        <v>217</v>
      </c>
      <c r="I18" s="10">
        <v>988</v>
      </c>
      <c r="J18" s="10">
        <v>6</v>
      </c>
      <c r="K18" s="10"/>
      <c r="L18" s="10">
        <v>27</v>
      </c>
      <c r="M18" s="10">
        <v>163</v>
      </c>
      <c r="N18" s="10">
        <v>3</v>
      </c>
      <c r="O18" s="10">
        <v>33</v>
      </c>
      <c r="P18" s="10"/>
      <c r="Q18" s="10">
        <v>1</v>
      </c>
      <c r="R18" s="10">
        <v>3</v>
      </c>
      <c r="S18" s="10">
        <v>0</v>
      </c>
      <c r="T18" s="10" t="s">
        <v>402</v>
      </c>
      <c r="U18" s="10">
        <v>165.1</v>
      </c>
    </row>
    <row r="19" spans="2:21">
      <c r="B19" t="str">
        <f>IFERROR(VLOOKUP(C19,#REF!,14,FALSE)," ")</f>
        <v xml:space="preserve"> </v>
      </c>
      <c r="C19" s="13" t="s">
        <v>89</v>
      </c>
      <c r="D19" s="10">
        <v>0</v>
      </c>
      <c r="E19" s="10">
        <v>0</v>
      </c>
      <c r="F19" s="10">
        <v>0</v>
      </c>
      <c r="G19" s="10"/>
      <c r="H19" s="10">
        <v>198</v>
      </c>
      <c r="I19" s="10">
        <v>952</v>
      </c>
      <c r="J19" s="10">
        <v>7</v>
      </c>
      <c r="K19" s="10"/>
      <c r="L19" s="10">
        <v>40</v>
      </c>
      <c r="M19" s="10">
        <v>319</v>
      </c>
      <c r="N19" s="10">
        <v>0</v>
      </c>
      <c r="O19" s="10">
        <v>52</v>
      </c>
      <c r="P19" s="10"/>
      <c r="Q19" s="10">
        <v>0</v>
      </c>
      <c r="R19" s="10">
        <v>2</v>
      </c>
      <c r="S19" s="10">
        <v>0</v>
      </c>
      <c r="T19" s="10" t="s">
        <v>402</v>
      </c>
      <c r="U19" s="10">
        <v>165.1</v>
      </c>
    </row>
    <row r="20" spans="2:21">
      <c r="B20" t="str">
        <f>IFERROR(VLOOKUP(C20,#REF!,14,FALSE)," ")</f>
        <v xml:space="preserve"> </v>
      </c>
      <c r="C20" s="11" t="s">
        <v>87</v>
      </c>
      <c r="D20" s="10">
        <v>0</v>
      </c>
      <c r="E20" s="10">
        <v>0</v>
      </c>
      <c r="F20" s="10">
        <v>0</v>
      </c>
      <c r="G20" s="10"/>
      <c r="H20" s="10">
        <v>214</v>
      </c>
      <c r="I20" s="10">
        <v>921</v>
      </c>
      <c r="J20" s="10">
        <v>3</v>
      </c>
      <c r="K20" s="10"/>
      <c r="L20" s="10">
        <v>33</v>
      </c>
      <c r="M20" s="10">
        <v>447</v>
      </c>
      <c r="N20" s="10">
        <v>2</v>
      </c>
      <c r="O20" s="10">
        <v>42</v>
      </c>
      <c r="P20" s="10"/>
      <c r="Q20" s="10">
        <v>0</v>
      </c>
      <c r="R20" s="10">
        <v>3</v>
      </c>
      <c r="S20" s="10">
        <v>0</v>
      </c>
      <c r="T20" s="10" t="s">
        <v>402</v>
      </c>
      <c r="U20" s="10">
        <v>160.80000000000001</v>
      </c>
    </row>
    <row r="21" spans="2:21">
      <c r="B21" t="str">
        <f>IFERROR(VLOOKUP(C21,#REF!,14,FALSE)," ")</f>
        <v xml:space="preserve"> </v>
      </c>
      <c r="C21" s="11" t="s">
        <v>80</v>
      </c>
      <c r="D21" s="10">
        <v>0</v>
      </c>
      <c r="E21" s="10">
        <v>0</v>
      </c>
      <c r="F21" s="10">
        <v>0</v>
      </c>
      <c r="G21" s="10"/>
      <c r="H21" s="10">
        <v>268</v>
      </c>
      <c r="I21" s="10">
        <v>1073</v>
      </c>
      <c r="J21" s="10">
        <v>5</v>
      </c>
      <c r="K21" s="10"/>
      <c r="L21" s="10">
        <v>31</v>
      </c>
      <c r="M21" s="10">
        <v>188</v>
      </c>
      <c r="N21" s="10">
        <v>1</v>
      </c>
      <c r="O21" s="10">
        <v>40</v>
      </c>
      <c r="P21" s="10"/>
      <c r="Q21" s="10">
        <v>0</v>
      </c>
      <c r="R21" s="10">
        <v>1</v>
      </c>
      <c r="S21" s="10">
        <v>0</v>
      </c>
      <c r="T21" s="10" t="s">
        <v>402</v>
      </c>
      <c r="U21" s="10">
        <v>160.1</v>
      </c>
    </row>
    <row r="22" spans="2:21">
      <c r="B22" t="str">
        <f>IFERROR(VLOOKUP(C22,#REF!,14,FALSE)," ")</f>
        <v xml:space="preserve"> </v>
      </c>
      <c r="C22" s="11" t="s">
        <v>92</v>
      </c>
      <c r="D22" s="10">
        <v>0</v>
      </c>
      <c r="E22" s="10">
        <v>0</v>
      </c>
      <c r="F22" s="10">
        <v>0</v>
      </c>
      <c r="G22" s="10"/>
      <c r="H22" s="10">
        <v>118</v>
      </c>
      <c r="I22" s="10">
        <v>520</v>
      </c>
      <c r="J22" s="10">
        <v>8</v>
      </c>
      <c r="K22" s="10"/>
      <c r="L22" s="10">
        <v>31</v>
      </c>
      <c r="M22" s="10">
        <v>421</v>
      </c>
      <c r="N22" s="10">
        <v>3</v>
      </c>
      <c r="O22" s="10">
        <v>40</v>
      </c>
      <c r="P22" s="10"/>
      <c r="Q22" s="10">
        <v>0</v>
      </c>
      <c r="R22" s="10">
        <v>0</v>
      </c>
      <c r="S22" s="10">
        <v>0</v>
      </c>
      <c r="T22" s="10" t="s">
        <v>402</v>
      </c>
      <c r="U22" s="10">
        <v>160.1</v>
      </c>
    </row>
    <row r="23" spans="2:21">
      <c r="B23" t="str">
        <f>IFERROR(VLOOKUP(C23,#REF!,14,FALSE)," ")</f>
        <v xml:space="preserve"> </v>
      </c>
      <c r="C23" s="11" t="s">
        <v>90</v>
      </c>
      <c r="D23" s="10">
        <v>0</v>
      </c>
      <c r="E23" s="10">
        <v>0</v>
      </c>
      <c r="F23" s="10">
        <v>0</v>
      </c>
      <c r="G23" s="10"/>
      <c r="H23" s="10">
        <v>222</v>
      </c>
      <c r="I23" s="10">
        <v>839</v>
      </c>
      <c r="J23" s="10">
        <v>9</v>
      </c>
      <c r="K23" s="10"/>
      <c r="L23" s="10">
        <v>21</v>
      </c>
      <c r="M23" s="10">
        <v>174</v>
      </c>
      <c r="N23" s="10">
        <v>0</v>
      </c>
      <c r="O23" s="10">
        <v>27</v>
      </c>
      <c r="P23" s="10"/>
      <c r="Q23" s="10">
        <v>0</v>
      </c>
      <c r="R23" s="10">
        <v>0</v>
      </c>
      <c r="S23" s="10">
        <v>0</v>
      </c>
      <c r="T23" s="10" t="s">
        <v>402</v>
      </c>
      <c r="U23" s="10">
        <v>155.30000000000001</v>
      </c>
    </row>
    <row r="24" spans="2:21">
      <c r="B24" t="str">
        <f>IFERROR(VLOOKUP(C24,#REF!,14,FALSE)," ")</f>
        <v xml:space="preserve"> </v>
      </c>
      <c r="C24" s="11" t="s">
        <v>82</v>
      </c>
      <c r="D24" s="10">
        <v>0</v>
      </c>
      <c r="E24" s="10">
        <v>0</v>
      </c>
      <c r="F24" s="10">
        <v>0</v>
      </c>
      <c r="G24" s="10"/>
      <c r="H24" s="10">
        <v>278</v>
      </c>
      <c r="I24" s="10">
        <v>885</v>
      </c>
      <c r="J24" s="10">
        <v>6</v>
      </c>
      <c r="K24" s="10"/>
      <c r="L24" s="10">
        <v>43</v>
      </c>
      <c r="M24" s="10">
        <v>327</v>
      </c>
      <c r="N24" s="10">
        <v>0</v>
      </c>
      <c r="O24" s="10">
        <v>57</v>
      </c>
      <c r="P24" s="10"/>
      <c r="Q24" s="10">
        <v>0</v>
      </c>
      <c r="R24" s="10">
        <v>1</v>
      </c>
      <c r="S24" s="10">
        <v>0</v>
      </c>
      <c r="T24" s="10" t="s">
        <v>402</v>
      </c>
      <c r="U24" s="10">
        <v>155.19999999999999</v>
      </c>
    </row>
    <row r="25" spans="2:21">
      <c r="B25" t="str">
        <f>IFERROR(VLOOKUP(C25,#REF!,14,FALSE)," ")</f>
        <v xml:space="preserve"> </v>
      </c>
      <c r="C25" s="11" t="s">
        <v>86</v>
      </c>
      <c r="D25" s="10">
        <v>0</v>
      </c>
      <c r="E25" s="10">
        <v>0</v>
      </c>
      <c r="F25" s="10">
        <v>0</v>
      </c>
      <c r="G25" s="10"/>
      <c r="H25" s="10">
        <v>218</v>
      </c>
      <c r="I25" s="10">
        <v>813</v>
      </c>
      <c r="J25" s="10">
        <v>7</v>
      </c>
      <c r="K25" s="10"/>
      <c r="L25" s="10">
        <v>30</v>
      </c>
      <c r="M25" s="10">
        <v>263</v>
      </c>
      <c r="N25" s="10">
        <v>1</v>
      </c>
      <c r="O25" s="10">
        <v>43</v>
      </c>
      <c r="P25" s="10"/>
      <c r="Q25" s="10">
        <v>0</v>
      </c>
      <c r="R25" s="10">
        <v>1</v>
      </c>
      <c r="S25" s="10">
        <v>0</v>
      </c>
      <c r="T25" s="10" t="s">
        <v>402</v>
      </c>
      <c r="U25" s="10">
        <v>153.6</v>
      </c>
    </row>
    <row r="26" spans="2:21">
      <c r="B26" t="str">
        <f>IFERROR(VLOOKUP(C26,#REF!,14,FALSE)," ")</f>
        <v xml:space="preserve"> </v>
      </c>
      <c r="C26" s="11" t="s">
        <v>107</v>
      </c>
      <c r="D26" s="10">
        <v>0</v>
      </c>
      <c r="E26" s="10">
        <v>0</v>
      </c>
      <c r="F26" s="10">
        <v>0</v>
      </c>
      <c r="G26" s="10"/>
      <c r="H26" s="10">
        <v>131</v>
      </c>
      <c r="I26" s="10">
        <v>722</v>
      </c>
      <c r="J26" s="10">
        <v>3</v>
      </c>
      <c r="K26" s="10"/>
      <c r="L26" s="10">
        <v>58</v>
      </c>
      <c r="M26" s="10">
        <v>388</v>
      </c>
      <c r="N26" s="10">
        <v>2</v>
      </c>
      <c r="O26" s="10">
        <v>74</v>
      </c>
      <c r="P26" s="10"/>
      <c r="Q26" s="10">
        <v>0</v>
      </c>
      <c r="R26" s="10">
        <v>1</v>
      </c>
      <c r="S26" s="10">
        <v>0</v>
      </c>
      <c r="T26" s="10" t="s">
        <v>402</v>
      </c>
      <c r="U26" s="10">
        <v>139</v>
      </c>
    </row>
    <row r="27" spans="2:21">
      <c r="B27" t="str">
        <f>IFERROR(VLOOKUP(C27,#REF!,14,FALSE)," ")</f>
        <v xml:space="preserve"> </v>
      </c>
      <c r="C27" s="11" t="s">
        <v>81</v>
      </c>
      <c r="D27" s="10">
        <v>0</v>
      </c>
      <c r="E27" s="10">
        <v>0</v>
      </c>
      <c r="F27" s="10">
        <v>0</v>
      </c>
      <c r="G27" s="10"/>
      <c r="H27" s="10">
        <v>218</v>
      </c>
      <c r="I27" s="10">
        <v>824</v>
      </c>
      <c r="J27" s="10">
        <v>9</v>
      </c>
      <c r="K27" s="10"/>
      <c r="L27" s="10">
        <v>8</v>
      </c>
      <c r="M27" s="10">
        <v>60</v>
      </c>
      <c r="N27" s="10">
        <v>0</v>
      </c>
      <c r="O27" s="10">
        <v>20</v>
      </c>
      <c r="P27" s="10"/>
      <c r="Q27" s="10">
        <v>0</v>
      </c>
      <c r="R27" s="10">
        <v>2</v>
      </c>
      <c r="S27" s="10">
        <v>0</v>
      </c>
      <c r="T27" s="10" t="s">
        <v>402</v>
      </c>
      <c r="U27" s="10">
        <v>138.4</v>
      </c>
    </row>
    <row r="28" spans="2:21">
      <c r="B28" t="str">
        <f>IFERROR(VLOOKUP(C28,#REF!,14,FALSE)," ")</f>
        <v xml:space="preserve"> </v>
      </c>
      <c r="C28" s="11" t="s">
        <v>535</v>
      </c>
      <c r="D28" s="10">
        <v>0</v>
      </c>
      <c r="E28" s="10">
        <v>0</v>
      </c>
      <c r="F28" s="10">
        <v>0</v>
      </c>
      <c r="G28" s="10"/>
      <c r="H28" s="10">
        <v>1</v>
      </c>
      <c r="I28" s="10">
        <v>-5</v>
      </c>
      <c r="J28" s="10">
        <v>0</v>
      </c>
      <c r="K28" s="10"/>
      <c r="L28" s="10">
        <v>85</v>
      </c>
      <c r="M28" s="10">
        <v>1125</v>
      </c>
      <c r="N28" s="10">
        <v>4</v>
      </c>
      <c r="O28" s="10">
        <v>117</v>
      </c>
      <c r="P28" s="10"/>
      <c r="Q28" s="10">
        <v>1</v>
      </c>
      <c r="R28" s="10">
        <v>0</v>
      </c>
      <c r="S28" s="10">
        <v>0</v>
      </c>
      <c r="T28" s="10" t="s">
        <v>402</v>
      </c>
      <c r="U28" s="10">
        <v>138</v>
      </c>
    </row>
    <row r="29" spans="2:21">
      <c r="B29" t="str">
        <f>IFERROR(VLOOKUP(C29,#REF!,14,FALSE)," ")</f>
        <v xml:space="preserve"> </v>
      </c>
      <c r="C29" s="13" t="s">
        <v>101</v>
      </c>
      <c r="D29" s="10">
        <v>0</v>
      </c>
      <c r="E29" s="10">
        <v>0</v>
      </c>
      <c r="F29" s="10">
        <v>0</v>
      </c>
      <c r="G29" s="10"/>
      <c r="H29" s="10">
        <v>193</v>
      </c>
      <c r="I29" s="10">
        <v>774</v>
      </c>
      <c r="J29" s="10">
        <v>5</v>
      </c>
      <c r="K29" s="10"/>
      <c r="L29" s="10">
        <v>34</v>
      </c>
      <c r="M29" s="10">
        <v>236</v>
      </c>
      <c r="N29" s="10">
        <v>1</v>
      </c>
      <c r="O29" s="10">
        <v>45</v>
      </c>
      <c r="P29" s="10"/>
      <c r="Q29" s="10">
        <v>0</v>
      </c>
      <c r="R29" s="10">
        <v>0</v>
      </c>
      <c r="S29" s="10">
        <v>0</v>
      </c>
      <c r="T29" s="10" t="s">
        <v>402</v>
      </c>
      <c r="U29" s="10">
        <v>137</v>
      </c>
    </row>
    <row r="30" spans="2:21">
      <c r="B30" t="str">
        <f>IFERROR(VLOOKUP(C30,#REF!,14,FALSE)," ")</f>
        <v xml:space="preserve"> </v>
      </c>
      <c r="C30" s="11" t="s">
        <v>98</v>
      </c>
      <c r="D30" s="10">
        <v>0</v>
      </c>
      <c r="E30" s="10">
        <v>0</v>
      </c>
      <c r="F30" s="10">
        <v>0</v>
      </c>
      <c r="G30" s="10"/>
      <c r="H30" s="10">
        <v>155</v>
      </c>
      <c r="I30" s="10">
        <v>661</v>
      </c>
      <c r="J30" s="10">
        <v>8</v>
      </c>
      <c r="K30" s="10"/>
      <c r="L30" s="10">
        <v>13</v>
      </c>
      <c r="M30" s="10">
        <v>115</v>
      </c>
      <c r="N30" s="10">
        <v>1</v>
      </c>
      <c r="O30" s="10">
        <v>14</v>
      </c>
      <c r="P30" s="10"/>
      <c r="Q30" s="10">
        <v>2</v>
      </c>
      <c r="R30" s="10">
        <v>2</v>
      </c>
      <c r="S30" s="10">
        <v>0</v>
      </c>
      <c r="T30" s="10" t="s">
        <v>402</v>
      </c>
      <c r="U30" s="10">
        <v>131.6</v>
      </c>
    </row>
    <row r="31" spans="2:21">
      <c r="B31" t="str">
        <f>IFERROR(VLOOKUP(C31,#REF!,14,FALSE)," ")</f>
        <v xml:space="preserve"> </v>
      </c>
      <c r="C31" s="11" t="s">
        <v>551</v>
      </c>
      <c r="D31" s="10">
        <v>0</v>
      </c>
      <c r="E31" s="10">
        <v>0</v>
      </c>
      <c r="F31" s="10">
        <v>0</v>
      </c>
      <c r="G31" s="10"/>
      <c r="H31" s="10">
        <v>168</v>
      </c>
      <c r="I31" s="10">
        <v>704</v>
      </c>
      <c r="J31" s="10">
        <v>6</v>
      </c>
      <c r="K31" s="10"/>
      <c r="L31" s="10">
        <v>12</v>
      </c>
      <c r="M31" s="10">
        <v>82</v>
      </c>
      <c r="N31" s="10">
        <v>1</v>
      </c>
      <c r="O31" s="10">
        <v>18</v>
      </c>
      <c r="P31" s="10"/>
      <c r="Q31" s="10">
        <v>0</v>
      </c>
      <c r="R31" s="10">
        <v>0</v>
      </c>
      <c r="S31" s="10">
        <v>0</v>
      </c>
      <c r="T31" s="10" t="s">
        <v>402</v>
      </c>
      <c r="U31" s="10">
        <v>120.6</v>
      </c>
    </row>
    <row r="32" spans="2:21">
      <c r="B32" t="str">
        <f>IFERROR(VLOOKUP(C32,#REF!,14,FALSE)," ")</f>
        <v xml:space="preserve"> </v>
      </c>
      <c r="C32" s="11" t="s">
        <v>111</v>
      </c>
      <c r="D32" s="10">
        <v>0</v>
      </c>
      <c r="E32" s="10">
        <v>0</v>
      </c>
      <c r="F32" s="10">
        <v>0</v>
      </c>
      <c r="G32" s="10"/>
      <c r="H32" s="10">
        <v>101</v>
      </c>
      <c r="I32" s="10">
        <v>577</v>
      </c>
      <c r="J32" s="10">
        <v>8</v>
      </c>
      <c r="K32" s="10"/>
      <c r="L32" s="10">
        <v>9</v>
      </c>
      <c r="M32" s="10">
        <v>50</v>
      </c>
      <c r="N32" s="10">
        <v>1</v>
      </c>
      <c r="O32" s="10">
        <v>11</v>
      </c>
      <c r="P32" s="10"/>
      <c r="Q32" s="10">
        <v>0</v>
      </c>
      <c r="R32" s="10">
        <v>0</v>
      </c>
      <c r="S32" s="10">
        <v>0</v>
      </c>
      <c r="T32" s="10" t="s">
        <v>402</v>
      </c>
      <c r="U32" s="10">
        <v>116.7</v>
      </c>
    </row>
    <row r="33" spans="2:21">
      <c r="B33" t="str">
        <f>IFERROR(VLOOKUP(C33,#REF!,14,FALSE)," ")</f>
        <v xml:space="preserve"> </v>
      </c>
      <c r="C33" s="11" t="s">
        <v>103</v>
      </c>
      <c r="D33" s="10">
        <v>0</v>
      </c>
      <c r="E33" s="10">
        <v>0</v>
      </c>
      <c r="F33" s="10">
        <v>0</v>
      </c>
      <c r="G33" s="10"/>
      <c r="H33" s="10">
        <v>148</v>
      </c>
      <c r="I33" s="10">
        <v>583</v>
      </c>
      <c r="J33" s="10">
        <v>7</v>
      </c>
      <c r="K33" s="10"/>
      <c r="L33" s="10">
        <v>22</v>
      </c>
      <c r="M33" s="10">
        <v>107</v>
      </c>
      <c r="N33" s="10">
        <v>1</v>
      </c>
      <c r="O33" s="10">
        <v>29</v>
      </c>
      <c r="P33" s="10"/>
      <c r="Q33" s="10">
        <v>0</v>
      </c>
      <c r="R33" s="10">
        <v>1</v>
      </c>
      <c r="S33" s="10">
        <v>0</v>
      </c>
      <c r="T33" s="10" t="s">
        <v>402</v>
      </c>
      <c r="U33" s="10">
        <v>115</v>
      </c>
    </row>
    <row r="34" spans="2:21">
      <c r="B34" t="str">
        <f>IFERROR(VLOOKUP(C34,#REF!,14,FALSE)," ")</f>
        <v xml:space="preserve"> </v>
      </c>
      <c r="C34" s="11" t="s">
        <v>110</v>
      </c>
      <c r="D34" s="10">
        <v>0</v>
      </c>
      <c r="E34" s="10">
        <v>0</v>
      </c>
      <c r="F34" s="10">
        <v>0</v>
      </c>
      <c r="G34" s="10"/>
      <c r="H34" s="10">
        <v>174</v>
      </c>
      <c r="I34" s="10">
        <v>612</v>
      </c>
      <c r="J34" s="10">
        <v>4</v>
      </c>
      <c r="K34" s="10"/>
      <c r="L34" s="10">
        <v>31</v>
      </c>
      <c r="M34" s="10">
        <v>265</v>
      </c>
      <c r="N34" s="10">
        <v>1</v>
      </c>
      <c r="O34" s="10">
        <v>46</v>
      </c>
      <c r="P34" s="10"/>
      <c r="Q34" s="10">
        <v>0</v>
      </c>
      <c r="R34" s="10">
        <v>3</v>
      </c>
      <c r="S34" s="10">
        <v>0</v>
      </c>
      <c r="T34" s="10" t="s">
        <v>402</v>
      </c>
      <c r="U34" s="10">
        <v>111.7</v>
      </c>
    </row>
    <row r="35" spans="2:21">
      <c r="B35" t="str">
        <f>IFERROR(VLOOKUP(C35,#REF!,14,FALSE)," ")</f>
        <v xml:space="preserve"> </v>
      </c>
      <c r="C35" s="11" t="s">
        <v>112</v>
      </c>
      <c r="D35" s="10">
        <v>0</v>
      </c>
      <c r="E35" s="10">
        <v>0</v>
      </c>
      <c r="F35" s="10">
        <v>0</v>
      </c>
      <c r="G35" s="10"/>
      <c r="H35" s="10">
        <v>94</v>
      </c>
      <c r="I35" s="10">
        <v>438</v>
      </c>
      <c r="J35" s="10">
        <v>2</v>
      </c>
      <c r="K35" s="10"/>
      <c r="L35" s="10">
        <v>52</v>
      </c>
      <c r="M35" s="10">
        <v>427</v>
      </c>
      <c r="N35" s="10">
        <v>2</v>
      </c>
      <c r="O35" s="10">
        <v>71</v>
      </c>
      <c r="P35" s="10"/>
      <c r="Q35" s="10">
        <v>0</v>
      </c>
      <c r="R35" s="10">
        <v>0</v>
      </c>
      <c r="S35" s="10">
        <v>0</v>
      </c>
      <c r="T35" s="10" t="s">
        <v>402</v>
      </c>
      <c r="U35" s="10">
        <v>110.5</v>
      </c>
    </row>
    <row r="36" spans="2:21">
      <c r="B36" t="str">
        <f>IFERROR(VLOOKUP(C36,#REF!,14,FALSE)," ")</f>
        <v xml:space="preserve"> </v>
      </c>
      <c r="C36" s="11" t="s">
        <v>88</v>
      </c>
      <c r="D36" s="10">
        <v>0</v>
      </c>
      <c r="E36" s="10">
        <v>0</v>
      </c>
      <c r="F36" s="10">
        <v>0</v>
      </c>
      <c r="G36" s="10"/>
      <c r="H36" s="10">
        <v>92</v>
      </c>
      <c r="I36" s="10">
        <v>357</v>
      </c>
      <c r="J36" s="10">
        <v>1</v>
      </c>
      <c r="K36" s="10"/>
      <c r="L36" s="10">
        <v>53</v>
      </c>
      <c r="M36" s="10">
        <v>371</v>
      </c>
      <c r="N36" s="10">
        <v>5</v>
      </c>
      <c r="O36" s="10">
        <v>67</v>
      </c>
      <c r="P36" s="10"/>
      <c r="Q36" s="10">
        <v>0</v>
      </c>
      <c r="R36" s="10">
        <v>0</v>
      </c>
      <c r="S36" s="10">
        <v>0</v>
      </c>
      <c r="T36" s="10" t="s">
        <v>402</v>
      </c>
      <c r="U36" s="10">
        <v>108.8</v>
      </c>
    </row>
    <row r="37" spans="2:21">
      <c r="B37" t="str">
        <f>IFERROR(VLOOKUP(C37,#REF!,14,FALSE)," ")</f>
        <v xml:space="preserve"> </v>
      </c>
      <c r="C37" s="11" t="s">
        <v>105</v>
      </c>
      <c r="D37" s="10">
        <v>0</v>
      </c>
      <c r="E37" s="10">
        <v>0</v>
      </c>
      <c r="F37" s="10">
        <v>0</v>
      </c>
      <c r="G37" s="10"/>
      <c r="H37" s="10">
        <v>159</v>
      </c>
      <c r="I37" s="10">
        <v>539</v>
      </c>
      <c r="J37" s="10">
        <v>2</v>
      </c>
      <c r="K37" s="10"/>
      <c r="L37" s="10">
        <v>43</v>
      </c>
      <c r="M37" s="10">
        <v>255</v>
      </c>
      <c r="N37" s="10">
        <v>2</v>
      </c>
      <c r="O37" s="10">
        <v>54</v>
      </c>
      <c r="P37" s="10"/>
      <c r="Q37" s="10">
        <v>1</v>
      </c>
      <c r="R37" s="10">
        <v>0</v>
      </c>
      <c r="S37" s="10">
        <v>0</v>
      </c>
      <c r="T37" s="10" t="s">
        <v>402</v>
      </c>
      <c r="U37" s="10">
        <v>105.4</v>
      </c>
    </row>
    <row r="38" spans="2:21">
      <c r="B38" t="str">
        <f>IFERROR(VLOOKUP(C38,#REF!,14,FALSE)," ")</f>
        <v xml:space="preserve"> </v>
      </c>
      <c r="C38" s="11" t="s">
        <v>117</v>
      </c>
      <c r="D38" s="10">
        <v>0</v>
      </c>
      <c r="E38" s="10">
        <v>0</v>
      </c>
      <c r="F38" s="10">
        <v>0</v>
      </c>
      <c r="G38" s="10"/>
      <c r="H38" s="10">
        <v>133</v>
      </c>
      <c r="I38" s="10">
        <v>548</v>
      </c>
      <c r="J38" s="10">
        <v>4</v>
      </c>
      <c r="K38" s="10"/>
      <c r="L38" s="10">
        <v>22</v>
      </c>
      <c r="M38" s="10">
        <v>200</v>
      </c>
      <c r="N38" s="10">
        <v>1</v>
      </c>
      <c r="O38" s="10">
        <v>26</v>
      </c>
      <c r="P38" s="10"/>
      <c r="Q38" s="10">
        <v>0</v>
      </c>
      <c r="R38" s="10">
        <v>0</v>
      </c>
      <c r="S38" s="10">
        <v>0</v>
      </c>
      <c r="T38" s="10" t="s">
        <v>402</v>
      </c>
      <c r="U38" s="10">
        <v>104.8</v>
      </c>
    </row>
    <row r="39" spans="2:21">
      <c r="B39" t="str">
        <f>IFERROR(VLOOKUP(C39,#REF!,14,FALSE)," ")</f>
        <v xml:space="preserve"> </v>
      </c>
      <c r="C39" s="11" t="s">
        <v>99</v>
      </c>
      <c r="D39" s="10">
        <v>0</v>
      </c>
      <c r="E39" s="10">
        <v>0</v>
      </c>
      <c r="F39" s="10">
        <v>0</v>
      </c>
      <c r="G39" s="10"/>
      <c r="H39" s="10">
        <v>181</v>
      </c>
      <c r="I39" s="10">
        <v>593</v>
      </c>
      <c r="J39" s="10">
        <v>3</v>
      </c>
      <c r="K39" s="10"/>
      <c r="L39" s="10">
        <v>35</v>
      </c>
      <c r="M39" s="10">
        <v>201</v>
      </c>
      <c r="N39" s="10">
        <v>1</v>
      </c>
      <c r="O39" s="10">
        <v>42</v>
      </c>
      <c r="P39" s="10"/>
      <c r="Q39" s="10">
        <v>0</v>
      </c>
      <c r="R39" s="10">
        <v>0</v>
      </c>
      <c r="S39" s="10">
        <v>0</v>
      </c>
      <c r="T39" s="10" t="s">
        <v>402</v>
      </c>
      <c r="U39" s="10">
        <v>103.4</v>
      </c>
    </row>
    <row r="40" spans="2:21">
      <c r="B40" t="str">
        <f>IFERROR(VLOOKUP(C40,#REF!,14,FALSE)," ")</f>
        <v xml:space="preserve"> </v>
      </c>
      <c r="C40" s="11" t="s">
        <v>123</v>
      </c>
      <c r="D40" s="10">
        <v>0</v>
      </c>
      <c r="E40" s="10">
        <v>0</v>
      </c>
      <c r="F40" s="10">
        <v>0</v>
      </c>
      <c r="G40" s="10"/>
      <c r="H40" s="10">
        <v>39</v>
      </c>
      <c r="I40" s="10">
        <v>166</v>
      </c>
      <c r="J40" s="10">
        <v>0</v>
      </c>
      <c r="K40" s="10"/>
      <c r="L40" s="10">
        <v>60</v>
      </c>
      <c r="M40" s="10">
        <v>551</v>
      </c>
      <c r="N40" s="10">
        <v>5</v>
      </c>
      <c r="O40" s="10">
        <v>86</v>
      </c>
      <c r="P40" s="10"/>
      <c r="Q40" s="10">
        <v>0</v>
      </c>
      <c r="R40" s="10">
        <v>0</v>
      </c>
      <c r="S40" s="10">
        <v>0</v>
      </c>
      <c r="T40" s="10" t="s">
        <v>402</v>
      </c>
      <c r="U40" s="10">
        <v>101.7</v>
      </c>
    </row>
    <row r="41" spans="2:21">
      <c r="B41" t="str">
        <f>IFERROR(VLOOKUP(C41,#REF!,14,FALSE)," ")</f>
        <v xml:space="preserve"> </v>
      </c>
      <c r="C41" s="11" t="s">
        <v>116</v>
      </c>
      <c r="D41" s="10">
        <v>0</v>
      </c>
      <c r="E41" s="10">
        <v>0</v>
      </c>
      <c r="F41" s="10">
        <v>0</v>
      </c>
      <c r="G41" s="10"/>
      <c r="H41" s="10">
        <v>121</v>
      </c>
      <c r="I41" s="10">
        <v>402</v>
      </c>
      <c r="J41" s="10">
        <v>6</v>
      </c>
      <c r="K41" s="10"/>
      <c r="L41" s="10">
        <v>32</v>
      </c>
      <c r="M41" s="10">
        <v>263</v>
      </c>
      <c r="N41" s="10">
        <v>0</v>
      </c>
      <c r="O41" s="10">
        <v>38</v>
      </c>
      <c r="P41" s="10"/>
      <c r="Q41" s="10">
        <v>0</v>
      </c>
      <c r="R41" s="10">
        <v>1</v>
      </c>
      <c r="S41" s="10">
        <v>0</v>
      </c>
      <c r="T41" s="10" t="s">
        <v>402</v>
      </c>
      <c r="U41" s="10">
        <v>100.5</v>
      </c>
    </row>
    <row r="42" spans="2:21">
      <c r="B42" t="str">
        <f>IFERROR(VLOOKUP(C42,#REF!,14,FALSE)," ")</f>
        <v xml:space="preserve"> </v>
      </c>
      <c r="C42" s="11" t="s">
        <v>125</v>
      </c>
      <c r="D42" s="10">
        <v>0</v>
      </c>
      <c r="E42" s="10">
        <v>0</v>
      </c>
      <c r="F42" s="10">
        <v>0</v>
      </c>
      <c r="G42" s="10"/>
      <c r="H42" s="10">
        <v>68</v>
      </c>
      <c r="I42" s="10">
        <v>356</v>
      </c>
      <c r="J42" s="10">
        <v>3</v>
      </c>
      <c r="K42" s="10"/>
      <c r="L42" s="10">
        <v>49</v>
      </c>
      <c r="M42" s="10">
        <v>349</v>
      </c>
      <c r="N42" s="10">
        <v>2</v>
      </c>
      <c r="O42" s="10">
        <v>62</v>
      </c>
      <c r="P42" s="10"/>
      <c r="Q42" s="10">
        <v>0</v>
      </c>
      <c r="R42" s="10">
        <v>1</v>
      </c>
      <c r="S42" s="10">
        <v>0</v>
      </c>
      <c r="T42" s="10" t="s">
        <v>402</v>
      </c>
      <c r="U42" s="10">
        <v>98.5</v>
      </c>
    </row>
    <row r="43" spans="2:21">
      <c r="B43" t="str">
        <f>IFERROR(VLOOKUP(C43,#REF!,14,FALSE)," ")</f>
        <v xml:space="preserve"> </v>
      </c>
      <c r="C43" s="11" t="s">
        <v>566</v>
      </c>
      <c r="D43" s="10">
        <v>0</v>
      </c>
      <c r="E43" s="10">
        <v>0</v>
      </c>
      <c r="F43" s="10">
        <v>0</v>
      </c>
      <c r="G43" s="10"/>
      <c r="H43" s="10">
        <v>77</v>
      </c>
      <c r="I43" s="10">
        <v>457</v>
      </c>
      <c r="J43" s="10">
        <v>3</v>
      </c>
      <c r="K43" s="10"/>
      <c r="L43" s="10">
        <v>44</v>
      </c>
      <c r="M43" s="10">
        <v>348</v>
      </c>
      <c r="N43" s="10">
        <v>0</v>
      </c>
      <c r="O43" s="10">
        <v>56</v>
      </c>
      <c r="P43" s="10"/>
      <c r="Q43" s="10">
        <v>0</v>
      </c>
      <c r="R43" s="10">
        <v>1</v>
      </c>
      <c r="S43" s="10">
        <v>0</v>
      </c>
      <c r="T43" s="10" t="s">
        <v>402</v>
      </c>
      <c r="U43" s="10">
        <v>96.5</v>
      </c>
    </row>
    <row r="44" spans="2:21">
      <c r="B44" t="str">
        <f>IFERROR(VLOOKUP(C44,#REF!,14,FALSE)," ")</f>
        <v xml:space="preserve"> </v>
      </c>
      <c r="C44" s="11" t="s">
        <v>118</v>
      </c>
      <c r="D44" s="10">
        <v>0</v>
      </c>
      <c r="E44" s="10">
        <v>0</v>
      </c>
      <c r="F44" s="10">
        <v>0</v>
      </c>
      <c r="G44" s="10"/>
      <c r="H44" s="10">
        <v>110</v>
      </c>
      <c r="I44" s="10">
        <v>490</v>
      </c>
      <c r="J44" s="10">
        <v>5</v>
      </c>
      <c r="K44" s="10"/>
      <c r="L44" s="10">
        <v>13</v>
      </c>
      <c r="M44" s="10">
        <v>137</v>
      </c>
      <c r="N44" s="10">
        <v>0</v>
      </c>
      <c r="O44" s="10">
        <v>15</v>
      </c>
      <c r="P44" s="10"/>
      <c r="Q44" s="10">
        <v>0</v>
      </c>
      <c r="R44" s="10">
        <v>0</v>
      </c>
      <c r="S44" s="10">
        <v>0</v>
      </c>
      <c r="T44" s="10" t="s">
        <v>402</v>
      </c>
      <c r="U44" s="10">
        <v>92.7</v>
      </c>
    </row>
    <row r="45" spans="2:21">
      <c r="B45" t="str">
        <f>IFERROR(VLOOKUP(C45,#REF!,14,FALSE)," ")</f>
        <v xml:space="preserve"> </v>
      </c>
      <c r="C45" s="11" t="s">
        <v>571</v>
      </c>
      <c r="D45" s="10">
        <v>0</v>
      </c>
      <c r="E45" s="10">
        <v>0</v>
      </c>
      <c r="F45" s="10">
        <v>0</v>
      </c>
      <c r="G45" s="10"/>
      <c r="H45" s="10">
        <v>73</v>
      </c>
      <c r="I45" s="10">
        <v>358</v>
      </c>
      <c r="J45" s="10">
        <v>1</v>
      </c>
      <c r="K45" s="10"/>
      <c r="L45" s="10">
        <v>53</v>
      </c>
      <c r="M45" s="10">
        <v>514</v>
      </c>
      <c r="N45" s="10">
        <v>0</v>
      </c>
      <c r="O45" s="10">
        <v>72</v>
      </c>
      <c r="P45" s="10"/>
      <c r="Q45" s="10">
        <v>0</v>
      </c>
      <c r="R45" s="10">
        <v>1</v>
      </c>
      <c r="S45" s="10">
        <v>0</v>
      </c>
      <c r="T45" s="10" t="s">
        <v>402</v>
      </c>
      <c r="U45" s="10">
        <v>91.2</v>
      </c>
    </row>
    <row r="46" spans="2:21">
      <c r="B46" t="str">
        <f>IFERROR(VLOOKUP(C46,#REF!,14,FALSE)," ")</f>
        <v xml:space="preserve"> </v>
      </c>
      <c r="C46" s="11" t="s">
        <v>113</v>
      </c>
      <c r="D46" s="10">
        <v>0</v>
      </c>
      <c r="E46" s="10">
        <v>0</v>
      </c>
      <c r="F46" s="10">
        <v>0</v>
      </c>
      <c r="G46" s="10"/>
      <c r="H46" s="10">
        <v>130</v>
      </c>
      <c r="I46" s="10">
        <v>465</v>
      </c>
      <c r="J46" s="10">
        <v>1</v>
      </c>
      <c r="K46" s="10"/>
      <c r="L46" s="10">
        <v>50</v>
      </c>
      <c r="M46" s="10">
        <v>312</v>
      </c>
      <c r="N46" s="10">
        <v>1</v>
      </c>
      <c r="O46" s="10">
        <v>68</v>
      </c>
      <c r="P46" s="10"/>
      <c r="Q46" s="10">
        <v>0</v>
      </c>
      <c r="R46" s="10">
        <v>1</v>
      </c>
      <c r="S46" s="10">
        <v>0</v>
      </c>
      <c r="T46" s="10" t="s">
        <v>402</v>
      </c>
      <c r="U46" s="10">
        <v>87.7</v>
      </c>
    </row>
    <row r="47" spans="2:21">
      <c r="B47" t="str">
        <f>IFERROR(VLOOKUP(C47,#REF!,14,FALSE)," ")</f>
        <v xml:space="preserve"> </v>
      </c>
      <c r="C47" s="11" t="s">
        <v>79</v>
      </c>
      <c r="D47" s="10">
        <v>0</v>
      </c>
      <c r="E47" s="10">
        <v>0</v>
      </c>
      <c r="F47" s="10">
        <v>0</v>
      </c>
      <c r="G47" s="10"/>
      <c r="H47" s="10">
        <v>110</v>
      </c>
      <c r="I47" s="10">
        <v>437</v>
      </c>
      <c r="J47" s="10">
        <v>4</v>
      </c>
      <c r="K47" s="10"/>
      <c r="L47" s="10">
        <v>16</v>
      </c>
      <c r="M47" s="10">
        <v>128</v>
      </c>
      <c r="N47" s="10">
        <v>1</v>
      </c>
      <c r="O47" s="10">
        <v>25</v>
      </c>
      <c r="P47" s="10"/>
      <c r="Q47" s="10">
        <v>0</v>
      </c>
      <c r="R47" s="10">
        <v>0</v>
      </c>
      <c r="S47" s="10">
        <v>0</v>
      </c>
      <c r="T47" s="10" t="s">
        <v>402</v>
      </c>
      <c r="U47" s="10">
        <v>86.5</v>
      </c>
    </row>
    <row r="48" spans="2:21">
      <c r="B48" t="str">
        <f>IFERROR(VLOOKUP(C48,#REF!,14,FALSE)," ")</f>
        <v xml:space="preserve"> </v>
      </c>
      <c r="C48" s="11" t="s">
        <v>575</v>
      </c>
      <c r="D48" s="10">
        <v>0</v>
      </c>
      <c r="E48" s="10">
        <v>0</v>
      </c>
      <c r="F48" s="10">
        <v>0</v>
      </c>
      <c r="G48" s="10"/>
      <c r="H48" s="10">
        <v>83</v>
      </c>
      <c r="I48" s="10">
        <v>491</v>
      </c>
      <c r="J48" s="10">
        <v>1</v>
      </c>
      <c r="K48" s="10"/>
      <c r="L48" s="10">
        <v>29</v>
      </c>
      <c r="M48" s="10">
        <v>194</v>
      </c>
      <c r="N48" s="10">
        <v>2</v>
      </c>
      <c r="O48" s="10">
        <v>39</v>
      </c>
      <c r="P48" s="10"/>
      <c r="Q48" s="10">
        <v>0</v>
      </c>
      <c r="R48" s="10">
        <v>0</v>
      </c>
      <c r="S48" s="10">
        <v>0</v>
      </c>
      <c r="T48" s="10" t="s">
        <v>402</v>
      </c>
      <c r="U48" s="10">
        <v>86.5</v>
      </c>
    </row>
    <row r="49" spans="2:21">
      <c r="B49" t="str">
        <f>IFERROR(VLOOKUP(C49,#REF!,14,FALSE)," ")</f>
        <v xml:space="preserve"> </v>
      </c>
      <c r="C49" s="11" t="s">
        <v>104</v>
      </c>
      <c r="D49" s="10">
        <v>0</v>
      </c>
      <c r="E49" s="10">
        <v>0</v>
      </c>
      <c r="F49" s="10">
        <v>0</v>
      </c>
      <c r="G49" s="10"/>
      <c r="H49" s="10">
        <v>91</v>
      </c>
      <c r="I49" s="10">
        <v>337</v>
      </c>
      <c r="J49" s="10">
        <v>2</v>
      </c>
      <c r="K49" s="10"/>
      <c r="L49" s="10">
        <v>39</v>
      </c>
      <c r="M49" s="10">
        <v>336</v>
      </c>
      <c r="N49" s="10">
        <v>1</v>
      </c>
      <c r="O49" s="10">
        <v>51</v>
      </c>
      <c r="P49" s="10"/>
      <c r="Q49" s="10">
        <v>0</v>
      </c>
      <c r="R49" s="10">
        <v>1</v>
      </c>
      <c r="S49" s="10">
        <v>0</v>
      </c>
      <c r="T49" s="10" t="s">
        <v>402</v>
      </c>
      <c r="U49" s="10">
        <v>83.3</v>
      </c>
    </row>
    <row r="50" spans="2:21">
      <c r="B50" t="str">
        <f>IFERROR(VLOOKUP(C50,#REF!,14,FALSE)," ")</f>
        <v xml:space="preserve"> </v>
      </c>
      <c r="C50" s="13" t="s">
        <v>127</v>
      </c>
      <c r="D50" s="10">
        <v>0</v>
      </c>
      <c r="E50" s="10">
        <v>0</v>
      </c>
      <c r="F50" s="10">
        <v>0</v>
      </c>
      <c r="G50" s="10"/>
      <c r="H50" s="10">
        <v>47</v>
      </c>
      <c r="I50" s="10">
        <v>164</v>
      </c>
      <c r="J50" s="10">
        <v>7</v>
      </c>
      <c r="K50" s="10"/>
      <c r="L50" s="10">
        <v>26</v>
      </c>
      <c r="M50" s="10">
        <v>179</v>
      </c>
      <c r="N50" s="10">
        <v>1</v>
      </c>
      <c r="O50" s="10">
        <v>35</v>
      </c>
      <c r="P50" s="10"/>
      <c r="Q50" s="10">
        <v>0</v>
      </c>
      <c r="R50" s="10">
        <v>0</v>
      </c>
      <c r="S50" s="10">
        <v>0</v>
      </c>
      <c r="T50" s="10" t="s">
        <v>402</v>
      </c>
      <c r="U50" s="10">
        <v>82.3</v>
      </c>
    </row>
    <row r="51" spans="2:21">
      <c r="B51" t="str">
        <f>IFERROR(VLOOKUP(C51,#REF!,14,FALSE)," ")</f>
        <v xml:space="preserve"> </v>
      </c>
      <c r="C51" s="11" t="s">
        <v>91</v>
      </c>
      <c r="D51" s="10">
        <v>0</v>
      </c>
      <c r="E51" s="10">
        <v>0</v>
      </c>
      <c r="F51" s="10">
        <v>0</v>
      </c>
      <c r="G51" s="10"/>
      <c r="H51" s="10">
        <v>98</v>
      </c>
      <c r="I51" s="10">
        <v>343</v>
      </c>
      <c r="J51" s="10">
        <v>4</v>
      </c>
      <c r="K51" s="10"/>
      <c r="L51" s="10">
        <v>18</v>
      </c>
      <c r="M51" s="10">
        <v>118</v>
      </c>
      <c r="N51" s="10">
        <v>2</v>
      </c>
      <c r="O51" s="10">
        <v>27</v>
      </c>
      <c r="P51" s="10"/>
      <c r="Q51" s="10">
        <v>0</v>
      </c>
      <c r="R51" s="10">
        <v>0</v>
      </c>
      <c r="S51" s="10">
        <v>0</v>
      </c>
      <c r="T51" s="10" t="s">
        <v>402</v>
      </c>
      <c r="U51" s="10">
        <v>82.1</v>
      </c>
    </row>
    <row r="52" spans="2:21">
      <c r="B52" t="str">
        <f>IFERROR(VLOOKUP(C52,#REF!,14,FALSE)," ")</f>
        <v xml:space="preserve"> </v>
      </c>
      <c r="C52" s="11" t="s">
        <v>136</v>
      </c>
      <c r="D52" s="10">
        <v>0</v>
      </c>
      <c r="E52" s="10">
        <v>0</v>
      </c>
      <c r="F52" s="10">
        <v>0</v>
      </c>
      <c r="G52" s="10"/>
      <c r="H52" s="10">
        <v>74</v>
      </c>
      <c r="I52" s="10">
        <v>196</v>
      </c>
      <c r="J52" s="10">
        <v>4</v>
      </c>
      <c r="K52" s="10"/>
      <c r="L52" s="10">
        <v>29</v>
      </c>
      <c r="M52" s="10">
        <v>263</v>
      </c>
      <c r="N52" s="10">
        <v>2</v>
      </c>
      <c r="O52" s="10">
        <v>39</v>
      </c>
      <c r="P52" s="10"/>
      <c r="Q52" s="10">
        <v>0</v>
      </c>
      <c r="R52" s="10">
        <v>1</v>
      </c>
      <c r="S52" s="10">
        <v>0</v>
      </c>
      <c r="T52" s="10" t="s">
        <v>402</v>
      </c>
      <c r="U52" s="10">
        <v>79.900000000000006</v>
      </c>
    </row>
    <row r="53" spans="2:21">
      <c r="B53" t="str">
        <f>IFERROR(VLOOKUP(C53,#REF!,14,FALSE)," ")</f>
        <v xml:space="preserve"> </v>
      </c>
      <c r="C53" s="11" t="s">
        <v>109</v>
      </c>
      <c r="D53" s="10">
        <v>0</v>
      </c>
      <c r="E53" s="10">
        <v>0</v>
      </c>
      <c r="F53" s="10">
        <v>0</v>
      </c>
      <c r="G53" s="10"/>
      <c r="H53" s="10">
        <v>129</v>
      </c>
      <c r="I53" s="10">
        <v>560</v>
      </c>
      <c r="J53" s="10">
        <v>2</v>
      </c>
      <c r="K53" s="10"/>
      <c r="L53" s="10">
        <v>13</v>
      </c>
      <c r="M53" s="10">
        <v>98</v>
      </c>
      <c r="N53" s="10">
        <v>0</v>
      </c>
      <c r="O53" s="10">
        <v>16</v>
      </c>
      <c r="P53" s="10"/>
      <c r="Q53" s="10">
        <v>0</v>
      </c>
      <c r="R53" s="10">
        <v>0</v>
      </c>
      <c r="S53" s="10">
        <v>0</v>
      </c>
      <c r="T53" s="10" t="s">
        <v>402</v>
      </c>
      <c r="U53" s="10">
        <v>77.8</v>
      </c>
    </row>
    <row r="54" spans="2:21">
      <c r="B54" t="str">
        <f>IFERROR(VLOOKUP(C54,#REF!,14,FALSE)," ")</f>
        <v xml:space="preserve"> </v>
      </c>
      <c r="C54" s="11" t="s">
        <v>126</v>
      </c>
      <c r="D54" s="10">
        <v>0</v>
      </c>
      <c r="E54" s="10">
        <v>0</v>
      </c>
      <c r="F54" s="10">
        <v>0</v>
      </c>
      <c r="G54" s="10"/>
      <c r="H54" s="10">
        <v>88</v>
      </c>
      <c r="I54" s="10">
        <v>334</v>
      </c>
      <c r="J54" s="10">
        <v>4</v>
      </c>
      <c r="K54" s="10"/>
      <c r="L54" s="10">
        <v>18</v>
      </c>
      <c r="M54" s="10">
        <v>196</v>
      </c>
      <c r="N54" s="10">
        <v>0</v>
      </c>
      <c r="O54" s="10">
        <v>23</v>
      </c>
      <c r="P54" s="10"/>
      <c r="Q54" s="10">
        <v>0</v>
      </c>
      <c r="R54" s="10">
        <v>1</v>
      </c>
      <c r="S54" s="10">
        <v>0</v>
      </c>
      <c r="T54" s="10" t="s">
        <v>402</v>
      </c>
      <c r="U54" s="10">
        <v>75</v>
      </c>
    </row>
    <row r="55" spans="2:21">
      <c r="B55" t="str">
        <f>IFERROR(VLOOKUP(C55,#REF!,14,FALSE)," ")</f>
        <v xml:space="preserve"> </v>
      </c>
      <c r="C55" s="11" t="s">
        <v>108</v>
      </c>
      <c r="D55" s="10">
        <v>0</v>
      </c>
      <c r="E55" s="10">
        <v>0</v>
      </c>
      <c r="F55" s="10">
        <v>0</v>
      </c>
      <c r="G55" s="10"/>
      <c r="H55" s="10">
        <v>117</v>
      </c>
      <c r="I55" s="10">
        <v>439</v>
      </c>
      <c r="J55" s="10">
        <v>3</v>
      </c>
      <c r="K55" s="10"/>
      <c r="L55" s="10">
        <v>20</v>
      </c>
      <c r="M55" s="10">
        <v>186</v>
      </c>
      <c r="N55" s="10">
        <v>0</v>
      </c>
      <c r="O55" s="10">
        <v>28</v>
      </c>
      <c r="P55" s="10"/>
      <c r="Q55" s="10">
        <v>0</v>
      </c>
      <c r="R55" s="10">
        <v>3</v>
      </c>
      <c r="S55" s="10">
        <v>0</v>
      </c>
      <c r="T55" s="10" t="s">
        <v>402</v>
      </c>
      <c r="U55" s="10">
        <v>74.5</v>
      </c>
    </row>
    <row r="56" spans="2:21">
      <c r="B56" t="str">
        <f>IFERROR(VLOOKUP(C56,#REF!,14,FALSE)," ")</f>
        <v xml:space="preserve"> </v>
      </c>
      <c r="C56" s="11" t="s">
        <v>133</v>
      </c>
      <c r="D56" s="10">
        <v>0</v>
      </c>
      <c r="E56" s="10">
        <v>0</v>
      </c>
      <c r="F56" s="10">
        <v>0</v>
      </c>
      <c r="G56" s="10"/>
      <c r="H56" s="10">
        <v>35</v>
      </c>
      <c r="I56" s="10">
        <v>115</v>
      </c>
      <c r="J56" s="10">
        <v>3</v>
      </c>
      <c r="K56" s="10"/>
      <c r="L56" s="10">
        <v>23</v>
      </c>
      <c r="M56" s="10">
        <v>249</v>
      </c>
      <c r="N56" s="10">
        <v>3</v>
      </c>
      <c r="O56" s="10">
        <v>31</v>
      </c>
      <c r="P56" s="10"/>
      <c r="Q56" s="10">
        <v>0</v>
      </c>
      <c r="R56" s="10">
        <v>1</v>
      </c>
      <c r="S56" s="10">
        <v>0</v>
      </c>
      <c r="T56" s="10" t="s">
        <v>402</v>
      </c>
      <c r="U56" s="10">
        <v>70.400000000000006</v>
      </c>
    </row>
    <row r="57" spans="2:21">
      <c r="B57" t="str">
        <f>IFERROR(VLOOKUP(C57,#REF!,14,FALSE)," ")</f>
        <v xml:space="preserve"> </v>
      </c>
      <c r="C57" s="11" t="s">
        <v>130</v>
      </c>
      <c r="D57" s="10">
        <v>0</v>
      </c>
      <c r="E57" s="10">
        <v>0</v>
      </c>
      <c r="F57" s="10">
        <v>0</v>
      </c>
      <c r="G57" s="10"/>
      <c r="H57" s="10">
        <v>87</v>
      </c>
      <c r="I57" s="10">
        <v>467</v>
      </c>
      <c r="J57" s="10">
        <v>2</v>
      </c>
      <c r="K57" s="10"/>
      <c r="L57" s="10">
        <v>17</v>
      </c>
      <c r="M57" s="10">
        <v>115</v>
      </c>
      <c r="N57" s="10">
        <v>0</v>
      </c>
      <c r="O57" s="10">
        <v>23</v>
      </c>
      <c r="P57" s="10"/>
      <c r="Q57" s="10">
        <v>0</v>
      </c>
      <c r="R57" s="10">
        <v>1</v>
      </c>
      <c r="S57" s="10">
        <v>0</v>
      </c>
      <c r="T57" s="10" t="s">
        <v>402</v>
      </c>
      <c r="U57" s="10">
        <v>68.2</v>
      </c>
    </row>
    <row r="58" spans="2:21">
      <c r="B58" t="str">
        <f>IFERROR(VLOOKUP(C58,#REF!,14,FALSE)," ")</f>
        <v xml:space="preserve"> </v>
      </c>
      <c r="C58" s="11" t="s">
        <v>94</v>
      </c>
      <c r="D58" s="10">
        <v>0</v>
      </c>
      <c r="E58" s="10">
        <v>0</v>
      </c>
      <c r="F58" s="10">
        <v>0</v>
      </c>
      <c r="G58" s="10"/>
      <c r="H58" s="10">
        <v>99</v>
      </c>
      <c r="I58" s="10">
        <v>460</v>
      </c>
      <c r="J58" s="10">
        <v>3</v>
      </c>
      <c r="K58" s="10"/>
      <c r="L58" s="10">
        <v>8</v>
      </c>
      <c r="M58" s="10">
        <v>73</v>
      </c>
      <c r="N58" s="10">
        <v>0</v>
      </c>
      <c r="O58" s="10">
        <v>8</v>
      </c>
      <c r="P58" s="10"/>
      <c r="Q58" s="10">
        <v>0</v>
      </c>
      <c r="R58" s="10">
        <v>2</v>
      </c>
      <c r="S58" s="10">
        <v>0</v>
      </c>
      <c r="T58" s="10" t="s">
        <v>402</v>
      </c>
      <c r="U58" s="10">
        <v>67.3</v>
      </c>
    </row>
    <row r="59" spans="2:21">
      <c r="B59" t="str">
        <f>IFERROR(VLOOKUP(C59,#REF!,14,FALSE)," ")</f>
        <v xml:space="preserve"> </v>
      </c>
      <c r="C59" s="11" t="s">
        <v>129</v>
      </c>
      <c r="D59" s="10">
        <v>0</v>
      </c>
      <c r="E59" s="10">
        <v>0</v>
      </c>
      <c r="F59" s="10">
        <v>0</v>
      </c>
      <c r="G59" s="10"/>
      <c r="H59" s="10">
        <v>88</v>
      </c>
      <c r="I59" s="10">
        <v>293</v>
      </c>
      <c r="J59" s="10">
        <v>1</v>
      </c>
      <c r="K59" s="10"/>
      <c r="L59" s="10">
        <v>28</v>
      </c>
      <c r="M59" s="10">
        <v>188</v>
      </c>
      <c r="N59" s="10">
        <v>2</v>
      </c>
      <c r="O59" s="10">
        <v>34</v>
      </c>
      <c r="P59" s="10"/>
      <c r="Q59" s="10">
        <v>0</v>
      </c>
      <c r="R59" s="10">
        <v>0</v>
      </c>
      <c r="S59" s="10">
        <v>0</v>
      </c>
      <c r="T59" s="10" t="s">
        <v>402</v>
      </c>
      <c r="U59" s="10">
        <v>66.099999999999994</v>
      </c>
    </row>
    <row r="60" spans="2:21">
      <c r="B60" t="str">
        <f>IFERROR(VLOOKUP(C60,#REF!,14,FALSE)," ")</f>
        <v xml:space="preserve"> </v>
      </c>
      <c r="C60" s="13" t="s">
        <v>106</v>
      </c>
      <c r="D60" s="10">
        <v>0</v>
      </c>
      <c r="E60" s="10">
        <v>0</v>
      </c>
      <c r="F60" s="10">
        <v>0</v>
      </c>
      <c r="G60" s="10"/>
      <c r="H60" s="10">
        <v>109</v>
      </c>
      <c r="I60" s="10">
        <v>349</v>
      </c>
      <c r="J60" s="10">
        <v>3</v>
      </c>
      <c r="K60" s="10"/>
      <c r="L60" s="10">
        <v>13</v>
      </c>
      <c r="M60" s="10">
        <v>96</v>
      </c>
      <c r="N60" s="10">
        <v>0</v>
      </c>
      <c r="O60" s="10">
        <v>17</v>
      </c>
      <c r="P60" s="10"/>
      <c r="Q60" s="10">
        <v>0</v>
      </c>
      <c r="R60" s="10">
        <v>0</v>
      </c>
      <c r="S60" s="10">
        <v>0</v>
      </c>
      <c r="T60" s="10" t="s">
        <v>402</v>
      </c>
      <c r="U60" s="10">
        <v>62.5</v>
      </c>
    </row>
    <row r="61" spans="2:21">
      <c r="B61" t="str">
        <f>IFERROR(VLOOKUP(C61,#REF!,14,FALSE)," ")</f>
        <v xml:space="preserve"> </v>
      </c>
      <c r="C61" s="11" t="s">
        <v>131</v>
      </c>
      <c r="D61" s="10">
        <v>0</v>
      </c>
      <c r="E61" s="10">
        <v>0</v>
      </c>
      <c r="F61" s="10">
        <v>0</v>
      </c>
      <c r="G61" s="10"/>
      <c r="H61" s="10">
        <v>112</v>
      </c>
      <c r="I61" s="10">
        <v>456</v>
      </c>
      <c r="J61" s="10">
        <v>0</v>
      </c>
      <c r="K61" s="10"/>
      <c r="L61" s="10">
        <v>15</v>
      </c>
      <c r="M61" s="10">
        <v>162</v>
      </c>
      <c r="N61" s="10">
        <v>0</v>
      </c>
      <c r="O61" s="10">
        <v>24</v>
      </c>
      <c r="P61" s="10"/>
      <c r="Q61" s="10">
        <v>0</v>
      </c>
      <c r="R61" s="10">
        <v>0</v>
      </c>
      <c r="S61" s="10">
        <v>0</v>
      </c>
      <c r="T61" s="10" t="s">
        <v>402</v>
      </c>
      <c r="U61" s="10">
        <v>61.8</v>
      </c>
    </row>
    <row r="62" spans="2:21">
      <c r="B62" t="str">
        <f>IFERROR(VLOOKUP(C62,#REF!,14,FALSE)," ")</f>
        <v xml:space="preserve"> </v>
      </c>
      <c r="C62" s="11" t="s">
        <v>142</v>
      </c>
      <c r="D62" s="10">
        <v>0</v>
      </c>
      <c r="E62" s="10">
        <v>0</v>
      </c>
      <c r="F62" s="10">
        <v>0</v>
      </c>
      <c r="G62" s="10"/>
      <c r="H62" s="10">
        <v>74</v>
      </c>
      <c r="I62" s="10">
        <v>344</v>
      </c>
      <c r="J62" s="10">
        <v>2</v>
      </c>
      <c r="K62" s="10"/>
      <c r="L62" s="10">
        <v>17</v>
      </c>
      <c r="M62" s="10">
        <v>145</v>
      </c>
      <c r="N62" s="10">
        <v>0</v>
      </c>
      <c r="O62" s="10">
        <v>20</v>
      </c>
      <c r="P62" s="10"/>
      <c r="Q62" s="10">
        <v>0</v>
      </c>
      <c r="R62" s="10">
        <v>1</v>
      </c>
      <c r="S62" s="10">
        <v>0</v>
      </c>
      <c r="T62" s="10" t="s">
        <v>402</v>
      </c>
      <c r="U62" s="10">
        <v>58.9</v>
      </c>
    </row>
    <row r="63" spans="2:21">
      <c r="B63" t="str">
        <f>IFERROR(VLOOKUP(C63,#REF!,14,FALSE)," ")</f>
        <v xml:space="preserve"> </v>
      </c>
      <c r="C63" s="11" t="s">
        <v>135</v>
      </c>
      <c r="D63" s="10">
        <v>0</v>
      </c>
      <c r="E63" s="10">
        <v>0</v>
      </c>
      <c r="F63" s="10">
        <v>0</v>
      </c>
      <c r="G63" s="10"/>
      <c r="H63" s="10">
        <v>62</v>
      </c>
      <c r="I63" s="10">
        <v>200</v>
      </c>
      <c r="J63" s="10">
        <v>4</v>
      </c>
      <c r="K63" s="10"/>
      <c r="L63" s="10">
        <v>19</v>
      </c>
      <c r="M63" s="10">
        <v>142</v>
      </c>
      <c r="N63" s="10">
        <v>0</v>
      </c>
      <c r="O63" s="10">
        <v>27</v>
      </c>
      <c r="P63" s="10"/>
      <c r="Q63" s="10">
        <v>0</v>
      </c>
      <c r="R63" s="10">
        <v>2</v>
      </c>
      <c r="S63" s="10">
        <v>0</v>
      </c>
      <c r="T63" s="10" t="s">
        <v>402</v>
      </c>
      <c r="U63" s="10">
        <v>54.2</v>
      </c>
    </row>
    <row r="64" spans="2:21">
      <c r="B64" t="str">
        <f>IFERROR(VLOOKUP(C64,#REF!,14,FALSE)," ")</f>
        <v xml:space="preserve"> </v>
      </c>
      <c r="C64" s="11" t="s">
        <v>149</v>
      </c>
      <c r="D64" s="10">
        <v>0</v>
      </c>
      <c r="E64" s="10">
        <v>0</v>
      </c>
      <c r="F64" s="10">
        <v>0</v>
      </c>
      <c r="G64" s="10"/>
      <c r="H64" s="10">
        <v>4</v>
      </c>
      <c r="I64" s="10">
        <v>19</v>
      </c>
      <c r="J64" s="10">
        <v>0</v>
      </c>
      <c r="K64" s="10"/>
      <c r="L64" s="10">
        <v>40</v>
      </c>
      <c r="M64" s="10">
        <v>281</v>
      </c>
      <c r="N64" s="10">
        <v>4</v>
      </c>
      <c r="O64" s="10">
        <v>53</v>
      </c>
      <c r="P64" s="10"/>
      <c r="Q64" s="10">
        <v>0</v>
      </c>
      <c r="R64" s="10">
        <v>0</v>
      </c>
      <c r="S64" s="10">
        <v>0</v>
      </c>
      <c r="T64" s="10" t="s">
        <v>402</v>
      </c>
      <c r="U64" s="10">
        <v>54</v>
      </c>
    </row>
    <row r="65" spans="2:21">
      <c r="B65" t="str">
        <f>IFERROR(VLOOKUP(C65,#REF!,14,FALSE)," ")</f>
        <v xml:space="preserve"> </v>
      </c>
      <c r="C65" s="11" t="s">
        <v>139</v>
      </c>
      <c r="D65" s="10">
        <v>0</v>
      </c>
      <c r="E65" s="10">
        <v>0</v>
      </c>
      <c r="F65" s="10">
        <v>0</v>
      </c>
      <c r="G65" s="10"/>
      <c r="H65" s="10">
        <v>100</v>
      </c>
      <c r="I65" s="10">
        <v>420</v>
      </c>
      <c r="J65" s="10">
        <v>1</v>
      </c>
      <c r="K65" s="10"/>
      <c r="L65" s="10">
        <v>12</v>
      </c>
      <c r="M65" s="10">
        <v>40</v>
      </c>
      <c r="N65" s="10">
        <v>0</v>
      </c>
      <c r="O65" s="10">
        <v>16</v>
      </c>
      <c r="P65" s="10"/>
      <c r="Q65" s="10">
        <v>0</v>
      </c>
      <c r="R65" s="10">
        <v>1</v>
      </c>
      <c r="S65" s="10">
        <v>0</v>
      </c>
      <c r="T65" s="10" t="s">
        <v>402</v>
      </c>
      <c r="U65" s="10">
        <v>50</v>
      </c>
    </row>
    <row r="66" spans="2:21">
      <c r="B66" t="str">
        <f>IFERROR(VLOOKUP(C66,#REF!,14,FALSE)," ")</f>
        <v xml:space="preserve"> </v>
      </c>
      <c r="C66" s="11" t="s">
        <v>144</v>
      </c>
      <c r="D66" s="10">
        <v>0</v>
      </c>
      <c r="E66" s="10">
        <v>0</v>
      </c>
      <c r="F66" s="10">
        <v>0</v>
      </c>
      <c r="G66" s="10"/>
      <c r="H66" s="10">
        <v>57</v>
      </c>
      <c r="I66" s="10">
        <v>265</v>
      </c>
      <c r="J66" s="10">
        <v>0</v>
      </c>
      <c r="K66" s="10"/>
      <c r="L66" s="10">
        <v>25</v>
      </c>
      <c r="M66" s="10">
        <v>226</v>
      </c>
      <c r="N66" s="10">
        <v>0</v>
      </c>
      <c r="O66" s="10">
        <v>33</v>
      </c>
      <c r="P66" s="10"/>
      <c r="Q66" s="10">
        <v>0</v>
      </c>
      <c r="R66" s="10">
        <v>1</v>
      </c>
      <c r="S66" s="10">
        <v>0</v>
      </c>
      <c r="T66" s="10" t="s">
        <v>402</v>
      </c>
      <c r="U66" s="10">
        <v>47.1</v>
      </c>
    </row>
    <row r="67" spans="2:21">
      <c r="B67" t="str">
        <f>IFERROR(VLOOKUP(C67,#REF!,14,FALSE)," ")</f>
        <v xml:space="preserve"> </v>
      </c>
      <c r="C67" s="11" t="s">
        <v>143</v>
      </c>
      <c r="D67" s="10">
        <v>0</v>
      </c>
      <c r="E67" s="10">
        <v>0</v>
      </c>
      <c r="F67" s="10">
        <v>0</v>
      </c>
      <c r="G67" s="10"/>
      <c r="H67" s="10">
        <v>77</v>
      </c>
      <c r="I67" s="10">
        <v>312</v>
      </c>
      <c r="J67" s="10">
        <v>1</v>
      </c>
      <c r="K67" s="10"/>
      <c r="L67" s="10">
        <v>6</v>
      </c>
      <c r="M67" s="10">
        <v>55</v>
      </c>
      <c r="N67" s="10">
        <v>0</v>
      </c>
      <c r="O67" s="10">
        <v>12</v>
      </c>
      <c r="P67" s="10"/>
      <c r="Q67" s="10">
        <v>0</v>
      </c>
      <c r="R67" s="10">
        <v>1</v>
      </c>
      <c r="S67" s="10">
        <v>1</v>
      </c>
      <c r="T67" s="10" t="s">
        <v>402</v>
      </c>
      <c r="U67" s="10">
        <v>46.7</v>
      </c>
    </row>
    <row r="68" spans="2:21">
      <c r="B68" t="str">
        <f>IFERROR(VLOOKUP(C68,#REF!,14,FALSE)," ")</f>
        <v xml:space="preserve"> </v>
      </c>
      <c r="C68" s="11" t="s">
        <v>612</v>
      </c>
      <c r="D68" s="10">
        <v>0</v>
      </c>
      <c r="E68" s="10">
        <v>0</v>
      </c>
      <c r="F68" s="10">
        <v>0</v>
      </c>
      <c r="G68" s="10"/>
      <c r="H68" s="10">
        <v>17</v>
      </c>
      <c r="I68" s="10">
        <v>47</v>
      </c>
      <c r="J68" s="10">
        <v>2</v>
      </c>
      <c r="K68" s="10"/>
      <c r="L68" s="10">
        <v>12</v>
      </c>
      <c r="M68" s="10">
        <v>227</v>
      </c>
      <c r="N68" s="10">
        <v>1</v>
      </c>
      <c r="O68" s="10">
        <v>14</v>
      </c>
      <c r="P68" s="10"/>
      <c r="Q68" s="10">
        <v>0</v>
      </c>
      <c r="R68" s="10">
        <v>0</v>
      </c>
      <c r="S68" s="10">
        <v>0</v>
      </c>
      <c r="T68" s="10" t="s">
        <v>402</v>
      </c>
      <c r="U68" s="10">
        <v>45.4</v>
      </c>
    </row>
    <row r="69" spans="2:21">
      <c r="B69" t="str">
        <f>IFERROR(VLOOKUP(C69,#REF!,14,FALSE)," ")</f>
        <v xml:space="preserve"> </v>
      </c>
      <c r="C69" s="13" t="s">
        <v>124</v>
      </c>
      <c r="D69" s="10">
        <v>0</v>
      </c>
      <c r="E69" s="10">
        <v>0</v>
      </c>
      <c r="F69" s="10">
        <v>0</v>
      </c>
      <c r="G69" s="10"/>
      <c r="H69" s="10">
        <v>30</v>
      </c>
      <c r="I69" s="10">
        <v>172</v>
      </c>
      <c r="J69" s="10">
        <v>1</v>
      </c>
      <c r="K69" s="10"/>
      <c r="L69" s="10">
        <v>17</v>
      </c>
      <c r="M69" s="10">
        <v>208</v>
      </c>
      <c r="N69" s="10">
        <v>0</v>
      </c>
      <c r="O69" s="10">
        <v>19</v>
      </c>
      <c r="P69" s="10"/>
      <c r="Q69" s="10">
        <v>0</v>
      </c>
      <c r="R69" s="10">
        <v>0</v>
      </c>
      <c r="S69" s="10">
        <v>0</v>
      </c>
      <c r="T69" s="10" t="s">
        <v>402</v>
      </c>
      <c r="U69" s="10">
        <v>44</v>
      </c>
    </row>
    <row r="70" spans="2:21">
      <c r="B70" t="str">
        <f>IFERROR(VLOOKUP(C70,#REF!,14,FALSE)," ")</f>
        <v xml:space="preserve"> </v>
      </c>
      <c r="C70" s="11" t="s">
        <v>114</v>
      </c>
      <c r="D70" s="10">
        <v>0</v>
      </c>
      <c r="E70" s="10">
        <v>0</v>
      </c>
      <c r="F70" s="10">
        <v>0</v>
      </c>
      <c r="G70" s="10"/>
      <c r="H70" s="10">
        <v>51</v>
      </c>
      <c r="I70" s="10">
        <v>149</v>
      </c>
      <c r="J70" s="10">
        <v>1</v>
      </c>
      <c r="K70" s="10"/>
      <c r="L70" s="10">
        <v>24</v>
      </c>
      <c r="M70" s="10">
        <v>190</v>
      </c>
      <c r="N70" s="10">
        <v>1</v>
      </c>
      <c r="O70" s="10">
        <v>32</v>
      </c>
      <c r="P70" s="10"/>
      <c r="Q70" s="10">
        <v>0</v>
      </c>
      <c r="R70" s="10">
        <v>1</v>
      </c>
      <c r="S70" s="10">
        <v>0</v>
      </c>
      <c r="T70" s="10" t="s">
        <v>402</v>
      </c>
      <c r="U70" s="10">
        <v>43.9</v>
      </c>
    </row>
    <row r="71" spans="2:21">
      <c r="B71" t="str">
        <f>IFERROR(VLOOKUP(C71,#REF!,14,FALSE)," ")</f>
        <v xml:space="preserve"> </v>
      </c>
      <c r="C71" s="11" t="s">
        <v>122</v>
      </c>
      <c r="D71" s="10">
        <v>0</v>
      </c>
      <c r="E71" s="10">
        <v>0</v>
      </c>
      <c r="F71" s="10">
        <v>0</v>
      </c>
      <c r="G71" s="10"/>
      <c r="H71" s="10">
        <v>87</v>
      </c>
      <c r="I71" s="10">
        <v>291</v>
      </c>
      <c r="J71" s="10">
        <v>1</v>
      </c>
      <c r="K71" s="10"/>
      <c r="L71" s="10">
        <v>20</v>
      </c>
      <c r="M71" s="10">
        <v>85</v>
      </c>
      <c r="N71" s="10">
        <v>0</v>
      </c>
      <c r="O71" s="10">
        <v>27</v>
      </c>
      <c r="P71" s="10"/>
      <c r="Q71" s="10">
        <v>0</v>
      </c>
      <c r="R71" s="10">
        <v>1</v>
      </c>
      <c r="S71" s="10">
        <v>0</v>
      </c>
      <c r="T71" s="10" t="s">
        <v>402</v>
      </c>
      <c r="U71" s="10">
        <v>41.6</v>
      </c>
    </row>
    <row r="72" spans="2:21">
      <c r="B72" t="str">
        <f>IFERROR(VLOOKUP(C72,#REF!,14,FALSE)," ")</f>
        <v xml:space="preserve"> </v>
      </c>
      <c r="C72" s="11" t="s">
        <v>615</v>
      </c>
      <c r="D72" s="10">
        <v>0</v>
      </c>
      <c r="E72" s="10">
        <v>0</v>
      </c>
      <c r="F72" s="10">
        <v>0</v>
      </c>
      <c r="G72" s="10"/>
      <c r="H72" s="10">
        <v>18</v>
      </c>
      <c r="I72" s="10">
        <v>37</v>
      </c>
      <c r="J72" s="10">
        <v>4</v>
      </c>
      <c r="K72" s="10"/>
      <c r="L72" s="10">
        <v>16</v>
      </c>
      <c r="M72" s="10">
        <v>70</v>
      </c>
      <c r="N72" s="10">
        <v>1</v>
      </c>
      <c r="O72" s="10">
        <v>20</v>
      </c>
      <c r="P72" s="10"/>
      <c r="Q72" s="10">
        <v>0</v>
      </c>
      <c r="R72" s="10">
        <v>0</v>
      </c>
      <c r="S72" s="10">
        <v>0</v>
      </c>
      <c r="T72" s="10" t="s">
        <v>402</v>
      </c>
      <c r="U72" s="10">
        <v>40.700000000000003</v>
      </c>
    </row>
    <row r="73" spans="2:21">
      <c r="B73" t="str">
        <f>IFERROR(VLOOKUP(C73,#REF!,14,FALSE)," ")</f>
        <v xml:space="preserve"> </v>
      </c>
      <c r="C73" s="11" t="s">
        <v>151</v>
      </c>
      <c r="D73" s="10">
        <v>0</v>
      </c>
      <c r="E73" s="10">
        <v>0</v>
      </c>
      <c r="F73" s="10">
        <v>0</v>
      </c>
      <c r="G73" s="10"/>
      <c r="H73" s="10">
        <v>33</v>
      </c>
      <c r="I73" s="10">
        <v>179</v>
      </c>
      <c r="J73" s="10">
        <v>2</v>
      </c>
      <c r="K73" s="10"/>
      <c r="L73" s="10">
        <v>9</v>
      </c>
      <c r="M73" s="10">
        <v>46</v>
      </c>
      <c r="N73" s="10">
        <v>0</v>
      </c>
      <c r="O73" s="10">
        <v>10</v>
      </c>
      <c r="P73" s="10"/>
      <c r="Q73" s="10">
        <v>0</v>
      </c>
      <c r="R73" s="10">
        <v>0</v>
      </c>
      <c r="S73" s="10">
        <v>1</v>
      </c>
      <c r="T73" s="10" t="s">
        <v>402</v>
      </c>
      <c r="U73" s="10">
        <v>40.5</v>
      </c>
    </row>
    <row r="74" spans="2:21">
      <c r="B74" t="str">
        <f>IFERROR(VLOOKUP(C74,#REF!,14,FALSE)," ")</f>
        <v xml:space="preserve"> </v>
      </c>
      <c r="C74" s="11" t="s">
        <v>128</v>
      </c>
      <c r="D74" s="10">
        <v>0</v>
      </c>
      <c r="E74" s="10">
        <v>0</v>
      </c>
      <c r="F74" s="10">
        <v>0</v>
      </c>
      <c r="G74" s="10"/>
      <c r="H74" s="10">
        <v>63</v>
      </c>
      <c r="I74" s="10">
        <v>145</v>
      </c>
      <c r="J74" s="10">
        <v>0</v>
      </c>
      <c r="K74" s="10"/>
      <c r="L74" s="10">
        <v>19</v>
      </c>
      <c r="M74" s="10">
        <v>134</v>
      </c>
      <c r="N74" s="10">
        <v>2</v>
      </c>
      <c r="O74" s="10">
        <v>25</v>
      </c>
      <c r="P74" s="10"/>
      <c r="Q74" s="10">
        <v>0</v>
      </c>
      <c r="R74" s="10">
        <v>0</v>
      </c>
      <c r="S74" s="10">
        <v>0</v>
      </c>
      <c r="T74" s="10" t="s">
        <v>402</v>
      </c>
      <c r="U74" s="10">
        <v>39.9</v>
      </c>
    </row>
    <row r="75" spans="2:21">
      <c r="B75" t="str">
        <f>IFERROR(VLOOKUP(C75,#REF!,14,FALSE)," ")</f>
        <v xml:space="preserve"> </v>
      </c>
      <c r="C75" s="13" t="s">
        <v>102</v>
      </c>
      <c r="D75" s="10">
        <v>0</v>
      </c>
      <c r="E75" s="10">
        <v>0</v>
      </c>
      <c r="F75" s="10">
        <v>0</v>
      </c>
      <c r="G75" s="10"/>
      <c r="H75" s="10">
        <v>71</v>
      </c>
      <c r="I75" s="10">
        <v>360</v>
      </c>
      <c r="J75" s="10">
        <v>0</v>
      </c>
      <c r="K75" s="10"/>
      <c r="L75" s="10">
        <v>4</v>
      </c>
      <c r="M75" s="10">
        <v>28</v>
      </c>
      <c r="N75" s="10">
        <v>0</v>
      </c>
      <c r="O75" s="10">
        <v>7</v>
      </c>
      <c r="P75" s="10"/>
      <c r="Q75" s="10">
        <v>0</v>
      </c>
      <c r="R75" s="10">
        <v>0</v>
      </c>
      <c r="S75" s="10">
        <v>0</v>
      </c>
      <c r="T75" s="10" t="s">
        <v>402</v>
      </c>
      <c r="U75" s="10">
        <v>38.799999999999997</v>
      </c>
    </row>
    <row r="76" spans="2:21">
      <c r="B76" t="str">
        <f>IFERROR(VLOOKUP(C76,#REF!,14,FALSE)," ")</f>
        <v xml:space="preserve"> </v>
      </c>
      <c r="C76" s="11" t="s">
        <v>132</v>
      </c>
      <c r="D76" s="10">
        <v>0</v>
      </c>
      <c r="E76" s="10">
        <v>0</v>
      </c>
      <c r="F76" s="10">
        <v>0</v>
      </c>
      <c r="G76" s="10"/>
      <c r="H76" s="10">
        <v>90</v>
      </c>
      <c r="I76" s="10">
        <v>265</v>
      </c>
      <c r="J76" s="10">
        <v>1</v>
      </c>
      <c r="K76" s="10"/>
      <c r="L76" s="10">
        <v>10</v>
      </c>
      <c r="M76" s="10">
        <v>62</v>
      </c>
      <c r="N76" s="10">
        <v>0</v>
      </c>
      <c r="O76" s="10">
        <v>15</v>
      </c>
      <c r="P76" s="10"/>
      <c r="Q76" s="10">
        <v>0</v>
      </c>
      <c r="R76" s="10">
        <v>0</v>
      </c>
      <c r="S76" s="10">
        <v>0</v>
      </c>
      <c r="T76" s="10" t="s">
        <v>402</v>
      </c>
      <c r="U76" s="10">
        <v>38.700000000000003</v>
      </c>
    </row>
    <row r="77" spans="2:21">
      <c r="B77" t="str">
        <f>IFERROR(VLOOKUP(C77,#REF!,14,FALSE)," ")</f>
        <v xml:space="preserve"> </v>
      </c>
      <c r="C77" s="11" t="s">
        <v>121</v>
      </c>
      <c r="D77" s="10">
        <v>0</v>
      </c>
      <c r="E77" s="10">
        <v>0</v>
      </c>
      <c r="F77" s="10">
        <v>0</v>
      </c>
      <c r="G77" s="10"/>
      <c r="H77" s="10">
        <v>64</v>
      </c>
      <c r="I77" s="10">
        <v>283</v>
      </c>
      <c r="J77" s="10">
        <v>0</v>
      </c>
      <c r="K77" s="10"/>
      <c r="L77" s="10">
        <v>17</v>
      </c>
      <c r="M77" s="10">
        <v>94</v>
      </c>
      <c r="N77" s="10">
        <v>0</v>
      </c>
      <c r="O77" s="10">
        <v>24</v>
      </c>
      <c r="P77" s="10"/>
      <c r="Q77" s="10">
        <v>0</v>
      </c>
      <c r="R77" s="10">
        <v>0</v>
      </c>
      <c r="S77" s="10">
        <v>0</v>
      </c>
      <c r="T77" s="10" t="s">
        <v>402</v>
      </c>
      <c r="U77" s="10">
        <v>37.700000000000003</v>
      </c>
    </row>
    <row r="78" spans="2:21">
      <c r="B78" t="str">
        <f>IFERROR(VLOOKUP(C78,#REF!,14,FALSE)," ")</f>
        <v xml:space="preserve"> </v>
      </c>
      <c r="C78" s="11" t="s">
        <v>621</v>
      </c>
      <c r="D78" s="10">
        <v>0</v>
      </c>
      <c r="E78" s="10">
        <v>0</v>
      </c>
      <c r="F78" s="10">
        <v>0</v>
      </c>
      <c r="G78" s="10"/>
      <c r="H78" s="10">
        <v>34</v>
      </c>
      <c r="I78" s="10">
        <v>150</v>
      </c>
      <c r="J78" s="10">
        <v>2</v>
      </c>
      <c r="K78" s="10"/>
      <c r="L78" s="10">
        <v>9</v>
      </c>
      <c r="M78" s="10">
        <v>46</v>
      </c>
      <c r="N78" s="10">
        <v>1</v>
      </c>
      <c r="O78" s="10">
        <v>10</v>
      </c>
      <c r="P78" s="10"/>
      <c r="Q78" s="10">
        <v>0</v>
      </c>
      <c r="R78" s="10">
        <v>0</v>
      </c>
      <c r="S78" s="10">
        <v>0</v>
      </c>
      <c r="T78" s="10" t="s">
        <v>402</v>
      </c>
      <c r="U78" s="10">
        <v>37.6</v>
      </c>
    </row>
    <row r="79" spans="2:21">
      <c r="B79" t="str">
        <f>IFERROR(VLOOKUP(C79,#REF!,14,FALSE)," ")</f>
        <v xml:space="preserve"> </v>
      </c>
      <c r="C79" s="11" t="s">
        <v>141</v>
      </c>
      <c r="D79" s="10">
        <v>0</v>
      </c>
      <c r="E79" s="10">
        <v>0</v>
      </c>
      <c r="F79" s="10">
        <v>0</v>
      </c>
      <c r="G79" s="10"/>
      <c r="H79" s="10">
        <v>69</v>
      </c>
      <c r="I79" s="10">
        <v>243</v>
      </c>
      <c r="J79" s="10">
        <v>2</v>
      </c>
      <c r="K79" s="10"/>
      <c r="L79" s="10">
        <v>3</v>
      </c>
      <c r="M79" s="10">
        <v>11</v>
      </c>
      <c r="N79" s="10">
        <v>0</v>
      </c>
      <c r="O79" s="10">
        <v>6</v>
      </c>
      <c r="P79" s="10"/>
      <c r="Q79" s="10">
        <v>0</v>
      </c>
      <c r="R79" s="10">
        <v>0</v>
      </c>
      <c r="S79" s="10">
        <v>0</v>
      </c>
      <c r="T79" s="10" t="s">
        <v>402</v>
      </c>
      <c r="U79" s="10">
        <v>37.4</v>
      </c>
    </row>
    <row r="80" spans="2:21">
      <c r="B80" t="str">
        <f>IFERROR(VLOOKUP(C80,#REF!,14,FALSE)," ")</f>
        <v xml:space="preserve"> </v>
      </c>
      <c r="C80" s="11" t="s">
        <v>622</v>
      </c>
      <c r="D80" s="10">
        <v>0</v>
      </c>
      <c r="E80" s="10">
        <v>0</v>
      </c>
      <c r="F80" s="10">
        <v>0</v>
      </c>
      <c r="G80" s="10"/>
      <c r="H80" s="10">
        <v>5</v>
      </c>
      <c r="I80" s="10">
        <v>22</v>
      </c>
      <c r="J80" s="10">
        <v>1</v>
      </c>
      <c r="K80" s="10"/>
      <c r="L80" s="10">
        <v>37</v>
      </c>
      <c r="M80" s="10">
        <v>266</v>
      </c>
      <c r="N80" s="10">
        <v>0</v>
      </c>
      <c r="O80" s="10">
        <v>49</v>
      </c>
      <c r="P80" s="10"/>
      <c r="Q80" s="10">
        <v>1</v>
      </c>
      <c r="R80" s="10">
        <v>0</v>
      </c>
      <c r="S80" s="10">
        <v>0</v>
      </c>
      <c r="T80" s="10" t="s">
        <v>402</v>
      </c>
      <c r="U80" s="10">
        <v>36.799999999999997</v>
      </c>
    </row>
    <row r="81" spans="2:21">
      <c r="B81" t="str">
        <f>IFERROR(VLOOKUP(C81,#REF!,14,FALSE)," ")</f>
        <v xml:space="preserve"> </v>
      </c>
      <c r="C81" s="11" t="s">
        <v>148</v>
      </c>
      <c r="D81" s="10">
        <v>0</v>
      </c>
      <c r="E81" s="10">
        <v>0</v>
      </c>
      <c r="F81" s="10">
        <v>0</v>
      </c>
      <c r="G81" s="10"/>
      <c r="H81" s="10">
        <v>32</v>
      </c>
      <c r="I81" s="10">
        <v>164</v>
      </c>
      <c r="J81" s="10">
        <v>1</v>
      </c>
      <c r="K81" s="10"/>
      <c r="L81" s="10">
        <v>4</v>
      </c>
      <c r="M81" s="10">
        <v>35</v>
      </c>
      <c r="N81" s="10">
        <v>1</v>
      </c>
      <c r="O81" s="10">
        <v>7</v>
      </c>
      <c r="P81" s="10"/>
      <c r="Q81" s="10">
        <v>0</v>
      </c>
      <c r="R81" s="10">
        <v>0</v>
      </c>
      <c r="S81" s="10">
        <v>0</v>
      </c>
      <c r="T81" s="10" t="s">
        <v>402</v>
      </c>
      <c r="U81" s="10">
        <v>31.9</v>
      </c>
    </row>
    <row r="82" spans="2:21">
      <c r="B82" t="str">
        <f>IFERROR(VLOOKUP(C82,#REF!,14,FALSE)," ")</f>
        <v xml:space="preserve"> </v>
      </c>
      <c r="C82" s="11" t="s">
        <v>158</v>
      </c>
      <c r="D82" s="10">
        <v>0</v>
      </c>
      <c r="E82" s="10">
        <v>0</v>
      </c>
      <c r="F82" s="10">
        <v>0</v>
      </c>
      <c r="G82" s="10"/>
      <c r="H82" s="10">
        <v>55</v>
      </c>
      <c r="I82" s="10">
        <v>223</v>
      </c>
      <c r="J82" s="10">
        <v>1</v>
      </c>
      <c r="K82" s="10"/>
      <c r="L82" s="10">
        <v>5</v>
      </c>
      <c r="M82" s="10">
        <v>28</v>
      </c>
      <c r="N82" s="10">
        <v>0</v>
      </c>
      <c r="O82" s="10">
        <v>6</v>
      </c>
      <c r="P82" s="10"/>
      <c r="Q82" s="10">
        <v>0</v>
      </c>
      <c r="R82" s="10">
        <v>0</v>
      </c>
      <c r="S82" s="10">
        <v>0</v>
      </c>
      <c r="T82" s="10" t="s">
        <v>402</v>
      </c>
      <c r="U82" s="10">
        <v>31.1</v>
      </c>
    </row>
    <row r="83" spans="2:21">
      <c r="B83" t="str">
        <f>IFERROR(VLOOKUP(C83,#REF!,14,FALSE)," ")</f>
        <v xml:space="preserve"> </v>
      </c>
      <c r="C83" s="11" t="s">
        <v>159</v>
      </c>
      <c r="D83" s="10">
        <v>0</v>
      </c>
      <c r="E83" s="10">
        <v>0</v>
      </c>
      <c r="F83" s="10">
        <v>0</v>
      </c>
      <c r="G83" s="10"/>
      <c r="H83" s="10">
        <v>27</v>
      </c>
      <c r="I83" s="10">
        <v>129</v>
      </c>
      <c r="J83" s="10">
        <v>2</v>
      </c>
      <c r="K83" s="10"/>
      <c r="L83" s="10">
        <v>5</v>
      </c>
      <c r="M83" s="10">
        <v>42</v>
      </c>
      <c r="N83" s="10">
        <v>0</v>
      </c>
      <c r="O83" s="10">
        <v>11</v>
      </c>
      <c r="P83" s="10"/>
      <c r="Q83" s="10">
        <v>0</v>
      </c>
      <c r="R83" s="10">
        <v>0</v>
      </c>
      <c r="S83" s="10">
        <v>0</v>
      </c>
      <c r="T83" s="10" t="s">
        <v>402</v>
      </c>
      <c r="U83" s="10">
        <v>29.1</v>
      </c>
    </row>
    <row r="84" spans="2:21">
      <c r="B84" t="str">
        <f>IFERROR(VLOOKUP(C84,#REF!,14,FALSE)," ")</f>
        <v xml:space="preserve"> </v>
      </c>
      <c r="C84" s="11" t="s">
        <v>160</v>
      </c>
      <c r="D84" s="10">
        <v>0</v>
      </c>
      <c r="E84" s="10">
        <v>0</v>
      </c>
      <c r="F84" s="10">
        <v>0</v>
      </c>
      <c r="G84" s="10"/>
      <c r="H84" s="10">
        <v>18</v>
      </c>
      <c r="I84" s="10">
        <v>157</v>
      </c>
      <c r="J84" s="10">
        <v>2</v>
      </c>
      <c r="K84" s="10"/>
      <c r="L84" s="10">
        <v>1</v>
      </c>
      <c r="M84" s="10">
        <v>6</v>
      </c>
      <c r="N84" s="10">
        <v>0</v>
      </c>
      <c r="O84" s="10">
        <v>2</v>
      </c>
      <c r="P84" s="10"/>
      <c r="Q84" s="10">
        <v>0</v>
      </c>
      <c r="R84" s="10">
        <v>0</v>
      </c>
      <c r="S84" s="10">
        <v>0</v>
      </c>
      <c r="T84" s="10" t="s">
        <v>402</v>
      </c>
      <c r="U84" s="10">
        <v>28.3</v>
      </c>
    </row>
    <row r="85" spans="2:21">
      <c r="B85" t="str">
        <f>IFERROR(VLOOKUP(C85,#REF!,14,FALSE)," ")</f>
        <v xml:space="preserve"> </v>
      </c>
      <c r="C85" s="11" t="s">
        <v>100</v>
      </c>
      <c r="D85" s="10">
        <v>0</v>
      </c>
      <c r="E85" s="10">
        <v>0</v>
      </c>
      <c r="F85" s="10">
        <v>0</v>
      </c>
      <c r="G85" s="10"/>
      <c r="H85" s="10">
        <v>36</v>
      </c>
      <c r="I85" s="10">
        <v>144</v>
      </c>
      <c r="J85" s="10">
        <v>2</v>
      </c>
      <c r="K85" s="10"/>
      <c r="L85" s="10">
        <v>1</v>
      </c>
      <c r="M85" s="10">
        <v>11</v>
      </c>
      <c r="N85" s="10">
        <v>0</v>
      </c>
      <c r="O85" s="10">
        <v>1</v>
      </c>
      <c r="P85" s="10"/>
      <c r="Q85" s="10">
        <v>0</v>
      </c>
      <c r="R85" s="10">
        <v>0</v>
      </c>
      <c r="S85" s="10">
        <v>0</v>
      </c>
      <c r="T85" s="10" t="s">
        <v>402</v>
      </c>
      <c r="U85" s="10">
        <v>27.5</v>
      </c>
    </row>
    <row r="86" spans="2:21">
      <c r="B86" t="str">
        <f>IFERROR(VLOOKUP(C86,#REF!,14,FALSE)," ")</f>
        <v xml:space="preserve"> </v>
      </c>
      <c r="C86" s="13" t="s">
        <v>152</v>
      </c>
      <c r="D86" s="10">
        <v>0</v>
      </c>
      <c r="E86" s="10">
        <v>0</v>
      </c>
      <c r="F86" s="10">
        <v>0</v>
      </c>
      <c r="G86" s="10"/>
      <c r="H86" s="10">
        <v>38</v>
      </c>
      <c r="I86" s="10">
        <v>138</v>
      </c>
      <c r="J86" s="10">
        <v>0</v>
      </c>
      <c r="K86" s="10"/>
      <c r="L86" s="10">
        <v>8</v>
      </c>
      <c r="M86" s="10">
        <v>115</v>
      </c>
      <c r="N86" s="10">
        <v>1</v>
      </c>
      <c r="O86" s="10">
        <v>9</v>
      </c>
      <c r="P86" s="10"/>
      <c r="Q86" s="10">
        <v>0</v>
      </c>
      <c r="R86" s="10">
        <v>2</v>
      </c>
      <c r="S86" s="10">
        <v>0</v>
      </c>
      <c r="T86" s="10" t="s">
        <v>402</v>
      </c>
      <c r="U86" s="10">
        <v>27.3</v>
      </c>
    </row>
    <row r="87" spans="2:21">
      <c r="B87" t="str">
        <f>IFERROR(VLOOKUP(C87,#REF!,14,FALSE)," ")</f>
        <v xml:space="preserve"> </v>
      </c>
      <c r="C87" s="11" t="s">
        <v>119</v>
      </c>
      <c r="D87" s="10">
        <v>0</v>
      </c>
      <c r="E87" s="10">
        <v>0</v>
      </c>
      <c r="F87" s="10">
        <v>0</v>
      </c>
      <c r="G87" s="10"/>
      <c r="H87" s="10">
        <v>33</v>
      </c>
      <c r="I87" s="10">
        <v>158</v>
      </c>
      <c r="J87" s="10">
        <v>1</v>
      </c>
      <c r="K87" s="10"/>
      <c r="L87" s="10">
        <v>11</v>
      </c>
      <c r="M87" s="10">
        <v>94</v>
      </c>
      <c r="N87" s="10">
        <v>0</v>
      </c>
      <c r="O87" s="10">
        <v>19</v>
      </c>
      <c r="P87" s="10"/>
      <c r="Q87" s="10">
        <v>0</v>
      </c>
      <c r="R87" s="10">
        <v>2</v>
      </c>
      <c r="S87" s="10">
        <v>0</v>
      </c>
      <c r="T87" s="10" t="s">
        <v>402</v>
      </c>
      <c r="U87" s="10">
        <v>27.2</v>
      </c>
    </row>
    <row r="88" spans="2:21">
      <c r="B88" t="str">
        <f>IFERROR(VLOOKUP(C88,#REF!,14,FALSE)," ")</f>
        <v xml:space="preserve"> </v>
      </c>
      <c r="C88" s="11" t="s">
        <v>173</v>
      </c>
      <c r="D88" s="10">
        <v>0</v>
      </c>
      <c r="E88" s="10">
        <v>0</v>
      </c>
      <c r="F88" s="10">
        <v>0</v>
      </c>
      <c r="G88" s="10"/>
      <c r="H88" s="10">
        <v>29</v>
      </c>
      <c r="I88" s="10">
        <v>129</v>
      </c>
      <c r="J88" s="10">
        <v>0</v>
      </c>
      <c r="K88" s="10"/>
      <c r="L88" s="10">
        <v>2</v>
      </c>
      <c r="M88" s="10">
        <v>75</v>
      </c>
      <c r="N88" s="10">
        <v>1</v>
      </c>
      <c r="O88" s="10">
        <v>4</v>
      </c>
      <c r="P88" s="10"/>
      <c r="Q88" s="10">
        <v>0</v>
      </c>
      <c r="R88" s="10">
        <v>0</v>
      </c>
      <c r="S88" s="10">
        <v>0</v>
      </c>
      <c r="T88" s="10" t="s">
        <v>402</v>
      </c>
      <c r="U88" s="10">
        <v>26.4</v>
      </c>
    </row>
    <row r="89" spans="2:21">
      <c r="B89" t="str">
        <f>IFERROR(VLOOKUP(C89,#REF!,14,FALSE)," ")</f>
        <v xml:space="preserve"> </v>
      </c>
      <c r="C89" s="11" t="s">
        <v>156</v>
      </c>
      <c r="D89" s="10">
        <v>0</v>
      </c>
      <c r="E89" s="10">
        <v>0</v>
      </c>
      <c r="F89" s="10">
        <v>0</v>
      </c>
      <c r="G89" s="10"/>
      <c r="H89" s="10">
        <v>31</v>
      </c>
      <c r="I89" s="10">
        <v>125</v>
      </c>
      <c r="J89" s="10">
        <v>1</v>
      </c>
      <c r="K89" s="10"/>
      <c r="L89" s="10">
        <v>11</v>
      </c>
      <c r="M89" s="10">
        <v>84</v>
      </c>
      <c r="N89" s="10">
        <v>0</v>
      </c>
      <c r="O89" s="10">
        <v>11</v>
      </c>
      <c r="P89" s="10"/>
      <c r="Q89" s="10">
        <v>0</v>
      </c>
      <c r="R89" s="10">
        <v>1</v>
      </c>
      <c r="S89" s="10">
        <v>0</v>
      </c>
      <c r="T89" s="10" t="s">
        <v>402</v>
      </c>
      <c r="U89" s="10">
        <v>24.9</v>
      </c>
    </row>
    <row r="90" spans="2:21">
      <c r="B90" t="str">
        <f>IFERROR(VLOOKUP(C90,#REF!,14,FALSE)," ")</f>
        <v xml:space="preserve"> </v>
      </c>
      <c r="C90" s="11" t="s">
        <v>640</v>
      </c>
      <c r="D90" s="10">
        <v>0</v>
      </c>
      <c r="E90" s="10">
        <v>0</v>
      </c>
      <c r="F90" s="10">
        <v>0</v>
      </c>
      <c r="G90" s="10"/>
      <c r="H90" s="10">
        <v>35</v>
      </c>
      <c r="I90" s="10">
        <v>114</v>
      </c>
      <c r="J90" s="10">
        <v>0</v>
      </c>
      <c r="K90" s="10"/>
      <c r="L90" s="10">
        <v>10</v>
      </c>
      <c r="M90" s="10">
        <v>72</v>
      </c>
      <c r="N90" s="10">
        <v>1</v>
      </c>
      <c r="O90" s="10">
        <v>15</v>
      </c>
      <c r="P90" s="10"/>
      <c r="Q90" s="10">
        <v>0</v>
      </c>
      <c r="R90" s="10">
        <v>0</v>
      </c>
      <c r="S90" s="10">
        <v>0</v>
      </c>
      <c r="T90" s="10" t="s">
        <v>402</v>
      </c>
      <c r="U90" s="10">
        <v>24.6</v>
      </c>
    </row>
    <row r="91" spans="2:21">
      <c r="B91" t="str">
        <f>IFERROR(VLOOKUP(C91,#REF!,14,FALSE)," ")</f>
        <v xml:space="preserve"> </v>
      </c>
      <c r="C91" s="11" t="s">
        <v>150</v>
      </c>
      <c r="D91" s="10">
        <v>0</v>
      </c>
      <c r="E91" s="10">
        <v>0</v>
      </c>
      <c r="F91" s="10">
        <v>0</v>
      </c>
      <c r="G91" s="10"/>
      <c r="H91" s="10">
        <v>30</v>
      </c>
      <c r="I91" s="10">
        <v>111</v>
      </c>
      <c r="J91" s="10">
        <v>2</v>
      </c>
      <c r="K91" s="10"/>
      <c r="L91" s="10">
        <v>2</v>
      </c>
      <c r="M91" s="10">
        <v>12</v>
      </c>
      <c r="N91" s="10">
        <v>0</v>
      </c>
      <c r="O91" s="10">
        <v>4</v>
      </c>
      <c r="P91" s="10"/>
      <c r="Q91" s="10">
        <v>0</v>
      </c>
      <c r="R91" s="10">
        <v>0</v>
      </c>
      <c r="S91" s="10">
        <v>0</v>
      </c>
      <c r="T91" s="10" t="s">
        <v>402</v>
      </c>
      <c r="U91" s="10">
        <v>24.3</v>
      </c>
    </row>
    <row r="92" spans="2:21">
      <c r="B92" t="str">
        <f>IFERROR(VLOOKUP(C92,#REF!,14,FALSE)," ")</f>
        <v xml:space="preserve"> </v>
      </c>
      <c r="C92" s="11" t="s">
        <v>153</v>
      </c>
      <c r="D92" s="10">
        <v>0</v>
      </c>
      <c r="E92" s="10">
        <v>0</v>
      </c>
      <c r="F92" s="10">
        <v>0</v>
      </c>
      <c r="G92" s="10"/>
      <c r="H92" s="10">
        <v>60</v>
      </c>
      <c r="I92" s="10">
        <v>192</v>
      </c>
      <c r="J92" s="10">
        <v>0</v>
      </c>
      <c r="K92" s="10"/>
      <c r="L92" s="10">
        <v>13</v>
      </c>
      <c r="M92" s="10">
        <v>70</v>
      </c>
      <c r="N92" s="10">
        <v>0</v>
      </c>
      <c r="O92" s="10">
        <v>16</v>
      </c>
      <c r="P92" s="10"/>
      <c r="Q92" s="10">
        <v>0</v>
      </c>
      <c r="R92" s="10">
        <v>1</v>
      </c>
      <c r="S92" s="10">
        <v>0</v>
      </c>
      <c r="T92" s="10" t="s">
        <v>402</v>
      </c>
      <c r="U92" s="10">
        <v>24.2</v>
      </c>
    </row>
    <row r="93" spans="2:21">
      <c r="B93" t="str">
        <f>IFERROR(VLOOKUP(C93,#REF!,14,FALSE)," ")</f>
        <v xml:space="preserve"> </v>
      </c>
      <c r="C93" s="11" t="s">
        <v>147</v>
      </c>
      <c r="D93" s="10">
        <v>0</v>
      </c>
      <c r="E93" s="10">
        <v>0</v>
      </c>
      <c r="F93" s="10">
        <v>0</v>
      </c>
      <c r="G93" s="10"/>
      <c r="H93" s="10">
        <v>41</v>
      </c>
      <c r="I93" s="10">
        <v>131</v>
      </c>
      <c r="J93" s="10">
        <v>0</v>
      </c>
      <c r="K93" s="10"/>
      <c r="L93" s="10">
        <v>7</v>
      </c>
      <c r="M93" s="10">
        <v>93</v>
      </c>
      <c r="N93" s="10">
        <v>0</v>
      </c>
      <c r="O93" s="10">
        <v>15</v>
      </c>
      <c r="P93" s="10"/>
      <c r="Q93" s="10">
        <v>0</v>
      </c>
      <c r="R93" s="10">
        <v>0</v>
      </c>
      <c r="S93" s="10">
        <v>0</v>
      </c>
      <c r="T93" s="10" t="s">
        <v>402</v>
      </c>
      <c r="U93" s="10">
        <v>22.4</v>
      </c>
    </row>
    <row r="94" spans="2:21">
      <c r="B94" t="str">
        <f>IFERROR(VLOOKUP(C94,#REF!,14,FALSE)," ")</f>
        <v xml:space="preserve"> </v>
      </c>
      <c r="C94" s="11" t="s">
        <v>96</v>
      </c>
      <c r="D94" s="10">
        <v>0</v>
      </c>
      <c r="E94" s="10">
        <v>0</v>
      </c>
      <c r="F94" s="10">
        <v>0</v>
      </c>
      <c r="G94" s="10"/>
      <c r="H94" s="10">
        <v>18</v>
      </c>
      <c r="I94" s="10">
        <v>101</v>
      </c>
      <c r="J94" s="10">
        <v>0</v>
      </c>
      <c r="K94" s="10"/>
      <c r="L94" s="10">
        <v>5</v>
      </c>
      <c r="M94" s="10">
        <v>57</v>
      </c>
      <c r="N94" s="10">
        <v>1</v>
      </c>
      <c r="O94" s="10">
        <v>5</v>
      </c>
      <c r="P94" s="10"/>
      <c r="Q94" s="10">
        <v>0</v>
      </c>
      <c r="R94" s="10">
        <v>0</v>
      </c>
      <c r="S94" s="10">
        <v>0</v>
      </c>
      <c r="T94" s="10" t="s">
        <v>402</v>
      </c>
      <c r="U94" s="10">
        <v>21.8</v>
      </c>
    </row>
    <row r="95" spans="2:21">
      <c r="B95" t="str">
        <f>IFERROR(VLOOKUP(C95,#REF!,14,FALSE)," ")</f>
        <v xml:space="preserve"> </v>
      </c>
      <c r="C95" s="11" t="s">
        <v>155</v>
      </c>
      <c r="D95" s="10">
        <v>0</v>
      </c>
      <c r="E95" s="10">
        <v>0</v>
      </c>
      <c r="F95" s="10">
        <v>0</v>
      </c>
      <c r="G95" s="10"/>
      <c r="H95" s="10">
        <v>9</v>
      </c>
      <c r="I95" s="10">
        <v>31</v>
      </c>
      <c r="J95" s="10">
        <v>1</v>
      </c>
      <c r="K95" s="10"/>
      <c r="L95" s="10">
        <v>16</v>
      </c>
      <c r="M95" s="10">
        <v>122</v>
      </c>
      <c r="N95" s="10">
        <v>0</v>
      </c>
      <c r="O95" s="10">
        <v>24</v>
      </c>
      <c r="P95" s="10"/>
      <c r="Q95" s="10">
        <v>0</v>
      </c>
      <c r="R95" s="10">
        <v>0</v>
      </c>
      <c r="S95" s="10">
        <v>0</v>
      </c>
      <c r="T95" s="10" t="s">
        <v>402</v>
      </c>
      <c r="U95" s="10">
        <v>21.3</v>
      </c>
    </row>
    <row r="96" spans="2:21">
      <c r="B96" t="str">
        <f>IFERROR(VLOOKUP(C96,#REF!,14,FALSE)," ")</f>
        <v xml:space="preserve"> </v>
      </c>
      <c r="C96" s="11" t="s">
        <v>97</v>
      </c>
      <c r="D96" s="10">
        <v>0</v>
      </c>
      <c r="E96" s="10">
        <v>0</v>
      </c>
      <c r="F96" s="10">
        <v>0</v>
      </c>
      <c r="G96" s="10"/>
      <c r="H96" s="10">
        <v>19</v>
      </c>
      <c r="I96" s="10">
        <v>116</v>
      </c>
      <c r="J96" s="10">
        <v>0</v>
      </c>
      <c r="K96" s="10"/>
      <c r="L96" s="10">
        <v>6</v>
      </c>
      <c r="M96" s="10">
        <v>35</v>
      </c>
      <c r="N96" s="10">
        <v>1</v>
      </c>
      <c r="O96" s="10">
        <v>8</v>
      </c>
      <c r="P96" s="10"/>
      <c r="Q96" s="10">
        <v>0</v>
      </c>
      <c r="R96" s="10">
        <v>0</v>
      </c>
      <c r="S96" s="10">
        <v>0</v>
      </c>
      <c r="T96" s="10" t="s">
        <v>402</v>
      </c>
      <c r="U96" s="10">
        <v>21.1</v>
      </c>
    </row>
    <row r="97" spans="2:21">
      <c r="B97" t="str">
        <f>IFERROR(VLOOKUP(C97,#REF!,14,FALSE)," ")</f>
        <v xml:space="preserve"> </v>
      </c>
      <c r="C97" s="11" t="s">
        <v>162</v>
      </c>
      <c r="D97" s="10">
        <v>0</v>
      </c>
      <c r="E97" s="10">
        <v>0</v>
      </c>
      <c r="F97" s="10">
        <v>0</v>
      </c>
      <c r="G97" s="10"/>
      <c r="H97" s="10">
        <v>23</v>
      </c>
      <c r="I97" s="10">
        <v>105</v>
      </c>
      <c r="J97" s="10">
        <v>0</v>
      </c>
      <c r="K97" s="10"/>
      <c r="L97" s="10">
        <v>13</v>
      </c>
      <c r="M97" s="10">
        <v>94</v>
      </c>
      <c r="N97" s="10">
        <v>0</v>
      </c>
      <c r="O97" s="10">
        <v>18</v>
      </c>
      <c r="P97" s="10"/>
      <c r="Q97" s="10">
        <v>0</v>
      </c>
      <c r="R97" s="10">
        <v>0</v>
      </c>
      <c r="S97" s="10">
        <v>0</v>
      </c>
      <c r="T97" s="10" t="s">
        <v>402</v>
      </c>
      <c r="U97" s="10">
        <v>19.899999999999999</v>
      </c>
    </row>
    <row r="98" spans="2:21">
      <c r="B98" t="str">
        <f>IFERROR(VLOOKUP(C98,#REF!,14,FALSE)," ")</f>
        <v xml:space="preserve"> </v>
      </c>
      <c r="C98" s="11" t="s">
        <v>650</v>
      </c>
      <c r="D98" s="10">
        <v>0</v>
      </c>
      <c r="E98" s="10">
        <v>0</v>
      </c>
      <c r="F98" s="10">
        <v>0</v>
      </c>
      <c r="G98" s="10"/>
      <c r="H98" s="10">
        <v>17</v>
      </c>
      <c r="I98" s="10">
        <v>63</v>
      </c>
      <c r="J98" s="10">
        <v>0</v>
      </c>
      <c r="K98" s="10"/>
      <c r="L98" s="10">
        <v>20</v>
      </c>
      <c r="M98" s="10">
        <v>153</v>
      </c>
      <c r="N98" s="10">
        <v>0</v>
      </c>
      <c r="O98" s="10">
        <v>25</v>
      </c>
      <c r="P98" s="10"/>
      <c r="Q98" s="10">
        <v>0</v>
      </c>
      <c r="R98" s="10">
        <v>1</v>
      </c>
      <c r="S98" s="10">
        <v>0</v>
      </c>
      <c r="T98" s="10" t="s">
        <v>402</v>
      </c>
      <c r="U98" s="10">
        <v>19.600000000000001</v>
      </c>
    </row>
    <row r="99" spans="2:21">
      <c r="B99" t="str">
        <f>IFERROR(VLOOKUP(C99,#REF!,14,FALSE)," ")</f>
        <v xml:space="preserve"> </v>
      </c>
      <c r="C99" s="11" t="s">
        <v>652</v>
      </c>
      <c r="D99" s="10">
        <v>0</v>
      </c>
      <c r="E99" s="10">
        <v>0</v>
      </c>
      <c r="F99" s="10">
        <v>0</v>
      </c>
      <c r="G99" s="10"/>
      <c r="H99" s="10">
        <v>21</v>
      </c>
      <c r="I99" s="10">
        <v>101</v>
      </c>
      <c r="J99" s="10">
        <v>0</v>
      </c>
      <c r="K99" s="10"/>
      <c r="L99" s="10">
        <v>16</v>
      </c>
      <c r="M99" s="10">
        <v>91</v>
      </c>
      <c r="N99" s="10">
        <v>0</v>
      </c>
      <c r="O99" s="10">
        <v>21</v>
      </c>
      <c r="P99" s="10"/>
      <c r="Q99" s="10">
        <v>0</v>
      </c>
      <c r="R99" s="10">
        <v>0</v>
      </c>
      <c r="S99" s="10">
        <v>0</v>
      </c>
      <c r="T99" s="10" t="s">
        <v>402</v>
      </c>
      <c r="U99" s="10">
        <v>19.2</v>
      </c>
    </row>
    <row r="100" spans="2:21">
      <c r="B100" t="str">
        <f>IFERROR(VLOOKUP(C100,#REF!,14,FALSE)," ")</f>
        <v xml:space="preserve"> </v>
      </c>
      <c r="C100" s="11" t="s">
        <v>178</v>
      </c>
      <c r="D100" s="10">
        <v>0</v>
      </c>
      <c r="E100" s="10">
        <v>0</v>
      </c>
      <c r="F100" s="10">
        <v>0</v>
      </c>
      <c r="G100" s="10"/>
      <c r="H100" s="10">
        <v>32</v>
      </c>
      <c r="I100" s="10">
        <v>126</v>
      </c>
      <c r="J100" s="10">
        <v>0</v>
      </c>
      <c r="K100" s="10"/>
      <c r="L100" s="10">
        <v>5</v>
      </c>
      <c r="M100" s="10">
        <v>55</v>
      </c>
      <c r="N100" s="10">
        <v>0</v>
      </c>
      <c r="O100" s="10">
        <v>7</v>
      </c>
      <c r="P100" s="10"/>
      <c r="Q100" s="10">
        <v>0</v>
      </c>
      <c r="R100" s="10">
        <v>0</v>
      </c>
      <c r="S100" s="10">
        <v>0</v>
      </c>
      <c r="T100" s="10" t="s">
        <v>402</v>
      </c>
      <c r="U100" s="10">
        <v>18.100000000000001</v>
      </c>
    </row>
    <row r="101" spans="2:21">
      <c r="B101" t="str">
        <f>IFERROR(VLOOKUP(C101,#REF!,14,FALSE)," ")</f>
        <v xml:space="preserve"> </v>
      </c>
      <c r="C101" s="11" t="s">
        <v>174</v>
      </c>
      <c r="D101" s="10">
        <v>0</v>
      </c>
      <c r="E101" s="10">
        <v>0</v>
      </c>
      <c r="F101" s="10">
        <v>0</v>
      </c>
      <c r="G101" s="10"/>
      <c r="H101" s="10">
        <v>12</v>
      </c>
      <c r="I101" s="10">
        <v>-3</v>
      </c>
      <c r="J101" s="10">
        <v>1</v>
      </c>
      <c r="K101" s="10"/>
      <c r="L101" s="10">
        <v>7</v>
      </c>
      <c r="M101" s="10">
        <v>90</v>
      </c>
      <c r="N101" s="10">
        <v>0</v>
      </c>
      <c r="O101" s="10">
        <v>10</v>
      </c>
      <c r="P101" s="10"/>
      <c r="Q101" s="10">
        <v>1</v>
      </c>
      <c r="R101" s="10">
        <v>0</v>
      </c>
      <c r="S101" s="10">
        <v>0</v>
      </c>
      <c r="T101" s="10" t="s">
        <v>402</v>
      </c>
      <c r="U101" s="10">
        <v>16.7</v>
      </c>
    </row>
    <row r="102" spans="2:21">
      <c r="B102" t="str">
        <f>IFERROR(VLOOKUP(C102,#REF!,14,FALSE)," ")</f>
        <v xml:space="preserve"> </v>
      </c>
      <c r="C102" s="11" t="s">
        <v>164</v>
      </c>
      <c r="D102" s="10">
        <v>0</v>
      </c>
      <c r="E102" s="10">
        <v>0</v>
      </c>
      <c r="F102" s="10">
        <v>0</v>
      </c>
      <c r="G102" s="10"/>
      <c r="H102" s="10">
        <v>41</v>
      </c>
      <c r="I102" s="10">
        <v>144</v>
      </c>
      <c r="J102" s="10">
        <v>0</v>
      </c>
      <c r="K102" s="10"/>
      <c r="L102" s="10">
        <v>3</v>
      </c>
      <c r="M102" s="10">
        <v>22</v>
      </c>
      <c r="N102" s="10">
        <v>0</v>
      </c>
      <c r="O102" s="10">
        <v>5</v>
      </c>
      <c r="P102" s="10"/>
      <c r="Q102" s="10">
        <v>0</v>
      </c>
      <c r="R102" s="10">
        <v>0</v>
      </c>
      <c r="S102" s="10">
        <v>0</v>
      </c>
      <c r="T102" s="10" t="s">
        <v>402</v>
      </c>
      <c r="U102" s="10">
        <v>16.600000000000001</v>
      </c>
    </row>
    <row r="103" spans="2:21">
      <c r="B103" t="str">
        <f>IFERROR(VLOOKUP(C103,#REF!,14,FALSE)," ")</f>
        <v xml:space="preserve"> </v>
      </c>
      <c r="C103" s="11" t="s">
        <v>145</v>
      </c>
      <c r="D103" s="10">
        <v>0</v>
      </c>
      <c r="E103" s="10">
        <v>0</v>
      </c>
      <c r="F103" s="10">
        <v>0</v>
      </c>
      <c r="G103" s="10"/>
      <c r="H103" s="10">
        <v>31</v>
      </c>
      <c r="I103" s="10">
        <v>151</v>
      </c>
      <c r="J103" s="10">
        <v>0</v>
      </c>
      <c r="K103" s="10"/>
      <c r="L103" s="10">
        <v>1</v>
      </c>
      <c r="M103" s="10">
        <v>11</v>
      </c>
      <c r="N103" s="10">
        <v>0</v>
      </c>
      <c r="O103" s="10">
        <v>2</v>
      </c>
      <c r="P103" s="10"/>
      <c r="Q103" s="10">
        <v>0</v>
      </c>
      <c r="R103" s="10">
        <v>0</v>
      </c>
      <c r="S103" s="10">
        <v>0</v>
      </c>
      <c r="T103" s="10" t="s">
        <v>402</v>
      </c>
      <c r="U103" s="10">
        <v>16.2</v>
      </c>
    </row>
    <row r="104" spans="2:21">
      <c r="B104" t="str">
        <f>IFERROR(VLOOKUP(C104,#REF!,14,FALSE)," ")</f>
        <v xml:space="preserve"> </v>
      </c>
      <c r="C104" s="11" t="s">
        <v>171</v>
      </c>
      <c r="D104" s="10">
        <v>0</v>
      </c>
      <c r="E104" s="10">
        <v>0</v>
      </c>
      <c r="F104" s="10">
        <v>0</v>
      </c>
      <c r="G104" s="10"/>
      <c r="H104" s="10">
        <v>15</v>
      </c>
      <c r="I104" s="10">
        <v>20</v>
      </c>
      <c r="J104" s="10">
        <v>0</v>
      </c>
      <c r="K104" s="10"/>
      <c r="L104" s="10">
        <v>20</v>
      </c>
      <c r="M104" s="10">
        <v>136</v>
      </c>
      <c r="N104" s="10">
        <v>0</v>
      </c>
      <c r="O104" s="10">
        <v>25</v>
      </c>
      <c r="P104" s="10"/>
      <c r="Q104" s="10">
        <v>0</v>
      </c>
      <c r="R104" s="10">
        <v>0</v>
      </c>
      <c r="S104" s="10">
        <v>0</v>
      </c>
      <c r="T104" s="10" t="s">
        <v>402</v>
      </c>
      <c r="U104" s="10">
        <v>15.6</v>
      </c>
    </row>
    <row r="105" spans="2:21">
      <c r="B105" t="str">
        <f>IFERROR(VLOOKUP(C105,#REF!,14,FALSE)," ")</f>
        <v xml:space="preserve"> </v>
      </c>
      <c r="C105" s="11" t="s">
        <v>137</v>
      </c>
      <c r="D105" s="10">
        <v>0</v>
      </c>
      <c r="E105" s="10">
        <v>0</v>
      </c>
      <c r="F105" s="10">
        <v>0</v>
      </c>
      <c r="G105" s="10"/>
      <c r="H105" s="10">
        <v>25</v>
      </c>
      <c r="I105" s="10">
        <v>95</v>
      </c>
      <c r="J105" s="10">
        <v>1</v>
      </c>
      <c r="K105" s="10"/>
      <c r="L105" s="10">
        <v>0</v>
      </c>
      <c r="M105" s="10">
        <v>0</v>
      </c>
      <c r="N105" s="10">
        <v>0</v>
      </c>
      <c r="O105" s="10">
        <v>1</v>
      </c>
      <c r="P105" s="10"/>
      <c r="Q105" s="10">
        <v>0</v>
      </c>
      <c r="R105" s="10">
        <v>0</v>
      </c>
      <c r="S105" s="10">
        <v>0</v>
      </c>
      <c r="T105" s="10" t="s">
        <v>402</v>
      </c>
      <c r="U105" s="10">
        <v>15.5</v>
      </c>
    </row>
    <row r="106" spans="2:21">
      <c r="B106" t="str">
        <f>IFERROR(VLOOKUP(C106,#REF!,14,FALSE)," ")</f>
        <v xml:space="preserve"> </v>
      </c>
      <c r="C106" s="11" t="s">
        <v>665</v>
      </c>
      <c r="D106" s="10">
        <v>0</v>
      </c>
      <c r="E106" s="10">
        <v>0</v>
      </c>
      <c r="F106" s="10">
        <v>0</v>
      </c>
      <c r="G106" s="10"/>
      <c r="H106" s="10">
        <v>8</v>
      </c>
      <c r="I106" s="10">
        <v>82</v>
      </c>
      <c r="J106" s="10">
        <v>1</v>
      </c>
      <c r="K106" s="10"/>
      <c r="L106" s="10">
        <v>1</v>
      </c>
      <c r="M106" s="10">
        <v>-2</v>
      </c>
      <c r="N106" s="10">
        <v>0</v>
      </c>
      <c r="O106" s="10">
        <v>1</v>
      </c>
      <c r="P106" s="10"/>
      <c r="Q106" s="10">
        <v>0</v>
      </c>
      <c r="R106" s="10">
        <v>0</v>
      </c>
      <c r="S106" s="10">
        <v>0</v>
      </c>
      <c r="T106" s="10" t="s">
        <v>402</v>
      </c>
      <c r="U106" s="10">
        <v>14</v>
      </c>
    </row>
    <row r="107" spans="2:21">
      <c r="B107" t="str">
        <f>IFERROR(VLOOKUP(C107,#REF!,14,FALSE)," ")</f>
        <v xml:space="preserve"> </v>
      </c>
      <c r="C107" s="11" t="s">
        <v>169</v>
      </c>
      <c r="D107" s="10">
        <v>0</v>
      </c>
      <c r="E107" s="10">
        <v>0</v>
      </c>
      <c r="F107" s="10">
        <v>0</v>
      </c>
      <c r="G107" s="10"/>
      <c r="H107" s="10">
        <v>20</v>
      </c>
      <c r="I107" s="10">
        <v>109</v>
      </c>
      <c r="J107" s="10">
        <v>0</v>
      </c>
      <c r="K107" s="10"/>
      <c r="L107" s="10">
        <v>3</v>
      </c>
      <c r="M107" s="10">
        <v>29</v>
      </c>
      <c r="N107" s="10">
        <v>0</v>
      </c>
      <c r="O107" s="10">
        <v>4</v>
      </c>
      <c r="P107" s="10"/>
      <c r="Q107" s="10">
        <v>0</v>
      </c>
      <c r="R107" s="10">
        <v>0</v>
      </c>
      <c r="S107" s="10">
        <v>0</v>
      </c>
      <c r="T107" s="10" t="s">
        <v>402</v>
      </c>
      <c r="U107" s="10">
        <v>13.8</v>
      </c>
    </row>
    <row r="108" spans="2:21">
      <c r="B108" t="str">
        <f>IFERROR(VLOOKUP(C108,#REF!,14,FALSE)," ")</f>
        <v xml:space="preserve"> </v>
      </c>
      <c r="C108" s="11" t="s">
        <v>668</v>
      </c>
      <c r="D108" s="10">
        <v>0</v>
      </c>
      <c r="E108" s="10">
        <v>0</v>
      </c>
      <c r="F108" s="10">
        <v>0</v>
      </c>
      <c r="G108" s="10"/>
      <c r="H108" s="10">
        <v>4</v>
      </c>
      <c r="I108" s="10">
        <v>33</v>
      </c>
      <c r="J108" s="10">
        <v>1</v>
      </c>
      <c r="K108" s="10"/>
      <c r="L108" s="10">
        <v>5</v>
      </c>
      <c r="M108" s="10">
        <v>44</v>
      </c>
      <c r="N108" s="10">
        <v>0</v>
      </c>
      <c r="O108" s="10">
        <v>7</v>
      </c>
      <c r="P108" s="10"/>
      <c r="Q108" s="10">
        <v>0</v>
      </c>
      <c r="R108" s="10">
        <v>0</v>
      </c>
      <c r="S108" s="10">
        <v>0</v>
      </c>
      <c r="T108" s="10" t="s">
        <v>402</v>
      </c>
      <c r="U108" s="10">
        <v>13.7</v>
      </c>
    </row>
    <row r="109" spans="2:21">
      <c r="B109" t="str">
        <f>IFERROR(VLOOKUP(C109,#REF!,14,FALSE)," ")</f>
        <v xml:space="preserve"> </v>
      </c>
      <c r="C109" s="11" t="s">
        <v>138</v>
      </c>
      <c r="D109" s="10">
        <v>0</v>
      </c>
      <c r="E109" s="10">
        <v>0</v>
      </c>
      <c r="F109" s="10">
        <v>0</v>
      </c>
      <c r="G109" s="10"/>
      <c r="H109" s="10">
        <v>22</v>
      </c>
      <c r="I109" s="10">
        <v>55</v>
      </c>
      <c r="J109" s="10">
        <v>0</v>
      </c>
      <c r="K109" s="10"/>
      <c r="L109" s="10">
        <v>6</v>
      </c>
      <c r="M109" s="10">
        <v>78</v>
      </c>
      <c r="N109" s="10">
        <v>0</v>
      </c>
      <c r="O109" s="10">
        <v>10</v>
      </c>
      <c r="P109" s="10"/>
      <c r="Q109" s="10">
        <v>0</v>
      </c>
      <c r="R109" s="10">
        <v>0</v>
      </c>
      <c r="S109" s="10">
        <v>0</v>
      </c>
      <c r="T109" s="10" t="s">
        <v>402</v>
      </c>
      <c r="U109" s="10">
        <v>13.3</v>
      </c>
    </row>
    <row r="110" spans="2:21">
      <c r="B110" t="str">
        <f>IFERROR(VLOOKUP(C110,#REF!,14,FALSE)," ")</f>
        <v xml:space="preserve"> </v>
      </c>
      <c r="C110" s="11" t="s">
        <v>154</v>
      </c>
      <c r="D110" s="10">
        <v>0</v>
      </c>
      <c r="E110" s="10">
        <v>0</v>
      </c>
      <c r="F110" s="10">
        <v>0</v>
      </c>
      <c r="G110" s="10"/>
      <c r="H110" s="10">
        <v>6</v>
      </c>
      <c r="I110" s="10">
        <v>18</v>
      </c>
      <c r="J110" s="10">
        <v>0</v>
      </c>
      <c r="K110" s="10"/>
      <c r="L110" s="10">
        <v>6</v>
      </c>
      <c r="M110" s="10">
        <v>50</v>
      </c>
      <c r="N110" s="10">
        <v>1</v>
      </c>
      <c r="O110" s="10">
        <v>12</v>
      </c>
      <c r="P110" s="10"/>
      <c r="Q110" s="10">
        <v>0</v>
      </c>
      <c r="R110" s="10">
        <v>0</v>
      </c>
      <c r="S110" s="10">
        <v>0</v>
      </c>
      <c r="T110" s="10" t="s">
        <v>402</v>
      </c>
      <c r="U110" s="10">
        <v>12.8</v>
      </c>
    </row>
    <row r="111" spans="2:21">
      <c r="B111" t="str">
        <f>IFERROR(VLOOKUP(C111,#REF!,14,FALSE)," ")</f>
        <v xml:space="preserve"> </v>
      </c>
      <c r="C111" s="11" t="s">
        <v>183</v>
      </c>
      <c r="D111" s="10">
        <v>0</v>
      </c>
      <c r="E111" s="10">
        <v>0</v>
      </c>
      <c r="F111" s="10">
        <v>0</v>
      </c>
      <c r="G111" s="10"/>
      <c r="H111" s="10">
        <v>9</v>
      </c>
      <c r="I111" s="10">
        <v>59</v>
      </c>
      <c r="J111" s="10">
        <v>0</v>
      </c>
      <c r="K111" s="10"/>
      <c r="L111" s="10">
        <v>0</v>
      </c>
      <c r="M111" s="10">
        <v>0</v>
      </c>
      <c r="N111" s="10">
        <v>0</v>
      </c>
      <c r="O111" s="10">
        <v>1</v>
      </c>
      <c r="P111" s="10"/>
      <c r="Q111" s="10">
        <v>0</v>
      </c>
      <c r="R111" s="10">
        <v>0</v>
      </c>
      <c r="S111" s="10">
        <v>1</v>
      </c>
      <c r="T111" s="10" t="s">
        <v>402</v>
      </c>
      <c r="U111" s="10">
        <v>11.9</v>
      </c>
    </row>
    <row r="112" spans="2:21">
      <c r="B112" t="str">
        <f>IFERROR(VLOOKUP(C112,#REF!,14,FALSE)," ")</f>
        <v xml:space="preserve"> </v>
      </c>
      <c r="C112" s="13" t="s">
        <v>172</v>
      </c>
      <c r="D112" s="10">
        <v>0</v>
      </c>
      <c r="E112" s="10">
        <v>0</v>
      </c>
      <c r="F112" s="10">
        <v>0</v>
      </c>
      <c r="G112" s="10"/>
      <c r="H112" s="10">
        <v>19</v>
      </c>
      <c r="I112" s="10">
        <v>50</v>
      </c>
      <c r="J112" s="10">
        <v>1</v>
      </c>
      <c r="K112" s="10"/>
      <c r="L112" s="10">
        <v>3</v>
      </c>
      <c r="M112" s="10">
        <v>25</v>
      </c>
      <c r="N112" s="10">
        <v>0</v>
      </c>
      <c r="O112" s="10">
        <v>5</v>
      </c>
      <c r="P112" s="10"/>
      <c r="Q112" s="10">
        <v>0</v>
      </c>
      <c r="R112" s="10">
        <v>1</v>
      </c>
      <c r="S112" s="10">
        <v>0</v>
      </c>
      <c r="T112" s="10" t="s">
        <v>402</v>
      </c>
      <c r="U112" s="10">
        <v>11.5</v>
      </c>
    </row>
    <row r="113" spans="2:21">
      <c r="B113" t="str">
        <f>IFERROR(VLOOKUP(C113,#REF!,14,FALSE)," ")</f>
        <v xml:space="preserve"> </v>
      </c>
      <c r="C113" s="11" t="s">
        <v>134</v>
      </c>
      <c r="D113" s="10">
        <v>0</v>
      </c>
      <c r="E113" s="10">
        <v>0</v>
      </c>
      <c r="F113" s="10">
        <v>0</v>
      </c>
      <c r="G113" s="10"/>
      <c r="H113" s="10">
        <v>12</v>
      </c>
      <c r="I113" s="10">
        <v>40</v>
      </c>
      <c r="J113" s="10">
        <v>1</v>
      </c>
      <c r="K113" s="10"/>
      <c r="L113" s="10">
        <v>2</v>
      </c>
      <c r="M113" s="10">
        <v>14</v>
      </c>
      <c r="N113" s="10">
        <v>0</v>
      </c>
      <c r="O113" s="10">
        <v>3</v>
      </c>
      <c r="P113" s="10"/>
      <c r="Q113" s="10">
        <v>0</v>
      </c>
      <c r="R113" s="10">
        <v>0</v>
      </c>
      <c r="S113" s="10">
        <v>0</v>
      </c>
      <c r="T113" s="10" t="s">
        <v>402</v>
      </c>
      <c r="U113" s="10">
        <v>11.4</v>
      </c>
    </row>
    <row r="114" spans="2:21">
      <c r="B114" t="str">
        <f>IFERROR(VLOOKUP(C114,#REF!,14,FALSE)," ")</f>
        <v xml:space="preserve"> </v>
      </c>
      <c r="C114" s="11" t="s">
        <v>166</v>
      </c>
      <c r="D114" s="10">
        <v>0</v>
      </c>
      <c r="E114" s="10">
        <v>0</v>
      </c>
      <c r="F114" s="10">
        <v>0</v>
      </c>
      <c r="G114" s="10"/>
      <c r="H114" s="10">
        <v>27</v>
      </c>
      <c r="I114" s="10">
        <v>94</v>
      </c>
      <c r="J114" s="10">
        <v>1</v>
      </c>
      <c r="K114" s="10"/>
      <c r="L114" s="10">
        <v>1</v>
      </c>
      <c r="M114" s="10">
        <v>0</v>
      </c>
      <c r="N114" s="10">
        <v>0</v>
      </c>
      <c r="O114" s="10">
        <v>2</v>
      </c>
      <c r="P114" s="10"/>
      <c r="Q114" s="10">
        <v>0</v>
      </c>
      <c r="R114" s="10">
        <v>2</v>
      </c>
      <c r="S114" s="10">
        <v>0</v>
      </c>
      <c r="T114" s="10" t="s">
        <v>402</v>
      </c>
      <c r="U114" s="10">
        <v>11.4</v>
      </c>
    </row>
    <row r="115" spans="2:21">
      <c r="B115" t="str">
        <f>IFERROR(VLOOKUP(C115,#REF!,14,FALSE)," ")</f>
        <v xml:space="preserve"> </v>
      </c>
      <c r="C115" s="11" t="s">
        <v>677</v>
      </c>
      <c r="D115" s="10">
        <v>0</v>
      </c>
      <c r="E115" s="10">
        <v>0</v>
      </c>
      <c r="F115" s="10">
        <v>0</v>
      </c>
      <c r="G115" s="10"/>
      <c r="H115" s="10">
        <v>0</v>
      </c>
      <c r="I115" s="10">
        <v>0</v>
      </c>
      <c r="J115" s="10">
        <v>0</v>
      </c>
      <c r="K115" s="10"/>
      <c r="L115" s="10">
        <v>7</v>
      </c>
      <c r="M115" s="10">
        <v>52</v>
      </c>
      <c r="N115" s="10">
        <v>1</v>
      </c>
      <c r="O115" s="10">
        <v>10</v>
      </c>
      <c r="P115" s="10"/>
      <c r="Q115" s="10">
        <v>0</v>
      </c>
      <c r="R115" s="10">
        <v>0</v>
      </c>
      <c r="S115" s="10">
        <v>0</v>
      </c>
      <c r="T115" s="10" t="s">
        <v>402</v>
      </c>
      <c r="U115" s="10">
        <v>11.2</v>
      </c>
    </row>
    <row r="116" spans="2:21">
      <c r="B116" t="str">
        <f>IFERROR(VLOOKUP(C116,#REF!,14,FALSE)," ")</f>
        <v xml:space="preserve"> </v>
      </c>
      <c r="C116" s="11" t="s">
        <v>140</v>
      </c>
      <c r="D116" s="10">
        <v>0</v>
      </c>
      <c r="E116" s="10">
        <v>0</v>
      </c>
      <c r="F116" s="10">
        <v>0</v>
      </c>
      <c r="G116" s="10"/>
      <c r="H116" s="10">
        <v>24</v>
      </c>
      <c r="I116" s="10">
        <v>87</v>
      </c>
      <c r="J116" s="10">
        <v>0</v>
      </c>
      <c r="K116" s="10"/>
      <c r="L116" s="10">
        <v>3</v>
      </c>
      <c r="M116" s="10">
        <v>17</v>
      </c>
      <c r="N116" s="10">
        <v>0</v>
      </c>
      <c r="O116" s="10">
        <v>5</v>
      </c>
      <c r="P116" s="10"/>
      <c r="Q116" s="10">
        <v>0</v>
      </c>
      <c r="R116" s="10">
        <v>0</v>
      </c>
      <c r="S116" s="10">
        <v>0</v>
      </c>
      <c r="T116" s="10" t="s">
        <v>402</v>
      </c>
      <c r="U116" s="10">
        <v>10.4</v>
      </c>
    </row>
    <row r="117" spans="2:21">
      <c r="B117" t="str">
        <f>IFERROR(VLOOKUP(C117,#REF!,14,FALSE)," ")</f>
        <v xml:space="preserve"> </v>
      </c>
      <c r="C117" s="11" t="s">
        <v>679</v>
      </c>
      <c r="D117" s="10">
        <v>0</v>
      </c>
      <c r="E117" s="10">
        <v>0</v>
      </c>
      <c r="F117" s="10">
        <v>0</v>
      </c>
      <c r="G117" s="10"/>
      <c r="H117" s="10">
        <v>10</v>
      </c>
      <c r="I117" s="10">
        <v>47</v>
      </c>
      <c r="J117" s="10">
        <v>0</v>
      </c>
      <c r="K117" s="10"/>
      <c r="L117" s="10">
        <v>6</v>
      </c>
      <c r="M117" s="10">
        <v>77</v>
      </c>
      <c r="N117" s="10">
        <v>0</v>
      </c>
      <c r="O117" s="10">
        <v>9</v>
      </c>
      <c r="P117" s="10"/>
      <c r="Q117" s="10">
        <v>0</v>
      </c>
      <c r="R117" s="10">
        <v>1</v>
      </c>
      <c r="S117" s="10">
        <v>0</v>
      </c>
      <c r="T117" s="10" t="s">
        <v>402</v>
      </c>
      <c r="U117" s="10">
        <v>10.4</v>
      </c>
    </row>
    <row r="118" spans="2:21">
      <c r="B118" t="str">
        <f>IFERROR(VLOOKUP(C118,#REF!,14,FALSE)," ")</f>
        <v xml:space="preserve"> </v>
      </c>
      <c r="C118" s="11" t="s">
        <v>2730</v>
      </c>
      <c r="D118" s="10">
        <v>0</v>
      </c>
      <c r="E118" s="10">
        <v>0</v>
      </c>
      <c r="F118" s="10">
        <v>0</v>
      </c>
      <c r="G118" s="10"/>
      <c r="H118" s="10">
        <v>7</v>
      </c>
      <c r="I118" s="10">
        <v>34</v>
      </c>
      <c r="J118" s="10">
        <v>1</v>
      </c>
      <c r="K118" s="10"/>
      <c r="L118" s="10">
        <v>0</v>
      </c>
      <c r="M118" s="10">
        <v>0</v>
      </c>
      <c r="N118" s="10">
        <v>0</v>
      </c>
      <c r="O118" s="10">
        <v>0</v>
      </c>
      <c r="P118" s="10"/>
      <c r="Q118" s="10">
        <v>0</v>
      </c>
      <c r="R118" s="10">
        <v>0</v>
      </c>
      <c r="S118" s="10">
        <v>0</v>
      </c>
      <c r="T118" s="10" t="s">
        <v>402</v>
      </c>
      <c r="U118" s="10">
        <v>9.4</v>
      </c>
    </row>
    <row r="119" spans="2:21">
      <c r="B119" t="str">
        <f>IFERROR(VLOOKUP(C119,#REF!,14,FALSE)," ")</f>
        <v xml:space="preserve"> </v>
      </c>
      <c r="C119" s="11" t="s">
        <v>686</v>
      </c>
      <c r="D119" s="10">
        <v>0</v>
      </c>
      <c r="E119" s="10">
        <v>0</v>
      </c>
      <c r="F119" s="10">
        <v>0</v>
      </c>
      <c r="G119" s="10"/>
      <c r="H119" s="10">
        <v>9</v>
      </c>
      <c r="I119" s="10">
        <v>28</v>
      </c>
      <c r="J119" s="10">
        <v>1</v>
      </c>
      <c r="K119" s="10"/>
      <c r="L119" s="10">
        <v>1</v>
      </c>
      <c r="M119" s="10">
        <v>5</v>
      </c>
      <c r="N119" s="10">
        <v>0</v>
      </c>
      <c r="O119" s="10">
        <v>1</v>
      </c>
      <c r="P119" s="10"/>
      <c r="Q119" s="10">
        <v>0</v>
      </c>
      <c r="R119" s="10">
        <v>0</v>
      </c>
      <c r="S119" s="10">
        <v>0</v>
      </c>
      <c r="T119" s="10" t="s">
        <v>402</v>
      </c>
      <c r="U119" s="10">
        <v>9.3000000000000007</v>
      </c>
    </row>
    <row r="120" spans="2:21">
      <c r="B120" t="str">
        <f>IFERROR(VLOOKUP(C120,#REF!,14,FALSE)," ")</f>
        <v xml:space="preserve"> </v>
      </c>
      <c r="C120" s="11" t="s">
        <v>688</v>
      </c>
      <c r="D120" s="10">
        <v>0</v>
      </c>
      <c r="E120" s="10">
        <v>0</v>
      </c>
      <c r="F120" s="10">
        <v>0</v>
      </c>
      <c r="G120" s="10"/>
      <c r="H120" s="10">
        <v>2</v>
      </c>
      <c r="I120" s="10">
        <v>0</v>
      </c>
      <c r="J120" s="10">
        <v>0</v>
      </c>
      <c r="K120" s="10"/>
      <c r="L120" s="10">
        <v>5</v>
      </c>
      <c r="M120" s="10">
        <v>72</v>
      </c>
      <c r="N120" s="10">
        <v>0</v>
      </c>
      <c r="O120" s="10">
        <v>5</v>
      </c>
      <c r="P120" s="10"/>
      <c r="Q120" s="10">
        <v>1</v>
      </c>
      <c r="R120" s="10">
        <v>0</v>
      </c>
      <c r="S120" s="10">
        <v>0</v>
      </c>
      <c r="T120" s="10" t="s">
        <v>402</v>
      </c>
      <c r="U120" s="10">
        <v>9.1999999999999993</v>
      </c>
    </row>
    <row r="121" spans="2:21">
      <c r="B121" t="str">
        <f>IFERROR(VLOOKUP(C121,#REF!,14,FALSE)," ")</f>
        <v xml:space="preserve"> </v>
      </c>
      <c r="C121" s="11" t="s">
        <v>189</v>
      </c>
      <c r="D121" s="10">
        <v>0</v>
      </c>
      <c r="E121" s="10">
        <v>0</v>
      </c>
      <c r="F121" s="10">
        <v>0</v>
      </c>
      <c r="G121" s="10"/>
      <c r="H121" s="10">
        <v>14</v>
      </c>
      <c r="I121" s="10">
        <v>58</v>
      </c>
      <c r="J121" s="10">
        <v>0</v>
      </c>
      <c r="K121" s="10"/>
      <c r="L121" s="10">
        <v>3</v>
      </c>
      <c r="M121" s="10">
        <v>33</v>
      </c>
      <c r="N121" s="10">
        <v>0</v>
      </c>
      <c r="O121" s="10">
        <v>3</v>
      </c>
      <c r="P121" s="10"/>
      <c r="Q121" s="10">
        <v>0</v>
      </c>
      <c r="R121" s="10">
        <v>0</v>
      </c>
      <c r="S121" s="10">
        <v>0</v>
      </c>
      <c r="T121" s="10" t="s">
        <v>402</v>
      </c>
      <c r="U121" s="10">
        <v>9.1</v>
      </c>
    </row>
    <row r="122" spans="2:21">
      <c r="B122" t="str">
        <f>IFERROR(VLOOKUP(C122,#REF!,14,FALSE)," ")</f>
        <v xml:space="preserve"> </v>
      </c>
      <c r="C122" s="11" t="s">
        <v>95</v>
      </c>
      <c r="D122" s="10">
        <v>0</v>
      </c>
      <c r="E122" s="10">
        <v>0</v>
      </c>
      <c r="F122" s="10">
        <v>0</v>
      </c>
      <c r="G122" s="10"/>
      <c r="H122" s="10">
        <v>18</v>
      </c>
      <c r="I122" s="10">
        <v>87</v>
      </c>
      <c r="J122" s="10">
        <v>0</v>
      </c>
      <c r="K122" s="10"/>
      <c r="L122" s="10">
        <v>0</v>
      </c>
      <c r="M122" s="10">
        <v>0</v>
      </c>
      <c r="N122" s="10">
        <v>0</v>
      </c>
      <c r="O122" s="10">
        <v>2</v>
      </c>
      <c r="P122" s="10"/>
      <c r="Q122" s="10">
        <v>0</v>
      </c>
      <c r="R122" s="10">
        <v>0</v>
      </c>
      <c r="S122" s="10">
        <v>0</v>
      </c>
      <c r="T122" s="10" t="s">
        <v>402</v>
      </c>
      <c r="U122" s="10">
        <v>8.6999999999999993</v>
      </c>
    </row>
    <row r="123" spans="2:21">
      <c r="B123" t="str">
        <f>IFERROR(VLOOKUP(C123,#REF!,14,FALSE)," ")</f>
        <v xml:space="preserve"> </v>
      </c>
      <c r="C123" s="11" t="s">
        <v>693</v>
      </c>
      <c r="D123" s="10">
        <v>0</v>
      </c>
      <c r="E123" s="10">
        <v>0</v>
      </c>
      <c r="F123" s="10">
        <v>0</v>
      </c>
      <c r="G123" s="10"/>
      <c r="H123" s="10">
        <v>2</v>
      </c>
      <c r="I123" s="10">
        <v>4</v>
      </c>
      <c r="J123" s="10">
        <v>0</v>
      </c>
      <c r="K123" s="10"/>
      <c r="L123" s="10">
        <v>4</v>
      </c>
      <c r="M123" s="10">
        <v>83</v>
      </c>
      <c r="N123" s="10">
        <v>0</v>
      </c>
      <c r="O123" s="10">
        <v>4</v>
      </c>
      <c r="P123" s="10"/>
      <c r="Q123" s="10">
        <v>0</v>
      </c>
      <c r="R123" s="10">
        <v>0</v>
      </c>
      <c r="S123" s="10">
        <v>0</v>
      </c>
      <c r="T123" s="10" t="s">
        <v>402</v>
      </c>
      <c r="U123" s="10">
        <v>8.6999999999999993</v>
      </c>
    </row>
    <row r="124" spans="2:21">
      <c r="B124" t="str">
        <f>IFERROR(VLOOKUP(C124,#REF!,14,FALSE)," ")</f>
        <v xml:space="preserve"> </v>
      </c>
      <c r="C124" s="11" t="s">
        <v>186</v>
      </c>
      <c r="D124" s="10">
        <v>0</v>
      </c>
      <c r="E124" s="10">
        <v>0</v>
      </c>
      <c r="F124" s="10">
        <v>0</v>
      </c>
      <c r="G124" s="10"/>
      <c r="H124" s="10">
        <v>8</v>
      </c>
      <c r="I124" s="10">
        <v>26</v>
      </c>
      <c r="J124" s="10">
        <v>1</v>
      </c>
      <c r="K124" s="10"/>
      <c r="L124" s="10">
        <v>0</v>
      </c>
      <c r="M124" s="10">
        <v>0</v>
      </c>
      <c r="N124" s="10">
        <v>0</v>
      </c>
      <c r="O124" s="10">
        <v>1</v>
      </c>
      <c r="P124" s="10"/>
      <c r="Q124" s="10">
        <v>0</v>
      </c>
      <c r="R124" s="10">
        <v>0</v>
      </c>
      <c r="S124" s="10">
        <v>0</v>
      </c>
      <c r="T124" s="10" t="s">
        <v>402</v>
      </c>
      <c r="U124" s="10">
        <v>8.6</v>
      </c>
    </row>
    <row r="125" spans="2:21">
      <c r="B125" t="str">
        <f>IFERROR(VLOOKUP(C125,#REF!,14,FALSE)," ")</f>
        <v xml:space="preserve"> </v>
      </c>
      <c r="C125" s="11" t="s">
        <v>146</v>
      </c>
      <c r="D125" s="10">
        <v>0</v>
      </c>
      <c r="E125" s="10">
        <v>0</v>
      </c>
      <c r="F125" s="10">
        <v>0</v>
      </c>
      <c r="G125" s="10"/>
      <c r="H125" s="10">
        <v>19</v>
      </c>
      <c r="I125" s="10">
        <v>64</v>
      </c>
      <c r="J125" s="10">
        <v>0</v>
      </c>
      <c r="K125" s="10"/>
      <c r="L125" s="10">
        <v>3</v>
      </c>
      <c r="M125" s="10">
        <v>10</v>
      </c>
      <c r="N125" s="10">
        <v>0</v>
      </c>
      <c r="O125" s="10">
        <v>5</v>
      </c>
      <c r="P125" s="10"/>
      <c r="Q125" s="10">
        <v>0</v>
      </c>
      <c r="R125" s="10">
        <v>0</v>
      </c>
      <c r="S125" s="10">
        <v>0</v>
      </c>
      <c r="T125" s="10" t="s">
        <v>402</v>
      </c>
      <c r="U125" s="10">
        <v>7.4</v>
      </c>
    </row>
    <row r="126" spans="2:21">
      <c r="B126" t="str">
        <f>IFERROR(VLOOKUP(C126,#REF!,14,FALSE)," ")</f>
        <v xml:space="preserve"> </v>
      </c>
      <c r="C126" s="11" t="s">
        <v>698</v>
      </c>
      <c r="D126" s="10">
        <v>0</v>
      </c>
      <c r="E126" s="10">
        <v>0</v>
      </c>
      <c r="F126" s="10">
        <v>0</v>
      </c>
      <c r="G126" s="10"/>
      <c r="H126" s="10">
        <v>8</v>
      </c>
      <c r="I126" s="10">
        <v>13</v>
      </c>
      <c r="J126" s="10">
        <v>0</v>
      </c>
      <c r="K126" s="10"/>
      <c r="L126" s="10">
        <v>6</v>
      </c>
      <c r="M126" s="10">
        <v>57</v>
      </c>
      <c r="N126" s="10">
        <v>0</v>
      </c>
      <c r="O126" s="10">
        <v>9</v>
      </c>
      <c r="P126" s="10"/>
      <c r="Q126" s="10">
        <v>0</v>
      </c>
      <c r="R126" s="10">
        <v>0</v>
      </c>
      <c r="S126" s="10">
        <v>0</v>
      </c>
      <c r="T126" s="10" t="s">
        <v>402</v>
      </c>
      <c r="U126" s="10">
        <v>7</v>
      </c>
    </row>
    <row r="127" spans="2:21">
      <c r="B127" t="str">
        <f>IFERROR(VLOOKUP(C127,#REF!,14,FALSE)," ")</f>
        <v xml:space="preserve"> </v>
      </c>
      <c r="C127" s="11" t="s">
        <v>188</v>
      </c>
      <c r="D127" s="10">
        <v>0</v>
      </c>
      <c r="E127" s="10">
        <v>0</v>
      </c>
      <c r="F127" s="10">
        <v>0</v>
      </c>
      <c r="G127" s="10"/>
      <c r="H127" s="10">
        <v>18</v>
      </c>
      <c r="I127" s="10">
        <v>39</v>
      </c>
      <c r="J127" s="10">
        <v>0</v>
      </c>
      <c r="K127" s="10"/>
      <c r="L127" s="10">
        <v>3</v>
      </c>
      <c r="M127" s="10">
        <v>46</v>
      </c>
      <c r="N127" s="10">
        <v>0</v>
      </c>
      <c r="O127" s="10">
        <v>3</v>
      </c>
      <c r="P127" s="10"/>
      <c r="Q127" s="10">
        <v>0</v>
      </c>
      <c r="R127" s="10">
        <v>1</v>
      </c>
      <c r="S127" s="10">
        <v>0</v>
      </c>
      <c r="T127" s="10" t="s">
        <v>402</v>
      </c>
      <c r="U127" s="10">
        <v>6.5</v>
      </c>
    </row>
    <row r="128" spans="2:21">
      <c r="B128" t="str">
        <f>IFERROR(VLOOKUP(C128,#REF!,14,FALSE)," ")</f>
        <v xml:space="preserve"> </v>
      </c>
      <c r="C128" s="11" t="s">
        <v>120</v>
      </c>
      <c r="D128" s="10">
        <v>0</v>
      </c>
      <c r="E128" s="10">
        <v>0</v>
      </c>
      <c r="F128" s="10">
        <v>0</v>
      </c>
      <c r="G128" s="10"/>
      <c r="H128" s="10">
        <v>37</v>
      </c>
      <c r="I128" s="10">
        <v>72</v>
      </c>
      <c r="J128" s="10">
        <v>0</v>
      </c>
      <c r="K128" s="10"/>
      <c r="L128" s="10">
        <v>3</v>
      </c>
      <c r="M128" s="10">
        <v>8</v>
      </c>
      <c r="N128" s="10">
        <v>0</v>
      </c>
      <c r="O128" s="10">
        <v>6</v>
      </c>
      <c r="P128" s="10"/>
      <c r="Q128" s="10">
        <v>0</v>
      </c>
      <c r="R128" s="10">
        <v>1</v>
      </c>
      <c r="S128" s="10">
        <v>0</v>
      </c>
      <c r="T128" s="10" t="s">
        <v>402</v>
      </c>
      <c r="U128" s="10">
        <v>6</v>
      </c>
    </row>
    <row r="129" spans="2:21">
      <c r="B129" t="str">
        <f>IFERROR(VLOOKUP(C129,#REF!,14,FALSE)," ")</f>
        <v xml:space="preserve"> </v>
      </c>
      <c r="C129" s="11" t="s">
        <v>170</v>
      </c>
      <c r="D129" s="10">
        <v>0</v>
      </c>
      <c r="E129" s="10">
        <v>0</v>
      </c>
      <c r="F129" s="10">
        <v>0</v>
      </c>
      <c r="G129" s="10"/>
      <c r="H129" s="10">
        <v>18</v>
      </c>
      <c r="I129" s="10">
        <v>28</v>
      </c>
      <c r="J129" s="10">
        <v>0</v>
      </c>
      <c r="K129" s="10"/>
      <c r="L129" s="10">
        <v>5</v>
      </c>
      <c r="M129" s="10">
        <v>25</v>
      </c>
      <c r="N129" s="10">
        <v>0</v>
      </c>
      <c r="O129" s="10">
        <v>7</v>
      </c>
      <c r="P129" s="10"/>
      <c r="Q129" s="10">
        <v>0</v>
      </c>
      <c r="R129" s="10">
        <v>0</v>
      </c>
      <c r="S129" s="10">
        <v>0</v>
      </c>
      <c r="T129" s="10" t="s">
        <v>402</v>
      </c>
      <c r="U129" s="10">
        <v>5.3</v>
      </c>
    </row>
    <row r="130" spans="2:21">
      <c r="B130" t="str">
        <f>IFERROR(VLOOKUP(C130,#REF!,14,FALSE)," ")</f>
        <v xml:space="preserve"> </v>
      </c>
      <c r="C130" s="11" t="s">
        <v>181</v>
      </c>
      <c r="D130" s="10">
        <v>0</v>
      </c>
      <c r="E130" s="10">
        <v>0</v>
      </c>
      <c r="F130" s="10">
        <v>0</v>
      </c>
      <c r="G130" s="10"/>
      <c r="H130" s="10">
        <v>9</v>
      </c>
      <c r="I130" s="10">
        <v>34</v>
      </c>
      <c r="J130" s="10">
        <v>0</v>
      </c>
      <c r="K130" s="10"/>
      <c r="L130" s="10">
        <v>3</v>
      </c>
      <c r="M130" s="10">
        <v>15</v>
      </c>
      <c r="N130" s="10">
        <v>0</v>
      </c>
      <c r="O130" s="10">
        <v>4</v>
      </c>
      <c r="P130" s="10"/>
      <c r="Q130" s="10">
        <v>0</v>
      </c>
      <c r="R130" s="10">
        <v>0</v>
      </c>
      <c r="S130" s="10">
        <v>0</v>
      </c>
      <c r="T130" s="10" t="s">
        <v>402</v>
      </c>
      <c r="U130" s="10">
        <v>4.9000000000000004</v>
      </c>
    </row>
    <row r="131" spans="2:21">
      <c r="B131" t="str">
        <f>IFERROR(VLOOKUP(C131,#REF!,14,FALSE)," ")</f>
        <v xml:space="preserve"> </v>
      </c>
      <c r="C131" s="11" t="s">
        <v>709</v>
      </c>
      <c r="D131" s="10">
        <v>0</v>
      </c>
      <c r="E131" s="10">
        <v>0</v>
      </c>
      <c r="F131" s="10">
        <v>0</v>
      </c>
      <c r="G131" s="10"/>
      <c r="H131" s="10">
        <v>12</v>
      </c>
      <c r="I131" s="10">
        <v>44</v>
      </c>
      <c r="J131" s="10">
        <v>0</v>
      </c>
      <c r="K131" s="10"/>
      <c r="L131" s="10">
        <v>1</v>
      </c>
      <c r="M131" s="10">
        <v>5</v>
      </c>
      <c r="N131" s="10">
        <v>0</v>
      </c>
      <c r="O131" s="10">
        <v>2</v>
      </c>
      <c r="P131" s="10"/>
      <c r="Q131" s="10">
        <v>0</v>
      </c>
      <c r="R131" s="10">
        <v>0</v>
      </c>
      <c r="S131" s="10">
        <v>0</v>
      </c>
      <c r="T131" s="10" t="s">
        <v>402</v>
      </c>
      <c r="U131" s="10">
        <v>4.9000000000000004</v>
      </c>
    </row>
    <row r="132" spans="2:21">
      <c r="B132" t="str">
        <f>IFERROR(VLOOKUP(C132,#REF!,14,FALSE)," ")</f>
        <v xml:space="preserve"> </v>
      </c>
      <c r="C132" s="11" t="s">
        <v>710</v>
      </c>
      <c r="D132" s="10">
        <v>0</v>
      </c>
      <c r="E132" s="10">
        <v>0</v>
      </c>
      <c r="F132" s="10">
        <v>0</v>
      </c>
      <c r="G132" s="10"/>
      <c r="H132" s="10">
        <v>10</v>
      </c>
      <c r="I132" s="10">
        <v>27</v>
      </c>
      <c r="J132" s="10">
        <v>0</v>
      </c>
      <c r="K132" s="10"/>
      <c r="L132" s="10">
        <v>2</v>
      </c>
      <c r="M132" s="10">
        <v>20</v>
      </c>
      <c r="N132" s="10">
        <v>0</v>
      </c>
      <c r="O132" s="10">
        <v>2</v>
      </c>
      <c r="P132" s="10"/>
      <c r="Q132" s="10">
        <v>0</v>
      </c>
      <c r="R132" s="10">
        <v>0</v>
      </c>
      <c r="S132" s="10">
        <v>0</v>
      </c>
      <c r="T132" s="10" t="s">
        <v>402</v>
      </c>
      <c r="U132" s="10">
        <v>4.7</v>
      </c>
    </row>
    <row r="133" spans="2:21">
      <c r="B133" t="str">
        <f>IFERROR(VLOOKUP(C133,#REF!,14,FALSE)," ")</f>
        <v xml:space="preserve"> </v>
      </c>
      <c r="C133" s="11" t="s">
        <v>177</v>
      </c>
      <c r="D133" s="10">
        <v>0</v>
      </c>
      <c r="E133" s="10">
        <v>0</v>
      </c>
      <c r="F133" s="10">
        <v>0</v>
      </c>
      <c r="G133" s="10"/>
      <c r="H133" s="10">
        <v>11</v>
      </c>
      <c r="I133" s="10">
        <v>32</v>
      </c>
      <c r="J133" s="10">
        <v>0</v>
      </c>
      <c r="K133" s="10"/>
      <c r="L133" s="10">
        <v>2</v>
      </c>
      <c r="M133" s="10">
        <v>11</v>
      </c>
      <c r="N133" s="10">
        <v>0</v>
      </c>
      <c r="O133" s="10">
        <v>4</v>
      </c>
      <c r="P133" s="10"/>
      <c r="Q133" s="10">
        <v>0</v>
      </c>
      <c r="R133" s="10">
        <v>0</v>
      </c>
      <c r="S133" s="10">
        <v>0</v>
      </c>
      <c r="T133" s="10" t="s">
        <v>402</v>
      </c>
      <c r="U133" s="10">
        <v>4.3</v>
      </c>
    </row>
    <row r="134" spans="2:21">
      <c r="B134" t="str">
        <f>IFERROR(VLOOKUP(C134,#REF!,14,FALSE)," ")</f>
        <v xml:space="preserve"> </v>
      </c>
      <c r="C134" s="11" t="s">
        <v>180</v>
      </c>
      <c r="D134" s="10">
        <v>0</v>
      </c>
      <c r="E134" s="10">
        <v>0</v>
      </c>
      <c r="F134" s="10">
        <v>0</v>
      </c>
      <c r="G134" s="10"/>
      <c r="H134" s="10">
        <v>4</v>
      </c>
      <c r="I134" s="10">
        <v>19</v>
      </c>
      <c r="J134" s="10">
        <v>0</v>
      </c>
      <c r="K134" s="10"/>
      <c r="L134" s="10">
        <v>4</v>
      </c>
      <c r="M134" s="10">
        <v>22</v>
      </c>
      <c r="N134" s="10">
        <v>0</v>
      </c>
      <c r="O134" s="10">
        <v>4</v>
      </c>
      <c r="P134" s="10"/>
      <c r="Q134" s="10">
        <v>0</v>
      </c>
      <c r="R134" s="10">
        <v>0</v>
      </c>
      <c r="S134" s="10">
        <v>0</v>
      </c>
      <c r="T134" s="10" t="s">
        <v>402</v>
      </c>
      <c r="U134" s="10">
        <v>4.0999999999999996</v>
      </c>
    </row>
    <row r="135" spans="2:21">
      <c r="B135" t="str">
        <f>IFERROR(VLOOKUP(C135,#REF!,14,FALSE)," ")</f>
        <v xml:space="preserve"> </v>
      </c>
      <c r="C135" s="11" t="s">
        <v>168</v>
      </c>
      <c r="D135" s="10">
        <v>0</v>
      </c>
      <c r="E135" s="10">
        <v>0</v>
      </c>
      <c r="F135" s="10">
        <v>0</v>
      </c>
      <c r="G135" s="10"/>
      <c r="H135" s="10">
        <v>3</v>
      </c>
      <c r="I135" s="10">
        <v>2</v>
      </c>
      <c r="J135" s="10">
        <v>0</v>
      </c>
      <c r="K135" s="10"/>
      <c r="L135" s="10">
        <v>7</v>
      </c>
      <c r="M135" s="10">
        <v>36</v>
      </c>
      <c r="N135" s="10">
        <v>0</v>
      </c>
      <c r="O135" s="10">
        <v>11</v>
      </c>
      <c r="P135" s="10"/>
      <c r="Q135" s="10">
        <v>0</v>
      </c>
      <c r="R135" s="10">
        <v>0</v>
      </c>
      <c r="S135" s="10">
        <v>0</v>
      </c>
      <c r="T135" s="10" t="s">
        <v>402</v>
      </c>
      <c r="U135" s="10">
        <v>3.8</v>
      </c>
    </row>
    <row r="136" spans="2:21">
      <c r="B136" t="str">
        <f>IFERROR(VLOOKUP(C136,#REF!,14,FALSE)," ")</f>
        <v xml:space="preserve"> </v>
      </c>
      <c r="C136" s="11" t="s">
        <v>184</v>
      </c>
      <c r="D136" s="10">
        <v>0</v>
      </c>
      <c r="E136" s="10">
        <v>0</v>
      </c>
      <c r="F136" s="10">
        <v>0</v>
      </c>
      <c r="G136" s="10"/>
      <c r="H136" s="10">
        <v>1</v>
      </c>
      <c r="I136" s="10">
        <v>-8</v>
      </c>
      <c r="J136" s="10">
        <v>0</v>
      </c>
      <c r="K136" s="10"/>
      <c r="L136" s="10">
        <v>4</v>
      </c>
      <c r="M136" s="10">
        <v>43</v>
      </c>
      <c r="N136" s="10">
        <v>0</v>
      </c>
      <c r="O136" s="10">
        <v>4</v>
      </c>
      <c r="P136" s="10"/>
      <c r="Q136" s="10">
        <v>0</v>
      </c>
      <c r="R136" s="10">
        <v>0</v>
      </c>
      <c r="S136" s="10">
        <v>0</v>
      </c>
      <c r="T136" s="10" t="s">
        <v>402</v>
      </c>
      <c r="U136" s="10">
        <v>3.5</v>
      </c>
    </row>
    <row r="137" spans="2:21">
      <c r="B137" t="str">
        <f>IFERROR(VLOOKUP(C137,#REF!,14,FALSE)," ")</f>
        <v xml:space="preserve"> </v>
      </c>
      <c r="C137" s="11" t="s">
        <v>165</v>
      </c>
      <c r="D137" s="10">
        <v>0</v>
      </c>
      <c r="E137" s="10">
        <v>0</v>
      </c>
      <c r="F137" s="10">
        <v>0</v>
      </c>
      <c r="G137" s="10"/>
      <c r="H137" s="10">
        <v>10</v>
      </c>
      <c r="I137" s="10">
        <v>32</v>
      </c>
      <c r="J137" s="10">
        <v>0</v>
      </c>
      <c r="K137" s="10"/>
      <c r="L137" s="10">
        <v>0</v>
      </c>
      <c r="M137" s="10">
        <v>0</v>
      </c>
      <c r="N137" s="10">
        <v>0</v>
      </c>
      <c r="O137" s="10">
        <v>1</v>
      </c>
      <c r="P137" s="10"/>
      <c r="Q137" s="10">
        <v>0</v>
      </c>
      <c r="R137" s="10">
        <v>0</v>
      </c>
      <c r="S137" s="10">
        <v>0</v>
      </c>
      <c r="T137" s="10" t="s">
        <v>402</v>
      </c>
      <c r="U137" s="10">
        <v>3.2</v>
      </c>
    </row>
    <row r="138" spans="2:21">
      <c r="B138" t="str">
        <f>IFERROR(VLOOKUP(C138,#REF!,14,FALSE)," ")</f>
        <v xml:space="preserve"> </v>
      </c>
      <c r="C138" s="11" t="s">
        <v>719</v>
      </c>
      <c r="D138" s="10">
        <v>0</v>
      </c>
      <c r="E138" s="10">
        <v>0</v>
      </c>
      <c r="F138" s="10">
        <v>0</v>
      </c>
      <c r="G138" s="10"/>
      <c r="H138" s="10">
        <v>0</v>
      </c>
      <c r="I138" s="10">
        <v>0</v>
      </c>
      <c r="J138" s="10">
        <v>0</v>
      </c>
      <c r="K138" s="10"/>
      <c r="L138" s="10">
        <v>4</v>
      </c>
      <c r="M138" s="10">
        <v>27</v>
      </c>
      <c r="N138" s="10">
        <v>0</v>
      </c>
      <c r="O138" s="10">
        <v>5</v>
      </c>
      <c r="P138" s="10"/>
      <c r="Q138" s="10">
        <v>0</v>
      </c>
      <c r="R138" s="10">
        <v>0</v>
      </c>
      <c r="S138" s="10">
        <v>0</v>
      </c>
      <c r="T138" s="10" t="s">
        <v>402</v>
      </c>
      <c r="U138" s="10">
        <v>2.7</v>
      </c>
    </row>
    <row r="139" spans="2:21">
      <c r="B139" t="str">
        <f>IFERROR(VLOOKUP(C139,#REF!,14,FALSE)," ")</f>
        <v xml:space="preserve"> </v>
      </c>
      <c r="C139" s="11" t="s">
        <v>721</v>
      </c>
      <c r="D139" s="10">
        <v>0</v>
      </c>
      <c r="E139" s="10">
        <v>0</v>
      </c>
      <c r="F139" s="10">
        <v>0</v>
      </c>
      <c r="G139" s="10"/>
      <c r="H139" s="10">
        <v>1</v>
      </c>
      <c r="I139" s="10">
        <v>2</v>
      </c>
      <c r="J139" s="10">
        <v>0</v>
      </c>
      <c r="K139" s="10"/>
      <c r="L139" s="10">
        <v>5</v>
      </c>
      <c r="M139" s="10">
        <v>44</v>
      </c>
      <c r="N139" s="10">
        <v>0</v>
      </c>
      <c r="O139" s="10">
        <v>7</v>
      </c>
      <c r="P139" s="10"/>
      <c r="Q139" s="10">
        <v>0</v>
      </c>
      <c r="R139" s="10">
        <v>1</v>
      </c>
      <c r="S139" s="10">
        <v>0</v>
      </c>
      <c r="T139" s="10" t="s">
        <v>402</v>
      </c>
      <c r="U139" s="10">
        <v>2.6</v>
      </c>
    </row>
    <row r="140" spans="2:21">
      <c r="B140" t="str">
        <f>IFERROR(VLOOKUP(C140,#REF!,14,FALSE)," ")</f>
        <v xml:space="preserve"> </v>
      </c>
      <c r="C140" s="11" t="s">
        <v>161</v>
      </c>
      <c r="D140" s="10">
        <v>0</v>
      </c>
      <c r="E140" s="10">
        <v>0</v>
      </c>
      <c r="F140" s="10">
        <v>0</v>
      </c>
      <c r="G140" s="10"/>
      <c r="H140" s="10">
        <v>7</v>
      </c>
      <c r="I140" s="10">
        <v>24</v>
      </c>
      <c r="J140" s="10">
        <v>0</v>
      </c>
      <c r="K140" s="10"/>
      <c r="L140" s="10">
        <v>1</v>
      </c>
      <c r="M140" s="10">
        <v>2</v>
      </c>
      <c r="N140" s="10">
        <v>0</v>
      </c>
      <c r="O140" s="10">
        <v>2</v>
      </c>
      <c r="P140" s="10"/>
      <c r="Q140" s="10">
        <v>0</v>
      </c>
      <c r="R140" s="10">
        <v>0</v>
      </c>
      <c r="S140" s="10">
        <v>0</v>
      </c>
      <c r="T140" s="10" t="s">
        <v>402</v>
      </c>
      <c r="U140" s="10">
        <v>2.6</v>
      </c>
    </row>
    <row r="141" spans="2:21">
      <c r="B141" t="str">
        <f>IFERROR(VLOOKUP(C141,#REF!,14,FALSE)," ")</f>
        <v xml:space="preserve"> </v>
      </c>
      <c r="C141" s="11" t="s">
        <v>187</v>
      </c>
      <c r="D141" s="10">
        <v>0</v>
      </c>
      <c r="E141" s="10">
        <v>0</v>
      </c>
      <c r="F141" s="10">
        <v>0</v>
      </c>
      <c r="G141" s="10"/>
      <c r="H141" s="10">
        <v>1</v>
      </c>
      <c r="I141" s="10">
        <v>4</v>
      </c>
      <c r="J141" s="10">
        <v>0</v>
      </c>
      <c r="K141" s="10"/>
      <c r="L141" s="10">
        <v>2</v>
      </c>
      <c r="M141" s="10">
        <v>15</v>
      </c>
      <c r="N141" s="10">
        <v>0</v>
      </c>
      <c r="O141" s="10">
        <v>4</v>
      </c>
      <c r="P141" s="10"/>
      <c r="Q141" s="10">
        <v>0</v>
      </c>
      <c r="R141" s="10">
        <v>0</v>
      </c>
      <c r="S141" s="10">
        <v>0</v>
      </c>
      <c r="T141" s="10" t="s">
        <v>402</v>
      </c>
      <c r="U141" s="10">
        <v>1.9</v>
      </c>
    </row>
    <row r="142" spans="2:21">
      <c r="B142" t="str">
        <f>IFERROR(VLOOKUP(C142,#REF!,14,FALSE)," ")</f>
        <v xml:space="preserve"> </v>
      </c>
      <c r="C142" s="11" t="s">
        <v>725</v>
      </c>
      <c r="D142" s="10">
        <v>0</v>
      </c>
      <c r="E142" s="10">
        <v>0</v>
      </c>
      <c r="F142" s="10">
        <v>0</v>
      </c>
      <c r="G142" s="10"/>
      <c r="H142" s="10">
        <v>0</v>
      </c>
      <c r="I142" s="10">
        <v>0</v>
      </c>
      <c r="J142" s="10">
        <v>0</v>
      </c>
      <c r="K142" s="10"/>
      <c r="L142" s="10">
        <v>3</v>
      </c>
      <c r="M142" s="10">
        <v>18</v>
      </c>
      <c r="N142" s="10">
        <v>0</v>
      </c>
      <c r="O142" s="10">
        <v>6</v>
      </c>
      <c r="P142" s="10"/>
      <c r="Q142" s="10">
        <v>0</v>
      </c>
      <c r="R142" s="10">
        <v>0</v>
      </c>
      <c r="S142" s="10">
        <v>0</v>
      </c>
      <c r="T142" s="10" t="s">
        <v>402</v>
      </c>
      <c r="U142" s="10">
        <v>1.8</v>
      </c>
    </row>
    <row r="143" spans="2:21">
      <c r="B143" t="str">
        <f>IFERROR(VLOOKUP(C143,#REF!,14,FALSE)," ")</f>
        <v xml:space="preserve"> </v>
      </c>
      <c r="C143" s="11" t="s">
        <v>728</v>
      </c>
      <c r="D143" s="10">
        <v>0</v>
      </c>
      <c r="E143" s="10">
        <v>0</v>
      </c>
      <c r="F143" s="10">
        <v>0</v>
      </c>
      <c r="G143" s="10"/>
      <c r="H143" s="10">
        <v>1</v>
      </c>
      <c r="I143" s="10">
        <v>3</v>
      </c>
      <c r="J143" s="10">
        <v>0</v>
      </c>
      <c r="K143" s="10"/>
      <c r="L143" s="10">
        <v>1</v>
      </c>
      <c r="M143" s="10">
        <v>14</v>
      </c>
      <c r="N143" s="10">
        <v>0</v>
      </c>
      <c r="O143" s="10">
        <v>2</v>
      </c>
      <c r="P143" s="10"/>
      <c r="Q143" s="10">
        <v>0</v>
      </c>
      <c r="R143" s="10">
        <v>0</v>
      </c>
      <c r="S143" s="10">
        <v>0</v>
      </c>
      <c r="T143" s="10" t="s">
        <v>402</v>
      </c>
      <c r="U143" s="10">
        <v>1.7</v>
      </c>
    </row>
    <row r="144" spans="2:21">
      <c r="B144" t="str">
        <f>IFERROR(VLOOKUP(C144,#REF!,14,FALSE)," ")</f>
        <v xml:space="preserve"> </v>
      </c>
      <c r="C144" s="11" t="s">
        <v>179</v>
      </c>
      <c r="D144" s="10">
        <v>0</v>
      </c>
      <c r="E144" s="10">
        <v>0</v>
      </c>
      <c r="F144" s="10">
        <v>0</v>
      </c>
      <c r="G144" s="10"/>
      <c r="H144" s="10">
        <v>6</v>
      </c>
      <c r="I144" s="10">
        <v>15</v>
      </c>
      <c r="J144" s="10">
        <v>0</v>
      </c>
      <c r="K144" s="10"/>
      <c r="L144" s="10">
        <v>0</v>
      </c>
      <c r="M144" s="10">
        <v>0</v>
      </c>
      <c r="N144" s="10">
        <v>0</v>
      </c>
      <c r="O144" s="10">
        <v>1</v>
      </c>
      <c r="P144" s="10"/>
      <c r="Q144" s="10">
        <v>0</v>
      </c>
      <c r="R144" s="10">
        <v>0</v>
      </c>
      <c r="S144" s="10">
        <v>0</v>
      </c>
      <c r="T144" s="10" t="s">
        <v>402</v>
      </c>
      <c r="U144" s="10">
        <v>1.5</v>
      </c>
    </row>
    <row r="145" spans="2:21">
      <c r="B145" t="str">
        <f>IFERROR(VLOOKUP(C145,#REF!,14,FALSE)," ")</f>
        <v xml:space="preserve"> </v>
      </c>
      <c r="C145" s="11" t="s">
        <v>729</v>
      </c>
      <c r="D145" s="10">
        <v>0</v>
      </c>
      <c r="E145" s="10">
        <v>0</v>
      </c>
      <c r="F145" s="10">
        <v>0</v>
      </c>
      <c r="G145" s="10"/>
      <c r="H145" s="10">
        <v>7</v>
      </c>
      <c r="I145" s="10">
        <v>15</v>
      </c>
      <c r="J145" s="10">
        <v>0</v>
      </c>
      <c r="K145" s="10"/>
      <c r="L145" s="10">
        <v>0</v>
      </c>
      <c r="M145" s="10">
        <v>0</v>
      </c>
      <c r="N145" s="10">
        <v>0</v>
      </c>
      <c r="O145" s="10">
        <v>3</v>
      </c>
      <c r="P145" s="10"/>
      <c r="Q145" s="10">
        <v>0</v>
      </c>
      <c r="R145" s="10">
        <v>0</v>
      </c>
      <c r="S145" s="10">
        <v>0</v>
      </c>
      <c r="T145" s="10" t="s">
        <v>402</v>
      </c>
      <c r="U145" s="10">
        <v>1.5</v>
      </c>
    </row>
    <row r="146" spans="2:21">
      <c r="B146" t="str">
        <f>IFERROR(VLOOKUP(C146,#REF!,14,FALSE)," ")</f>
        <v xml:space="preserve"> </v>
      </c>
      <c r="C146" s="11" t="s">
        <v>185</v>
      </c>
      <c r="D146" s="10">
        <v>0</v>
      </c>
      <c r="E146" s="10">
        <v>0</v>
      </c>
      <c r="F146" s="10">
        <v>0</v>
      </c>
      <c r="G146" s="10"/>
      <c r="H146" s="10">
        <v>2</v>
      </c>
      <c r="I146" s="10">
        <v>15</v>
      </c>
      <c r="J146" s="10">
        <v>0</v>
      </c>
      <c r="K146" s="10"/>
      <c r="L146" s="10">
        <v>0</v>
      </c>
      <c r="M146" s="10">
        <v>0</v>
      </c>
      <c r="N146" s="10">
        <v>0</v>
      </c>
      <c r="O146" s="10">
        <v>0</v>
      </c>
      <c r="P146" s="10"/>
      <c r="Q146" s="10">
        <v>0</v>
      </c>
      <c r="R146" s="10">
        <v>0</v>
      </c>
      <c r="S146" s="10">
        <v>0</v>
      </c>
      <c r="T146" s="10" t="s">
        <v>402</v>
      </c>
      <c r="U146" s="10">
        <v>1.5</v>
      </c>
    </row>
    <row r="147" spans="2:21">
      <c r="B147" t="str">
        <f>IFERROR(VLOOKUP(C147,#REF!,14,FALSE)," ")</f>
        <v xml:space="preserve"> </v>
      </c>
      <c r="C147" s="11" t="s">
        <v>730</v>
      </c>
      <c r="D147" s="10">
        <v>0</v>
      </c>
      <c r="E147" s="10">
        <v>0</v>
      </c>
      <c r="F147" s="10">
        <v>0</v>
      </c>
      <c r="G147" s="10"/>
      <c r="H147" s="10">
        <v>4</v>
      </c>
      <c r="I147" s="10">
        <v>9</v>
      </c>
      <c r="J147" s="10">
        <v>0</v>
      </c>
      <c r="K147" s="10"/>
      <c r="L147" s="10">
        <v>1</v>
      </c>
      <c r="M147" s="10">
        <v>6</v>
      </c>
      <c r="N147" s="10">
        <v>0</v>
      </c>
      <c r="O147" s="10">
        <v>1</v>
      </c>
      <c r="P147" s="10"/>
      <c r="Q147" s="10">
        <v>0</v>
      </c>
      <c r="R147" s="10">
        <v>0</v>
      </c>
      <c r="S147" s="10">
        <v>0</v>
      </c>
      <c r="T147" s="10" t="s">
        <v>402</v>
      </c>
      <c r="U147" s="10">
        <v>1.5</v>
      </c>
    </row>
    <row r="148" spans="2:21">
      <c r="B148" t="str">
        <f>IFERROR(VLOOKUP(C148,#REF!,14,FALSE)," ")</f>
        <v xml:space="preserve"> </v>
      </c>
      <c r="C148" s="11" t="s">
        <v>734</v>
      </c>
      <c r="D148" s="10">
        <v>0</v>
      </c>
      <c r="E148" s="10">
        <v>0</v>
      </c>
      <c r="F148" s="10">
        <v>0</v>
      </c>
      <c r="G148" s="10"/>
      <c r="H148" s="10">
        <v>0</v>
      </c>
      <c r="I148" s="10">
        <v>0</v>
      </c>
      <c r="J148" s="10">
        <v>0</v>
      </c>
      <c r="K148" s="10"/>
      <c r="L148" s="10">
        <v>2</v>
      </c>
      <c r="M148" s="10">
        <v>13</v>
      </c>
      <c r="N148" s="10">
        <v>0</v>
      </c>
      <c r="O148" s="10">
        <v>3</v>
      </c>
      <c r="P148" s="10"/>
      <c r="Q148" s="10">
        <v>0</v>
      </c>
      <c r="R148" s="10">
        <v>0</v>
      </c>
      <c r="S148" s="10">
        <v>0</v>
      </c>
      <c r="T148" s="10" t="s">
        <v>402</v>
      </c>
      <c r="U148" s="10">
        <v>1.3</v>
      </c>
    </row>
    <row r="149" spans="2:21">
      <c r="B149" t="str">
        <f>IFERROR(VLOOKUP(C149,#REF!,14,FALSE)," ")</f>
        <v xml:space="preserve"> </v>
      </c>
      <c r="C149" s="11" t="s">
        <v>195</v>
      </c>
      <c r="D149" s="10">
        <v>0</v>
      </c>
      <c r="E149" s="10">
        <v>0</v>
      </c>
      <c r="F149" s="10">
        <v>0</v>
      </c>
      <c r="G149" s="10"/>
      <c r="H149" s="10">
        <v>4</v>
      </c>
      <c r="I149" s="10">
        <v>12</v>
      </c>
      <c r="J149" s="10">
        <v>0</v>
      </c>
      <c r="K149" s="10"/>
      <c r="L149" s="10">
        <v>0</v>
      </c>
      <c r="M149" s="10">
        <v>0</v>
      </c>
      <c r="N149" s="10">
        <v>0</v>
      </c>
      <c r="O149" s="10">
        <v>0</v>
      </c>
      <c r="P149" s="10"/>
      <c r="Q149" s="10">
        <v>0</v>
      </c>
      <c r="R149" s="10">
        <v>0</v>
      </c>
      <c r="S149" s="10">
        <v>0</v>
      </c>
      <c r="T149" s="10" t="s">
        <v>402</v>
      </c>
      <c r="U149" s="10">
        <v>1.2</v>
      </c>
    </row>
    <row r="150" spans="2:21">
      <c r="B150" t="str">
        <f>IFERROR(VLOOKUP(C150,#REF!,14,FALSE)," ")</f>
        <v xml:space="preserve"> </v>
      </c>
      <c r="C150" s="13" t="s">
        <v>192</v>
      </c>
      <c r="D150" s="10">
        <v>0</v>
      </c>
      <c r="E150" s="10">
        <v>0</v>
      </c>
      <c r="F150" s="10">
        <v>0</v>
      </c>
      <c r="G150" s="10"/>
      <c r="H150" s="10">
        <v>3</v>
      </c>
      <c r="I150" s="10">
        <v>12</v>
      </c>
      <c r="J150" s="10">
        <v>0</v>
      </c>
      <c r="K150" s="10"/>
      <c r="L150" s="10">
        <v>0</v>
      </c>
      <c r="M150" s="10">
        <v>0</v>
      </c>
      <c r="N150" s="10">
        <v>0</v>
      </c>
      <c r="O150" s="10">
        <v>0</v>
      </c>
      <c r="P150" s="10"/>
      <c r="Q150" s="10">
        <v>0</v>
      </c>
      <c r="R150" s="10">
        <v>0</v>
      </c>
      <c r="S150" s="10">
        <v>0</v>
      </c>
      <c r="T150" s="10" t="s">
        <v>402</v>
      </c>
      <c r="U150" s="10">
        <v>1.2</v>
      </c>
    </row>
    <row r="151" spans="2:21">
      <c r="B151" t="str">
        <f>IFERROR(VLOOKUP(C151,#REF!,14,FALSE)," ")</f>
        <v xml:space="preserve"> </v>
      </c>
      <c r="C151" s="11" t="s">
        <v>736</v>
      </c>
      <c r="D151" s="10">
        <v>0</v>
      </c>
      <c r="E151" s="10">
        <v>0</v>
      </c>
      <c r="F151" s="10">
        <v>0</v>
      </c>
      <c r="G151" s="10"/>
      <c r="H151" s="10">
        <v>0</v>
      </c>
      <c r="I151" s="10">
        <v>0</v>
      </c>
      <c r="J151" s="10">
        <v>0</v>
      </c>
      <c r="K151" s="10"/>
      <c r="L151" s="10">
        <v>4</v>
      </c>
      <c r="M151" s="10">
        <v>11</v>
      </c>
      <c r="N151" s="10">
        <v>0</v>
      </c>
      <c r="O151" s="10">
        <v>6</v>
      </c>
      <c r="P151" s="10"/>
      <c r="Q151" s="10">
        <v>0</v>
      </c>
      <c r="R151" s="10">
        <v>0</v>
      </c>
      <c r="S151" s="10">
        <v>0</v>
      </c>
      <c r="T151" s="10" t="s">
        <v>402</v>
      </c>
      <c r="U151" s="10">
        <v>1.1000000000000001</v>
      </c>
    </row>
    <row r="152" spans="2:21">
      <c r="B152" t="str">
        <f>IFERROR(VLOOKUP(C152,#REF!,14,FALSE)," ")</f>
        <v xml:space="preserve"> </v>
      </c>
      <c r="C152" s="11" t="s">
        <v>398</v>
      </c>
      <c r="D152" s="10">
        <v>0</v>
      </c>
      <c r="E152" s="10">
        <v>0</v>
      </c>
      <c r="F152" s="10">
        <v>0</v>
      </c>
      <c r="G152" s="10"/>
      <c r="H152" s="10">
        <v>3</v>
      </c>
      <c r="I152" s="10">
        <v>8</v>
      </c>
      <c r="J152" s="10">
        <v>0</v>
      </c>
      <c r="K152" s="10"/>
      <c r="L152" s="10">
        <v>1</v>
      </c>
      <c r="M152" s="10">
        <v>3</v>
      </c>
      <c r="N152" s="10">
        <v>0</v>
      </c>
      <c r="O152" s="10">
        <v>1</v>
      </c>
      <c r="P152" s="10"/>
      <c r="Q152" s="10">
        <v>0</v>
      </c>
      <c r="R152" s="10">
        <v>0</v>
      </c>
      <c r="S152" s="10">
        <v>0</v>
      </c>
      <c r="T152" s="10" t="s">
        <v>402</v>
      </c>
      <c r="U152" s="10">
        <v>1.1000000000000001</v>
      </c>
    </row>
    <row r="153" spans="2:21">
      <c r="B153" t="str">
        <f>IFERROR(VLOOKUP(C153,#REF!,14,FALSE)," ")</f>
        <v xml:space="preserve"> </v>
      </c>
      <c r="C153" s="11" t="s">
        <v>190</v>
      </c>
      <c r="D153" s="10">
        <v>0</v>
      </c>
      <c r="E153" s="10">
        <v>0</v>
      </c>
      <c r="F153" s="10">
        <v>0</v>
      </c>
      <c r="G153" s="10"/>
      <c r="H153" s="10">
        <v>1</v>
      </c>
      <c r="I153" s="10">
        <v>0</v>
      </c>
      <c r="J153" s="10">
        <v>0</v>
      </c>
      <c r="K153" s="10"/>
      <c r="L153" s="10">
        <v>3</v>
      </c>
      <c r="M153" s="10">
        <v>10</v>
      </c>
      <c r="N153" s="10">
        <v>0</v>
      </c>
      <c r="O153" s="10">
        <v>3</v>
      </c>
      <c r="P153" s="10"/>
      <c r="Q153" s="10">
        <v>0</v>
      </c>
      <c r="R153" s="10">
        <v>0</v>
      </c>
      <c r="S153" s="10">
        <v>0</v>
      </c>
      <c r="T153" s="10" t="s">
        <v>402</v>
      </c>
      <c r="U153" s="10">
        <v>1</v>
      </c>
    </row>
    <row r="154" spans="2:21">
      <c r="B154" t="str">
        <f>IFERROR(VLOOKUP(C154,#REF!,14,FALSE)," ")</f>
        <v xml:space="preserve"> </v>
      </c>
      <c r="C154" s="11" t="s">
        <v>176</v>
      </c>
      <c r="D154" s="10">
        <v>0</v>
      </c>
      <c r="E154" s="10">
        <v>0</v>
      </c>
      <c r="F154" s="10">
        <v>0</v>
      </c>
      <c r="G154" s="10"/>
      <c r="H154" s="10">
        <v>3</v>
      </c>
      <c r="I154" s="10">
        <v>7</v>
      </c>
      <c r="J154" s="10">
        <v>0</v>
      </c>
      <c r="K154" s="10"/>
      <c r="L154" s="10">
        <v>0</v>
      </c>
      <c r="M154" s="10">
        <v>0</v>
      </c>
      <c r="N154" s="10">
        <v>0</v>
      </c>
      <c r="O154" s="10">
        <v>0</v>
      </c>
      <c r="P154" s="10"/>
      <c r="Q154" s="10">
        <v>0</v>
      </c>
      <c r="R154" s="10">
        <v>0</v>
      </c>
      <c r="S154" s="10">
        <v>0</v>
      </c>
      <c r="T154" s="10" t="s">
        <v>402</v>
      </c>
      <c r="U154" s="10">
        <v>0.7</v>
      </c>
    </row>
    <row r="155" spans="2:21">
      <c r="B155" t="str">
        <f>IFERROR(VLOOKUP(C155,#REF!,14,FALSE)," ")</f>
        <v xml:space="preserve"> </v>
      </c>
      <c r="C155" s="11" t="s">
        <v>193</v>
      </c>
      <c r="D155" s="10">
        <v>0</v>
      </c>
      <c r="E155" s="10">
        <v>0</v>
      </c>
      <c r="F155" s="10">
        <v>0</v>
      </c>
      <c r="G155" s="10"/>
      <c r="H155" s="10">
        <v>2</v>
      </c>
      <c r="I155" s="10">
        <v>7</v>
      </c>
      <c r="J155" s="10">
        <v>0</v>
      </c>
      <c r="K155" s="10"/>
      <c r="L155" s="10">
        <v>0</v>
      </c>
      <c r="M155" s="10">
        <v>0</v>
      </c>
      <c r="N155" s="10">
        <v>0</v>
      </c>
      <c r="O155" s="10">
        <v>0</v>
      </c>
      <c r="P155" s="10"/>
      <c r="Q155" s="10">
        <v>0</v>
      </c>
      <c r="R155" s="10">
        <v>0</v>
      </c>
      <c r="S155" s="10">
        <v>0</v>
      </c>
      <c r="T155" s="10" t="s">
        <v>402</v>
      </c>
      <c r="U155" s="10">
        <v>0.7</v>
      </c>
    </row>
    <row r="156" spans="2:21">
      <c r="B156" t="str">
        <f>IFERROR(VLOOKUP(C156,#REF!,14,FALSE)," ")</f>
        <v xml:space="preserve"> </v>
      </c>
      <c r="C156" s="11" t="s">
        <v>739</v>
      </c>
      <c r="D156" s="10">
        <v>0</v>
      </c>
      <c r="E156" s="10">
        <v>0</v>
      </c>
      <c r="F156" s="10">
        <v>0</v>
      </c>
      <c r="G156" s="10"/>
      <c r="H156" s="10">
        <v>2</v>
      </c>
      <c r="I156" s="10">
        <v>7</v>
      </c>
      <c r="J156" s="10">
        <v>0</v>
      </c>
      <c r="K156" s="10"/>
      <c r="L156" s="10">
        <v>0</v>
      </c>
      <c r="M156" s="10">
        <v>0</v>
      </c>
      <c r="N156" s="10">
        <v>0</v>
      </c>
      <c r="O156" s="10">
        <v>0</v>
      </c>
      <c r="P156" s="10"/>
      <c r="Q156" s="10">
        <v>0</v>
      </c>
      <c r="R156" s="10">
        <v>0</v>
      </c>
      <c r="S156" s="10">
        <v>0</v>
      </c>
      <c r="T156" s="10" t="s">
        <v>402</v>
      </c>
      <c r="U156" s="10">
        <v>0.7</v>
      </c>
    </row>
    <row r="157" spans="2:21">
      <c r="B157" t="str">
        <f>IFERROR(VLOOKUP(C157,#REF!,14,FALSE)," ")</f>
        <v xml:space="preserve"> </v>
      </c>
      <c r="C157" s="11" t="s">
        <v>191</v>
      </c>
      <c r="D157" s="10">
        <v>0</v>
      </c>
      <c r="E157" s="10">
        <v>0</v>
      </c>
      <c r="F157" s="10">
        <v>0</v>
      </c>
      <c r="G157" s="10"/>
      <c r="H157" s="10">
        <v>1</v>
      </c>
      <c r="I157" s="10">
        <v>6</v>
      </c>
      <c r="J157" s="10">
        <v>0</v>
      </c>
      <c r="K157" s="10"/>
      <c r="L157" s="10">
        <v>0</v>
      </c>
      <c r="M157" s="10">
        <v>0</v>
      </c>
      <c r="N157" s="10">
        <v>0</v>
      </c>
      <c r="O157" s="10">
        <v>0</v>
      </c>
      <c r="P157" s="10"/>
      <c r="Q157" s="10">
        <v>0</v>
      </c>
      <c r="R157" s="10">
        <v>0</v>
      </c>
      <c r="S157" s="10">
        <v>0</v>
      </c>
      <c r="T157" s="10" t="s">
        <v>402</v>
      </c>
      <c r="U157" s="10">
        <v>0.6</v>
      </c>
    </row>
    <row r="158" spans="2:21">
      <c r="B158" t="str">
        <f>IFERROR(VLOOKUP(C158,#REF!,14,FALSE)," ")</f>
        <v xml:space="preserve"> </v>
      </c>
      <c r="C158" s="11" t="s">
        <v>741</v>
      </c>
      <c r="D158" s="10">
        <v>0</v>
      </c>
      <c r="E158" s="10">
        <v>0</v>
      </c>
      <c r="F158" s="10">
        <v>0</v>
      </c>
      <c r="G158" s="10"/>
      <c r="H158" s="10">
        <v>0</v>
      </c>
      <c r="I158" s="10">
        <v>0</v>
      </c>
      <c r="J158" s="10">
        <v>0</v>
      </c>
      <c r="K158" s="10"/>
      <c r="L158" s="10">
        <v>2</v>
      </c>
      <c r="M158" s="10">
        <v>5</v>
      </c>
      <c r="N158" s="10">
        <v>0</v>
      </c>
      <c r="O158" s="10">
        <v>2</v>
      </c>
      <c r="P158" s="10"/>
      <c r="Q158" s="10">
        <v>0</v>
      </c>
      <c r="R158" s="10">
        <v>0</v>
      </c>
      <c r="S158" s="10">
        <v>0</v>
      </c>
      <c r="T158" s="10" t="s">
        <v>402</v>
      </c>
      <c r="U158" s="10">
        <v>0.5</v>
      </c>
    </row>
    <row r="159" spans="2:21">
      <c r="B159" t="str">
        <f>IFERROR(VLOOKUP(C159,#REF!,14,FALSE)," ")</f>
        <v xml:space="preserve"> </v>
      </c>
      <c r="C159" s="11" t="s">
        <v>743</v>
      </c>
      <c r="D159" s="10">
        <v>0</v>
      </c>
      <c r="E159" s="10">
        <v>0</v>
      </c>
      <c r="F159" s="10">
        <v>0</v>
      </c>
      <c r="G159" s="10"/>
      <c r="H159" s="10">
        <v>3</v>
      </c>
      <c r="I159" s="10">
        <v>6</v>
      </c>
      <c r="J159" s="10">
        <v>0</v>
      </c>
      <c r="K159" s="10"/>
      <c r="L159" s="10">
        <v>1</v>
      </c>
      <c r="M159" s="10">
        <v>-2</v>
      </c>
      <c r="N159" s="10">
        <v>0</v>
      </c>
      <c r="O159" s="10">
        <v>1</v>
      </c>
      <c r="P159" s="10"/>
      <c r="Q159" s="10">
        <v>0</v>
      </c>
      <c r="R159" s="10">
        <v>0</v>
      </c>
      <c r="S159" s="10">
        <v>0</v>
      </c>
      <c r="T159" s="10" t="s">
        <v>402</v>
      </c>
      <c r="U159" s="10">
        <v>0.4</v>
      </c>
    </row>
    <row r="160" spans="2:21">
      <c r="B160" t="str">
        <f>IFERROR(VLOOKUP(C160,#REF!,14,FALSE)," ")</f>
        <v xml:space="preserve"> </v>
      </c>
      <c r="C160" s="11" t="s">
        <v>396</v>
      </c>
      <c r="D160" s="10">
        <v>0</v>
      </c>
      <c r="E160" s="10">
        <v>0</v>
      </c>
      <c r="F160" s="10">
        <v>0</v>
      </c>
      <c r="G160" s="10"/>
      <c r="H160" s="10">
        <v>0</v>
      </c>
      <c r="I160" s="10">
        <v>0</v>
      </c>
      <c r="J160" s="10">
        <v>0</v>
      </c>
      <c r="K160" s="10"/>
      <c r="L160" s="10">
        <v>1</v>
      </c>
      <c r="M160" s="10">
        <v>4</v>
      </c>
      <c r="N160" s="10">
        <v>0</v>
      </c>
      <c r="O160" s="10">
        <v>1</v>
      </c>
      <c r="P160" s="10"/>
      <c r="Q160" s="10">
        <v>0</v>
      </c>
      <c r="R160" s="10">
        <v>0</v>
      </c>
      <c r="S160" s="10">
        <v>0</v>
      </c>
      <c r="T160" s="10" t="s">
        <v>402</v>
      </c>
      <c r="U160" s="10">
        <v>0.4</v>
      </c>
    </row>
    <row r="161" spans="2:21">
      <c r="B161" t="str">
        <f>IFERROR(VLOOKUP(C161,#REF!,14,FALSE)," ")</f>
        <v xml:space="preserve"> </v>
      </c>
      <c r="C161" s="11" t="s">
        <v>374</v>
      </c>
      <c r="D161" s="10">
        <v>0</v>
      </c>
      <c r="E161" s="10">
        <v>0</v>
      </c>
      <c r="F161" s="10">
        <v>0</v>
      </c>
      <c r="G161" s="10"/>
      <c r="H161" s="10">
        <v>0</v>
      </c>
      <c r="I161" s="10">
        <v>0</v>
      </c>
      <c r="J161" s="10">
        <v>0</v>
      </c>
      <c r="K161" s="10"/>
      <c r="L161" s="10">
        <v>1</v>
      </c>
      <c r="M161" s="10">
        <v>4</v>
      </c>
      <c r="N161" s="10">
        <v>0</v>
      </c>
      <c r="O161" s="10">
        <v>1</v>
      </c>
      <c r="P161" s="10"/>
      <c r="Q161" s="10">
        <v>0</v>
      </c>
      <c r="R161" s="10">
        <v>0</v>
      </c>
      <c r="S161" s="10">
        <v>0</v>
      </c>
      <c r="T161" s="10" t="s">
        <v>402</v>
      </c>
      <c r="U161" s="10">
        <v>0.4</v>
      </c>
    </row>
    <row r="162" spans="2:21">
      <c r="B162" t="str">
        <f>IFERROR(VLOOKUP(C162,#REF!,14,FALSE)," ")</f>
        <v xml:space="preserve"> </v>
      </c>
      <c r="C162" s="11" t="s">
        <v>392</v>
      </c>
      <c r="D162" s="10">
        <v>0</v>
      </c>
      <c r="E162" s="10">
        <v>0</v>
      </c>
      <c r="F162" s="10">
        <v>0</v>
      </c>
      <c r="G162" s="10"/>
      <c r="H162" s="10">
        <v>0</v>
      </c>
      <c r="I162" s="10">
        <v>0</v>
      </c>
      <c r="J162" s="10">
        <v>0</v>
      </c>
      <c r="K162" s="10"/>
      <c r="L162" s="10">
        <v>1</v>
      </c>
      <c r="M162" s="10">
        <v>3</v>
      </c>
      <c r="N162" s="10">
        <v>0</v>
      </c>
      <c r="O162" s="10">
        <v>1</v>
      </c>
      <c r="P162" s="10"/>
      <c r="Q162" s="10">
        <v>0</v>
      </c>
      <c r="R162" s="10">
        <v>0</v>
      </c>
      <c r="S162" s="10">
        <v>0</v>
      </c>
      <c r="T162" s="10" t="s">
        <v>402</v>
      </c>
      <c r="U162" s="10">
        <v>0.3</v>
      </c>
    </row>
    <row r="163" spans="2:21">
      <c r="B163" t="str">
        <f>IFERROR(VLOOKUP(C163,#REF!,14,FALSE)," ")</f>
        <v xml:space="preserve"> </v>
      </c>
      <c r="C163" s="13" t="s">
        <v>157</v>
      </c>
      <c r="D163" s="10">
        <v>0</v>
      </c>
      <c r="E163" s="10">
        <v>0</v>
      </c>
      <c r="F163" s="10">
        <v>0</v>
      </c>
      <c r="G163" s="10"/>
      <c r="H163" s="10">
        <v>8</v>
      </c>
      <c r="I163" s="10">
        <v>22</v>
      </c>
      <c r="J163" s="10">
        <v>0</v>
      </c>
      <c r="K163" s="10"/>
      <c r="L163" s="10">
        <v>0</v>
      </c>
      <c r="M163" s="10">
        <v>0</v>
      </c>
      <c r="N163" s="10">
        <v>0</v>
      </c>
      <c r="O163" s="10">
        <v>0</v>
      </c>
      <c r="P163" s="10"/>
      <c r="Q163" s="10">
        <v>0</v>
      </c>
      <c r="R163" s="10">
        <v>1</v>
      </c>
      <c r="S163" s="10">
        <v>0</v>
      </c>
      <c r="T163" s="10" t="s">
        <v>402</v>
      </c>
      <c r="U163" s="10">
        <v>0.2</v>
      </c>
    </row>
    <row r="164" spans="2:21">
      <c r="B164" t="str">
        <f>IFERROR(VLOOKUP(C164,#REF!,14,FALSE)," ")</f>
        <v xml:space="preserve"> </v>
      </c>
      <c r="C164" s="13" t="s">
        <v>2729</v>
      </c>
      <c r="D164" s="10">
        <v>0</v>
      </c>
      <c r="E164" s="10">
        <v>0</v>
      </c>
      <c r="F164" s="10">
        <v>0</v>
      </c>
      <c r="G164" s="10"/>
      <c r="H164" s="10">
        <v>1</v>
      </c>
      <c r="I164" s="10">
        <v>1</v>
      </c>
      <c r="J164" s="10">
        <v>0</v>
      </c>
      <c r="K164" s="10"/>
      <c r="L164" s="10">
        <v>0</v>
      </c>
      <c r="M164" s="10">
        <v>0</v>
      </c>
      <c r="N164" s="10">
        <v>0</v>
      </c>
      <c r="O164" s="10">
        <v>1</v>
      </c>
      <c r="P164" s="10"/>
      <c r="Q164" s="10">
        <v>0</v>
      </c>
      <c r="R164" s="10">
        <v>0</v>
      </c>
      <c r="S164" s="10">
        <v>0</v>
      </c>
      <c r="T164" s="10" t="s">
        <v>402</v>
      </c>
      <c r="U164" s="10">
        <v>0.1</v>
      </c>
    </row>
  </sheetData>
  <autoFilter ref="B3:U3">
    <sortState ref="B4:U163">
      <sortCondition descending="1" ref="U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1"/>
  <sheetViews>
    <sheetView zoomScale="80" zoomScaleNormal="80" zoomScalePageLayoutView="80" workbookViewId="0">
      <selection activeCell="G7" sqref="G7"/>
    </sheetView>
  </sheetViews>
  <sheetFormatPr baseColWidth="10" defaultColWidth="8.83203125" defaultRowHeight="14" x14ac:dyDescent="0"/>
  <cols>
    <col min="2" max="2" width="10.6640625" customWidth="1"/>
    <col min="3" max="3" width="10.6640625" style="1" customWidth="1"/>
    <col min="4" max="4" width="30.6640625" customWidth="1"/>
    <col min="5" max="5" width="16.6640625" customWidth="1"/>
    <col min="6" max="6" width="10.33203125" customWidth="1"/>
    <col min="7" max="7" width="16.6640625" customWidth="1"/>
    <col min="8" max="8" width="10.33203125" customWidth="1"/>
    <col min="9" max="9" width="16.6640625" customWidth="1"/>
    <col min="10" max="10" width="10.33203125" customWidth="1"/>
    <col min="11" max="11" width="16.6640625" customWidth="1"/>
    <col min="12" max="12" width="11.5" customWidth="1"/>
    <col min="13" max="13" width="16.6640625" customWidth="1"/>
    <col min="14" max="14" width="11.5" customWidth="1"/>
    <col min="15" max="16" width="16.6640625" customWidth="1"/>
  </cols>
  <sheetData>
    <row r="2" spans="2:16">
      <c r="E2" s="1">
        <v>1</v>
      </c>
      <c r="G2" s="1">
        <v>2</v>
      </c>
      <c r="I2" s="1">
        <v>3</v>
      </c>
      <c r="K2" s="1">
        <v>4</v>
      </c>
      <c r="M2" s="1">
        <v>5</v>
      </c>
    </row>
    <row r="3" spans="2:16" ht="28">
      <c r="B3" s="133" t="s">
        <v>759</v>
      </c>
      <c r="C3" s="133"/>
      <c r="D3" s="134"/>
      <c r="E3" s="135" t="s">
        <v>1806</v>
      </c>
      <c r="F3" s="136"/>
      <c r="G3" s="137" t="s">
        <v>1807</v>
      </c>
      <c r="H3" s="136"/>
      <c r="I3" s="137" t="s">
        <v>1808</v>
      </c>
      <c r="J3" s="136"/>
      <c r="K3" s="138" t="s">
        <v>1809</v>
      </c>
      <c r="L3" s="136"/>
      <c r="M3" s="137" t="s">
        <v>1810</v>
      </c>
      <c r="N3" s="136"/>
      <c r="O3" s="138" t="s">
        <v>0</v>
      </c>
      <c r="P3" s="137" t="s">
        <v>1</v>
      </c>
    </row>
    <row r="4" spans="2:16">
      <c r="B4" s="2"/>
      <c r="C4" s="2"/>
      <c r="D4" s="139" t="s">
        <v>1811</v>
      </c>
      <c r="E4" s="140">
        <v>1.1000000000000001</v>
      </c>
      <c r="F4" s="141"/>
      <c r="G4" s="142">
        <v>0.95</v>
      </c>
      <c r="H4" s="141"/>
      <c r="I4" s="142">
        <v>0.85</v>
      </c>
      <c r="J4" s="141"/>
      <c r="K4" s="143">
        <v>1.1000000000000001</v>
      </c>
      <c r="L4" s="144"/>
      <c r="M4" s="145">
        <v>1.2</v>
      </c>
      <c r="N4" s="141"/>
      <c r="O4" s="146"/>
    </row>
    <row r="5" spans="2:16">
      <c r="B5" s="147" t="s">
        <v>1812</v>
      </c>
      <c r="C5" s="2" t="s">
        <v>1813</v>
      </c>
      <c r="D5" s="3" t="s">
        <v>1814</v>
      </c>
      <c r="E5" s="148" t="s">
        <v>2</v>
      </c>
      <c r="F5" t="s">
        <v>1815</v>
      </c>
      <c r="G5" s="148" t="s">
        <v>1816</v>
      </c>
      <c r="H5" t="s">
        <v>1817</v>
      </c>
      <c r="I5" s="148" t="s">
        <v>1818</v>
      </c>
      <c r="J5" t="s">
        <v>1819</v>
      </c>
      <c r="K5" s="148" t="s">
        <v>1820</v>
      </c>
      <c r="L5" t="s">
        <v>1821</v>
      </c>
      <c r="M5" t="s">
        <v>1822</v>
      </c>
      <c r="N5" t="s">
        <v>1823</v>
      </c>
      <c r="O5" s="149" t="s">
        <v>1824</v>
      </c>
      <c r="P5" t="s">
        <v>1825</v>
      </c>
    </row>
    <row r="6" spans="2:16">
      <c r="B6" s="2" t="s">
        <v>1839</v>
      </c>
      <c r="C6" s="2"/>
      <c r="D6" s="170"/>
      <c r="E6" s="171"/>
      <c r="F6" s="151"/>
      <c r="G6" s="171"/>
      <c r="H6" s="151"/>
      <c r="I6" s="171"/>
      <c r="J6" s="151"/>
      <c r="K6" s="171"/>
      <c r="L6" s="151"/>
      <c r="M6" s="152"/>
      <c r="N6" s="151"/>
      <c r="O6" s="152">
        <f>SUM(E6+G6+I6+K6+Table15[[#This Row],[         ]])</f>
        <v>0</v>
      </c>
      <c r="P6" s="152" t="e">
        <f>Table15[[#This Row],[             ]]/$O$40</f>
        <v>#DIV/0!</v>
      </c>
    </row>
    <row r="7" spans="2:16">
      <c r="B7" s="2">
        <v>37</v>
      </c>
      <c r="C7" s="2" t="s">
        <v>3</v>
      </c>
      <c r="D7" s="150" t="s">
        <v>4</v>
      </c>
      <c r="E7" s="4">
        <v>1.1000000000000001</v>
      </c>
      <c r="F7" s="151"/>
      <c r="G7" s="4">
        <v>0.6669497523000707</v>
      </c>
      <c r="H7" s="151"/>
      <c r="I7" s="4">
        <v>0.73888888888888893</v>
      </c>
      <c r="J7" s="151"/>
      <c r="K7" s="4">
        <v>-2.3109243697479156E-2</v>
      </c>
      <c r="L7" s="151"/>
      <c r="M7" s="152">
        <v>1.0933171522983758</v>
      </c>
      <c r="N7" s="151"/>
      <c r="O7" s="152">
        <f>SUM(E7+G7+I7+K7+Table15[[#This Row],[         ]])</f>
        <v>3.5760465497898561</v>
      </c>
      <c r="P7" s="152" t="e">
        <f>Table15[[#This Row],[             ]]/$O$41</f>
        <v>#DIV/0!</v>
      </c>
    </row>
    <row r="8" spans="2:16" ht="15" customHeight="1">
      <c r="B8" s="2">
        <v>31</v>
      </c>
      <c r="C8" s="2" t="s">
        <v>5</v>
      </c>
      <c r="D8" s="150" t="s">
        <v>6</v>
      </c>
      <c r="E8" s="4">
        <v>0.98478054862070463</v>
      </c>
      <c r="F8" s="151"/>
      <c r="G8" s="4">
        <v>0.79948933997191363</v>
      </c>
      <c r="H8" s="151"/>
      <c r="I8" s="4">
        <v>0.80555555555555547</v>
      </c>
      <c r="J8" s="151"/>
      <c r="K8" s="4">
        <v>-0.12016806722689083</v>
      </c>
      <c r="L8" s="151"/>
      <c r="M8" s="152">
        <v>1.0452358513305204</v>
      </c>
      <c r="N8" s="151"/>
      <c r="O8" s="152">
        <f>SUM(E8+G8+I8+K8+Table15[[#This Row],[         ]])</f>
        <v>3.5148932282518031</v>
      </c>
      <c r="P8" s="152" t="e">
        <f>Table15[[#This Row],[             ]]/$O$41</f>
        <v>#DIV/0!</v>
      </c>
    </row>
    <row r="9" spans="2:16">
      <c r="B9" s="2">
        <v>33</v>
      </c>
      <c r="C9" s="2" t="s">
        <v>7</v>
      </c>
      <c r="D9" s="150" t="s">
        <v>8</v>
      </c>
      <c r="E9" s="4">
        <v>1.0299690725958124</v>
      </c>
      <c r="F9" s="151"/>
      <c r="G9" s="4">
        <v>0.66604916280726756</v>
      </c>
      <c r="H9" s="151"/>
      <c r="I9" s="4">
        <v>0.85</v>
      </c>
      <c r="J9" s="151"/>
      <c r="K9" s="4">
        <v>-0.22647058823529431</v>
      </c>
      <c r="L9" s="151"/>
      <c r="M9" s="152">
        <v>1.1078896541498291</v>
      </c>
      <c r="N9" s="151"/>
      <c r="O9" s="152">
        <f>SUM(E9+G9+I9+K9+Table15[[#This Row],[         ]])</f>
        <v>3.4274373013176147</v>
      </c>
      <c r="P9" s="152" t="e">
        <f>Table15[[#This Row],[             ]]/$O$41</f>
        <v>#DIV/0!</v>
      </c>
    </row>
    <row r="10" spans="2:16">
      <c r="B10" s="2">
        <v>39</v>
      </c>
      <c r="C10" s="2" t="s">
        <v>9</v>
      </c>
      <c r="D10" s="150" t="s">
        <v>10</v>
      </c>
      <c r="E10" s="4">
        <v>0.90281007751937992</v>
      </c>
      <c r="F10" s="151"/>
      <c r="G10" s="4">
        <v>0.73666066655757367</v>
      </c>
      <c r="H10" s="151"/>
      <c r="I10" s="4">
        <v>0.61111111111111105</v>
      </c>
      <c r="J10" s="151"/>
      <c r="K10" s="4">
        <v>-8.7815126050420106E-2</v>
      </c>
      <c r="L10" s="151"/>
      <c r="M10" s="152">
        <v>1.153041868701681</v>
      </c>
      <c r="N10" s="151"/>
      <c r="O10" s="152">
        <f>SUM(E10+G10+I10+K10+Table15[[#This Row],[         ]])</f>
        <v>3.3158085978393252</v>
      </c>
      <c r="P10" s="152" t="e">
        <f>Table15[[#This Row],[             ]]/$O$41</f>
        <v>#DIV/0!</v>
      </c>
    </row>
    <row r="11" spans="2:16">
      <c r="B11" s="2">
        <v>35</v>
      </c>
      <c r="C11" s="2" t="s">
        <v>11</v>
      </c>
      <c r="D11" s="150" t="s">
        <v>12</v>
      </c>
      <c r="E11" s="4">
        <v>0.9002841140096971</v>
      </c>
      <c r="F11" s="151"/>
      <c r="G11" s="4">
        <v>0.75802974484922903</v>
      </c>
      <c r="H11" s="151"/>
      <c r="I11" s="4">
        <v>0.61666666666666659</v>
      </c>
      <c r="J11" s="151"/>
      <c r="K11" s="4">
        <v>-0.12016806722689083</v>
      </c>
      <c r="L11" s="151"/>
      <c r="M11" s="152">
        <v>1.0888147624562357</v>
      </c>
      <c r="N11" s="151"/>
      <c r="O11" s="152">
        <f>SUM(E11+G11+I11+K11+Table15[[#This Row],[         ]])</f>
        <v>3.2436272207549375</v>
      </c>
      <c r="P11" s="152" t="e">
        <f>Table15[[#This Row],[             ]]/$O$41</f>
        <v>#DIV/0!</v>
      </c>
    </row>
    <row r="12" spans="2:16">
      <c r="B12" s="2">
        <v>34</v>
      </c>
      <c r="C12" s="2" t="s">
        <v>13</v>
      </c>
      <c r="D12" s="150" t="s">
        <v>14</v>
      </c>
      <c r="E12" s="4">
        <v>0.95988581720477761</v>
      </c>
      <c r="F12" s="151"/>
      <c r="G12" s="4">
        <v>0.70229384436701503</v>
      </c>
      <c r="H12" s="151"/>
      <c r="I12" s="4">
        <v>0.5722222222222223</v>
      </c>
      <c r="J12" s="151"/>
      <c r="K12" s="4">
        <v>-9.705882352941167E-2</v>
      </c>
      <c r="L12" s="151"/>
      <c r="M12" s="152">
        <v>1.0762170025806868</v>
      </c>
      <c r="N12" s="151"/>
      <c r="O12" s="152">
        <f>SUM(E12+G12+I12+K12+Table15[[#This Row],[         ]])</f>
        <v>3.2135600628452901</v>
      </c>
      <c r="P12" s="152" t="e">
        <f>Table15[[#This Row],[             ]]/$O$41</f>
        <v>#DIV/0!</v>
      </c>
    </row>
    <row r="13" spans="2:16">
      <c r="B13" s="2">
        <v>25</v>
      </c>
      <c r="C13" s="2" t="s">
        <v>15</v>
      </c>
      <c r="D13" s="150" t="s">
        <v>16</v>
      </c>
      <c r="E13" s="4">
        <v>0.92786164616404032</v>
      </c>
      <c r="F13" s="151"/>
      <c r="G13" s="4">
        <v>0.66518162820683824</v>
      </c>
      <c r="H13" s="151"/>
      <c r="I13" s="4">
        <v>0.58888888888888891</v>
      </c>
      <c r="J13" s="151"/>
      <c r="K13" s="4">
        <v>-5.0840336134453851E-2</v>
      </c>
      <c r="L13" s="151"/>
      <c r="M13" s="152">
        <v>1.1346049136717526</v>
      </c>
      <c r="N13" s="151"/>
      <c r="O13" s="152">
        <f>SUM(E13+G13+I13+K13+Table15[[#This Row],[         ]])</f>
        <v>3.2656967407970665</v>
      </c>
      <c r="P13" s="152" t="e">
        <f>Table15[[#This Row],[             ]]/$O$41</f>
        <v>#DIV/0!</v>
      </c>
    </row>
    <row r="14" spans="2:16">
      <c r="B14" s="2">
        <v>28</v>
      </c>
      <c r="C14" s="2" t="s">
        <v>17</v>
      </c>
      <c r="D14" s="150" t="s">
        <v>18</v>
      </c>
      <c r="E14" s="4">
        <v>1.0327165606296838</v>
      </c>
      <c r="F14" s="151"/>
      <c r="G14" s="4">
        <v>0.67266404843724437</v>
      </c>
      <c r="H14" s="151"/>
      <c r="I14" s="4">
        <v>0.47777777777777775</v>
      </c>
      <c r="J14" s="151"/>
      <c r="K14" s="4">
        <v>-7.394957983193276E-2</v>
      </c>
      <c r="L14" s="151"/>
      <c r="M14" s="152">
        <v>1.0931435143752024</v>
      </c>
      <c r="N14" s="151"/>
      <c r="O14" s="152">
        <f>SUM(E14+G14+I14+K14+Table15[[#This Row],[         ]])</f>
        <v>3.2023523213879752</v>
      </c>
      <c r="P14" s="152" t="e">
        <f>Table15[[#This Row],[             ]]/$O$41</f>
        <v>#DIV/0!</v>
      </c>
    </row>
    <row r="15" spans="2:16">
      <c r="B15" s="2">
        <v>37</v>
      </c>
      <c r="C15" s="2" t="s">
        <v>19</v>
      </c>
      <c r="D15" s="150" t="s">
        <v>20</v>
      </c>
      <c r="E15" s="4">
        <v>0.94776261127596451</v>
      </c>
      <c r="F15" s="151"/>
      <c r="G15" s="4">
        <v>0.7014390371533229</v>
      </c>
      <c r="H15" s="151"/>
      <c r="I15" s="4">
        <v>0.5</v>
      </c>
      <c r="J15" s="151"/>
      <c r="K15" s="4">
        <v>-5.0840336134453851E-2</v>
      </c>
      <c r="L15" s="151"/>
      <c r="M15" s="152">
        <v>1.0252326283154543</v>
      </c>
      <c r="N15" s="151"/>
      <c r="O15" s="152">
        <f>SUM(E15+G15+I15+K15+Table15[[#This Row],[         ]])</f>
        <v>3.1235939406102875</v>
      </c>
      <c r="P15" s="152" t="e">
        <f>Table15[[#This Row],[             ]]/$O$41</f>
        <v>#DIV/0!</v>
      </c>
    </row>
    <row r="16" spans="2:16">
      <c r="B16" s="2">
        <v>27</v>
      </c>
      <c r="C16" s="2" t="s">
        <v>21</v>
      </c>
      <c r="D16" s="150" t="s">
        <v>22</v>
      </c>
      <c r="E16" s="4">
        <v>0.93862222501128079</v>
      </c>
      <c r="F16" s="151"/>
      <c r="G16" s="4">
        <v>0.73915038076887785</v>
      </c>
      <c r="H16" s="151"/>
      <c r="I16" s="4">
        <v>0.61666666666666659</v>
      </c>
      <c r="J16" s="151"/>
      <c r="K16" s="4">
        <v>-0.23109243697478984</v>
      </c>
      <c r="L16" s="151"/>
      <c r="M16" s="152">
        <v>1.121505861532812</v>
      </c>
      <c r="N16" s="151"/>
      <c r="O16" s="152">
        <f>SUM(E16+G16+I16+K16+Table15[[#This Row],[         ]])</f>
        <v>3.184852697004847</v>
      </c>
      <c r="P16" s="152" t="e">
        <f>Table15[[#This Row],[             ]]/$O$41</f>
        <v>#DIV/0!</v>
      </c>
    </row>
    <row r="17" spans="2:16">
      <c r="B17" s="2">
        <v>28</v>
      </c>
      <c r="C17" s="2" t="s">
        <v>23</v>
      </c>
      <c r="D17" s="150" t="s">
        <v>24</v>
      </c>
      <c r="E17" s="4">
        <v>1.0366689438488996</v>
      </c>
      <c r="F17" s="151"/>
      <c r="G17" s="4">
        <v>0.73049495660333108</v>
      </c>
      <c r="H17" s="151"/>
      <c r="I17" s="4">
        <v>0.48888888888888882</v>
      </c>
      <c r="J17" s="151"/>
      <c r="K17" s="4">
        <v>-0.19873949579831937</v>
      </c>
      <c r="L17" s="151"/>
      <c r="M17" s="152">
        <v>1.0887336524269242</v>
      </c>
      <c r="N17" s="151"/>
      <c r="O17" s="152">
        <f>SUM(E17+G17+I17+K17+Table15[[#This Row],[         ]])</f>
        <v>3.146046945969724</v>
      </c>
      <c r="P17" s="152" t="e">
        <f>Table15[[#This Row],[             ]]/$O$41</f>
        <v>#DIV/0!</v>
      </c>
    </row>
    <row r="18" spans="2:16">
      <c r="B18" s="2">
        <v>29</v>
      </c>
      <c r="C18" s="2" t="s">
        <v>25</v>
      </c>
      <c r="D18" s="150" t="s">
        <v>26</v>
      </c>
      <c r="E18" s="4">
        <v>1.0931216617210684</v>
      </c>
      <c r="F18" s="151"/>
      <c r="G18" s="4">
        <v>0.59202732569821181</v>
      </c>
      <c r="H18" s="151"/>
      <c r="I18" s="4">
        <v>0.41666666666666663</v>
      </c>
      <c r="J18" s="151"/>
      <c r="K18" s="4">
        <v>-4.6218487394958069E-2</v>
      </c>
      <c r="L18" s="151"/>
      <c r="M18" s="152">
        <v>1.0849823485756598</v>
      </c>
      <c r="N18" s="151"/>
      <c r="O18" s="152">
        <f>SUM(E18+G18+I18+K18+Table15[[#This Row],[         ]])</f>
        <v>3.1405795152666487</v>
      </c>
      <c r="P18" s="152" t="e">
        <f>Table15[[#This Row],[             ]]/$O$41</f>
        <v>#DIV/0!</v>
      </c>
    </row>
    <row r="19" spans="2:16">
      <c r="B19" s="2">
        <v>35</v>
      </c>
      <c r="C19" s="2" t="s">
        <v>27</v>
      </c>
      <c r="D19" s="150" t="s">
        <v>28</v>
      </c>
      <c r="E19" s="4">
        <v>0.95068338636444905</v>
      </c>
      <c r="F19" s="151"/>
      <c r="G19" s="4">
        <v>0.6442928718790788</v>
      </c>
      <c r="H19" s="151"/>
      <c r="I19" s="4">
        <v>0.48888888888888882</v>
      </c>
      <c r="J19" s="151"/>
      <c r="K19" s="4">
        <v>-6.9327731092436978E-2</v>
      </c>
      <c r="L19" s="151"/>
      <c r="M19" s="152">
        <v>1.1149737782457465</v>
      </c>
      <c r="N19" s="151"/>
      <c r="O19" s="152">
        <f>SUM(E19+G19+I19+K19+Table15[[#This Row],[         ]])</f>
        <v>3.1295111942857261</v>
      </c>
      <c r="P19" s="152" t="e">
        <f>Table15[[#This Row],[             ]]/$O$41</f>
        <v>#DIV/0!</v>
      </c>
    </row>
    <row r="20" spans="2:16">
      <c r="B20" s="2">
        <v>28</v>
      </c>
      <c r="C20" s="2" t="s">
        <v>29</v>
      </c>
      <c r="D20" s="150" t="s">
        <v>30</v>
      </c>
      <c r="E20" s="4">
        <v>0.9505371929395211</v>
      </c>
      <c r="F20" s="151"/>
      <c r="G20" s="4">
        <v>0.72090471693871139</v>
      </c>
      <c r="H20" s="151"/>
      <c r="I20" s="4">
        <v>0.40555555555555556</v>
      </c>
      <c r="J20" s="151"/>
      <c r="K20" s="4">
        <v>-0.10630252100840348</v>
      </c>
      <c r="L20" s="151"/>
      <c r="M20" s="152">
        <v>1.082262390624422</v>
      </c>
      <c r="N20" s="151"/>
      <c r="O20" s="152">
        <f>SUM(E20+G20+I20+K20+Table15[[#This Row],[         ]])</f>
        <v>3.0529573350498067</v>
      </c>
      <c r="P20" s="152" t="e">
        <f>Table15[[#This Row],[             ]]/$O$41</f>
        <v>#DIV/0!</v>
      </c>
    </row>
    <row r="21" spans="2:16">
      <c r="B21" s="2">
        <v>31</v>
      </c>
      <c r="C21" s="2" t="s">
        <v>31</v>
      </c>
      <c r="D21" s="150" t="s">
        <v>32</v>
      </c>
      <c r="E21" s="4">
        <v>1.0588545228112183</v>
      </c>
      <c r="F21" s="151"/>
      <c r="G21" s="4">
        <v>0.59722586282219303</v>
      </c>
      <c r="H21" s="151"/>
      <c r="I21" s="4">
        <v>0.3611111111111111</v>
      </c>
      <c r="J21" s="151"/>
      <c r="K21" s="4">
        <v>-8.3193277310924574E-2</v>
      </c>
      <c r="L21" s="151"/>
      <c r="M21" s="152">
        <v>1.099117407307316</v>
      </c>
      <c r="N21" s="151"/>
      <c r="O21" s="152">
        <f>SUM(E21+G21+I21+K21+Table15[[#This Row],[         ]])</f>
        <v>3.0331156267409138</v>
      </c>
      <c r="P21" s="152" t="e">
        <f>Table15[[#This Row],[             ]]/$O$41</f>
        <v>#DIV/0!</v>
      </c>
    </row>
    <row r="22" spans="2:16">
      <c r="B22" s="2">
        <v>29</v>
      </c>
      <c r="C22" s="2" t="s">
        <v>33</v>
      </c>
      <c r="D22" s="150" t="s">
        <v>34</v>
      </c>
      <c r="E22" s="4">
        <v>0.90735036599388907</v>
      </c>
      <c r="F22" s="151"/>
      <c r="G22" s="4">
        <v>0.69696493982208263</v>
      </c>
      <c r="H22" s="151"/>
      <c r="I22" s="4">
        <v>0.35555555555555557</v>
      </c>
      <c r="J22" s="151"/>
      <c r="K22" s="4">
        <v>-5.0840336134453851E-2</v>
      </c>
      <c r="L22" s="151"/>
      <c r="M22" s="152">
        <v>1.112965105851861</v>
      </c>
      <c r="N22" s="151"/>
      <c r="O22" s="152">
        <f>SUM(E22+G22+I22+K22+Table15[[#This Row],[         ]])</f>
        <v>3.0219956310889344</v>
      </c>
      <c r="P22" s="152" t="e">
        <f>Table15[[#This Row],[             ]]/$O$41</f>
        <v>#DIV/0!</v>
      </c>
    </row>
    <row r="23" spans="2:16">
      <c r="B23" s="2">
        <v>23</v>
      </c>
      <c r="C23" s="2" t="s">
        <v>35</v>
      </c>
      <c r="D23" s="150" t="s">
        <v>36</v>
      </c>
      <c r="E23" s="4">
        <v>0.79105994065281904</v>
      </c>
      <c r="F23" s="151"/>
      <c r="G23" s="4">
        <v>0.74872325741890955</v>
      </c>
      <c r="H23" s="151"/>
      <c r="I23" s="4">
        <v>0.52777777777777779</v>
      </c>
      <c r="J23" s="151"/>
      <c r="K23" s="4">
        <v>-0.17100840336134468</v>
      </c>
      <c r="L23" s="151"/>
      <c r="M23" s="152">
        <v>1.1855479841437278</v>
      </c>
      <c r="N23" s="151"/>
      <c r="O23" s="152">
        <f>SUM(E23+G23+I23+K23+Table15[[#This Row],[         ]])</f>
        <v>3.0821005566318895</v>
      </c>
      <c r="P23" s="152" t="e">
        <f>Table15[[#This Row],[             ]]/$O$41</f>
        <v>#DIV/0!</v>
      </c>
    </row>
    <row r="24" spans="2:16">
      <c r="B24" s="2">
        <v>32</v>
      </c>
      <c r="C24" s="2" t="s">
        <v>37</v>
      </c>
      <c r="D24" s="150" t="s">
        <v>38</v>
      </c>
      <c r="E24" s="4">
        <v>0.96117654237624139</v>
      </c>
      <c r="F24" s="151"/>
      <c r="G24" s="4">
        <v>0.64399922570654278</v>
      </c>
      <c r="H24" s="151"/>
      <c r="I24" s="4">
        <v>0.28888888888888892</v>
      </c>
      <c r="J24" s="151"/>
      <c r="K24" s="4">
        <v>0</v>
      </c>
      <c r="L24" s="151"/>
      <c r="M24" s="152">
        <v>1.1186843643592428</v>
      </c>
      <c r="N24" s="151"/>
      <c r="O24" s="152">
        <f>SUM(E24+G24+I24+K24+Table15[[#This Row],[         ]])</f>
        <v>3.012749021330916</v>
      </c>
      <c r="P24" s="152" t="e">
        <f>Table15[[#This Row],[             ]]/$O$41</f>
        <v>#DIV/0!</v>
      </c>
    </row>
    <row r="25" spans="2:16">
      <c r="B25" s="2">
        <v>25</v>
      </c>
      <c r="C25" s="2" t="s">
        <v>39</v>
      </c>
      <c r="D25" s="150" t="s">
        <v>40</v>
      </c>
      <c r="E25" s="4">
        <v>0.91032267260527155</v>
      </c>
      <c r="F25" s="151"/>
      <c r="G25" s="4">
        <v>0.64005348516218075</v>
      </c>
      <c r="H25" s="151"/>
      <c r="I25" s="4">
        <v>0.42222222222222222</v>
      </c>
      <c r="J25" s="151"/>
      <c r="K25" s="4">
        <v>-9.705882352941167E-2</v>
      </c>
      <c r="L25" s="151"/>
      <c r="M25" s="152">
        <v>1.072657105890362</v>
      </c>
      <c r="N25" s="151"/>
      <c r="O25" s="152">
        <f>SUM(E25+G25+I25+K25+Table15[[#This Row],[         ]])</f>
        <v>2.9481966623506253</v>
      </c>
      <c r="P25" s="152" t="e">
        <f>Table15[[#This Row],[             ]]/$O$41</f>
        <v>#DIV/0!</v>
      </c>
    </row>
    <row r="26" spans="2:16">
      <c r="B26" s="2">
        <v>28</v>
      </c>
      <c r="C26" s="2" t="s">
        <v>41</v>
      </c>
      <c r="D26" s="150" t="s">
        <v>42</v>
      </c>
      <c r="E26" s="4">
        <v>0.91206506994489212</v>
      </c>
      <c r="F26" s="151"/>
      <c r="G26" s="4">
        <v>0.69214863467737031</v>
      </c>
      <c r="H26" s="151"/>
      <c r="I26" s="4">
        <v>0.35555555555555557</v>
      </c>
      <c r="J26" s="151"/>
      <c r="K26" s="4">
        <v>-9.705882352941167E-2</v>
      </c>
      <c r="L26" s="151"/>
      <c r="M26" s="152">
        <v>1.1500907797241424</v>
      </c>
      <c r="N26" s="151"/>
      <c r="O26" s="152">
        <f>SUM(E26+G26+I26+K26+Table15[[#This Row],[         ]])</f>
        <v>3.0128012163725488</v>
      </c>
      <c r="P26" s="152" t="e">
        <f>Table15[[#This Row],[             ]]/$O$41</f>
        <v>#DIV/0!</v>
      </c>
    </row>
    <row r="27" spans="2:16">
      <c r="B27" s="2">
        <v>22</v>
      </c>
      <c r="C27" s="2" t="s">
        <v>43</v>
      </c>
      <c r="D27" s="150" t="s">
        <v>44</v>
      </c>
      <c r="E27" s="4">
        <v>0.85669505852691197</v>
      </c>
      <c r="F27" s="151"/>
      <c r="G27" s="4">
        <v>0.71506786289394975</v>
      </c>
      <c r="H27" s="151"/>
      <c r="I27" s="4">
        <v>0.52222222222222225</v>
      </c>
      <c r="J27" s="151"/>
      <c r="K27" s="4">
        <v>-0.23571428571428588</v>
      </c>
      <c r="L27" s="151"/>
      <c r="M27" s="152">
        <v>1.0802432571526603</v>
      </c>
      <c r="N27" s="151"/>
      <c r="O27" s="152">
        <f>SUM(E27+G27+I27+K27+Table15[[#This Row],[         ]])</f>
        <v>2.9385141150814587</v>
      </c>
      <c r="P27" s="152" t="e">
        <f>Table15[[#This Row],[             ]]/$O$41</f>
        <v>#DIV/0!</v>
      </c>
    </row>
    <row r="28" spans="2:16">
      <c r="B28" s="2">
        <v>23</v>
      </c>
      <c r="C28" s="2" t="s">
        <v>45</v>
      </c>
      <c r="D28" s="150" t="s">
        <v>46</v>
      </c>
      <c r="E28" s="4">
        <v>0.83814439737228585</v>
      </c>
      <c r="F28" s="151"/>
      <c r="G28" s="4">
        <v>0.71120298065635679</v>
      </c>
      <c r="H28" s="151"/>
      <c r="I28" s="4">
        <v>0.48888888888888882</v>
      </c>
      <c r="J28" s="151"/>
      <c r="K28" s="4">
        <v>-0.22647058823529431</v>
      </c>
      <c r="L28" s="151"/>
      <c r="M28" s="152">
        <v>1.2</v>
      </c>
      <c r="N28" s="151"/>
      <c r="O28" s="152">
        <f>SUM(E28+G28+I28+K28+Table15[[#This Row],[         ]])</f>
        <v>3.0117656786822371</v>
      </c>
      <c r="P28" s="152" t="e">
        <f>Table15[[#This Row],[             ]]/$O$41</f>
        <v>#DIV/0!</v>
      </c>
    </row>
    <row r="29" spans="2:16">
      <c r="B29" s="2">
        <v>25</v>
      </c>
      <c r="C29" s="2" t="s">
        <v>47</v>
      </c>
      <c r="D29" s="150" t="s">
        <v>48</v>
      </c>
      <c r="E29" s="4">
        <v>0.86979970326409495</v>
      </c>
      <c r="F29" s="151"/>
      <c r="G29" s="4">
        <v>0.70982589114076999</v>
      </c>
      <c r="H29" s="151"/>
      <c r="I29" s="4">
        <v>0.34444444444444444</v>
      </c>
      <c r="J29" s="151"/>
      <c r="K29" s="4">
        <v>-0.15714285714285733</v>
      </c>
      <c r="L29" s="151"/>
      <c r="M29" s="152">
        <v>1.0134666609320013</v>
      </c>
      <c r="N29" s="151"/>
      <c r="O29" s="152">
        <f>SUM(E29+G29+I29+K29+Table15[[#This Row],[         ]])</f>
        <v>2.7803938426384533</v>
      </c>
      <c r="P29" s="152" t="e">
        <f>Table15[[#This Row],[             ]]/$O$41</f>
        <v>#DIV/0!</v>
      </c>
    </row>
    <row r="30" spans="2:16">
      <c r="B30" s="2">
        <v>27</v>
      </c>
      <c r="C30" s="2" t="s">
        <v>49</v>
      </c>
      <c r="D30" s="150" t="s">
        <v>50</v>
      </c>
      <c r="E30" s="4">
        <v>0.73675631732049818</v>
      </c>
      <c r="F30" s="151"/>
      <c r="G30" s="4">
        <v>0.78390358612580835</v>
      </c>
      <c r="H30" s="151"/>
      <c r="I30" s="4">
        <v>0.34444444444444444</v>
      </c>
      <c r="J30" s="151"/>
      <c r="K30" s="4">
        <v>-0.14789915966386577</v>
      </c>
      <c r="L30" s="151"/>
      <c r="M30" s="152">
        <v>1.1463060791614779</v>
      </c>
      <c r="N30" s="151"/>
      <c r="O30" s="152">
        <f>SUM(E30+G30+I30+K30+Table15[[#This Row],[         ]])</f>
        <v>2.8635112673883629</v>
      </c>
      <c r="P30" s="152" t="e">
        <f>Table15[[#This Row],[             ]]/$O$41</f>
        <v>#DIV/0!</v>
      </c>
    </row>
    <row r="31" spans="2:16">
      <c r="B31" s="2">
        <v>34</v>
      </c>
      <c r="C31" s="2" t="s">
        <v>51</v>
      </c>
      <c r="D31" s="150" t="s">
        <v>52</v>
      </c>
      <c r="E31" s="4">
        <v>0.80827151335311576</v>
      </c>
      <c r="F31" s="151"/>
      <c r="G31" s="4">
        <v>0.71693121693121697</v>
      </c>
      <c r="H31" s="151"/>
      <c r="I31" s="4">
        <v>0.17222222222222222</v>
      </c>
      <c r="J31" s="151"/>
      <c r="K31" s="4">
        <v>-2.7731092436974938E-2</v>
      </c>
      <c r="L31" s="151"/>
      <c r="M31" s="152">
        <v>1.0184546494655193</v>
      </c>
      <c r="N31" s="151"/>
      <c r="O31" s="152">
        <f>SUM(E31+G31+I31+K31+Table15[[#This Row],[         ]])</f>
        <v>2.6881485095350994</v>
      </c>
      <c r="P31" s="152" t="e">
        <f>Table15[[#This Row],[             ]]/$O$41</f>
        <v>#DIV/0!</v>
      </c>
    </row>
    <row r="32" spans="2:16">
      <c r="B32" s="2">
        <v>24</v>
      </c>
      <c r="C32" s="2" t="s">
        <v>53</v>
      </c>
      <c r="D32" s="150" t="s">
        <v>54</v>
      </c>
      <c r="E32" s="4">
        <v>0.91223915723601989</v>
      </c>
      <c r="F32" s="151"/>
      <c r="G32" s="4">
        <v>0.60190141140009212</v>
      </c>
      <c r="H32" s="151"/>
      <c r="I32" s="4">
        <v>0.27777777777777779</v>
      </c>
      <c r="J32" s="151"/>
      <c r="K32" s="4">
        <v>-0.12478991596638661</v>
      </c>
      <c r="L32" s="151"/>
      <c r="M32" s="152">
        <v>1.0598444277607844</v>
      </c>
      <c r="N32" s="151"/>
      <c r="O32" s="152">
        <f>SUM(E32+G32+I32+K32+Table15[[#This Row],[         ]])</f>
        <v>2.7269728582082875</v>
      </c>
      <c r="P32" s="152" t="e">
        <f>Table15[[#This Row],[             ]]/$O$41</f>
        <v>#DIV/0!</v>
      </c>
    </row>
    <row r="33" spans="2:16">
      <c r="B33" s="2">
        <v>29</v>
      </c>
      <c r="C33" s="2" t="s">
        <v>55</v>
      </c>
      <c r="D33" s="150" t="s">
        <v>56</v>
      </c>
      <c r="E33" s="4">
        <v>0.76982231491527875</v>
      </c>
      <c r="F33" s="151"/>
      <c r="G33" s="4">
        <v>0.68965014577259476</v>
      </c>
      <c r="H33" s="151"/>
      <c r="I33" s="4">
        <v>0.33333333333333331</v>
      </c>
      <c r="J33" s="151"/>
      <c r="K33" s="4">
        <v>-0.17563025210084021</v>
      </c>
      <c r="L33" s="151"/>
      <c r="M33" s="152">
        <v>1.0187563379903433</v>
      </c>
      <c r="N33" s="151"/>
      <c r="O33" s="152">
        <f>SUM(E33+G33+I33+K33+Table15[[#This Row],[         ]])</f>
        <v>2.6359318799107099</v>
      </c>
      <c r="P33" s="152" t="e">
        <f>Table15[[#This Row],[             ]]/$O$41</f>
        <v>#DIV/0!</v>
      </c>
    </row>
    <row r="34" spans="2:16">
      <c r="B34" s="2">
        <v>26</v>
      </c>
      <c r="C34" s="2" t="s">
        <v>57</v>
      </c>
      <c r="D34" s="153" t="s">
        <v>58</v>
      </c>
      <c r="E34" s="4">
        <v>0.893252121235104</v>
      </c>
      <c r="F34" s="151"/>
      <c r="G34" s="4">
        <v>0.75326688815060905</v>
      </c>
      <c r="H34" s="151"/>
      <c r="I34" s="4">
        <v>9.9999999999999992E-2</v>
      </c>
      <c r="J34" s="151"/>
      <c r="K34" s="4">
        <v>-0.13865546218487421</v>
      </c>
      <c r="L34" s="151"/>
      <c r="M34" s="152">
        <v>1.0205368188437385</v>
      </c>
      <c r="N34" s="151"/>
      <c r="O34" s="152">
        <f>SUM(E34+G34+I34+K34+Table15[[#This Row],[         ]])</f>
        <v>2.6284003660445778</v>
      </c>
      <c r="P34" s="152" t="e">
        <f>Table15[[#This Row],[             ]]/$O$41</f>
        <v>#DIV/0!</v>
      </c>
    </row>
    <row r="35" spans="2:16">
      <c r="B35" s="2">
        <v>26</v>
      </c>
      <c r="C35" s="2" t="s">
        <v>59</v>
      </c>
      <c r="D35" s="150" t="s">
        <v>60</v>
      </c>
      <c r="E35" s="4">
        <v>0.83206744101695607</v>
      </c>
      <c r="F35" s="151"/>
      <c r="G35" s="4">
        <v>0.59255392079312341</v>
      </c>
      <c r="H35" s="151"/>
      <c r="I35" s="4">
        <v>0.24444444444444441</v>
      </c>
      <c r="J35" s="151"/>
      <c r="K35" s="4">
        <v>-0.10630252100840348</v>
      </c>
      <c r="L35" s="151"/>
      <c r="M35" s="152">
        <v>1.0878173196013874</v>
      </c>
      <c r="N35" s="151"/>
      <c r="O35" s="152">
        <f>SUM(E35+G35+I35+K35+Table15[[#This Row],[         ]])</f>
        <v>2.6505806048475078</v>
      </c>
      <c r="P35" s="152" t="e">
        <f>Table15[[#This Row],[             ]]/$O$41</f>
        <v>#DIV/0!</v>
      </c>
    </row>
    <row r="36" spans="2:16">
      <c r="B36" s="2">
        <v>23</v>
      </c>
      <c r="C36" s="2" t="s">
        <v>61</v>
      </c>
      <c r="D36" s="150" t="s">
        <v>62</v>
      </c>
      <c r="E36" s="4">
        <v>1.019462069902825</v>
      </c>
      <c r="F36" s="151"/>
      <c r="G36" s="4">
        <v>0.65029761904761907</v>
      </c>
      <c r="H36" s="151"/>
      <c r="I36" s="4">
        <v>0.1222222222222222</v>
      </c>
      <c r="J36" s="151"/>
      <c r="K36" s="4">
        <v>-0.23571428571428588</v>
      </c>
      <c r="L36" s="151"/>
      <c r="M36" s="152">
        <v>1.0806538103411527</v>
      </c>
      <c r="N36" s="151"/>
      <c r="O36" s="152">
        <f>SUM(E36+G36+I36+K36+Table15[[#This Row],[         ]])</f>
        <v>2.636921435799533</v>
      </c>
      <c r="P36" s="152" t="e">
        <f>Table15[[#This Row],[             ]]/$O$41</f>
        <v>#DIV/0!</v>
      </c>
    </row>
    <row r="37" spans="2:16">
      <c r="B37" s="2">
        <v>33</v>
      </c>
      <c r="C37" s="2" t="s">
        <v>57</v>
      </c>
      <c r="D37" s="150" t="s">
        <v>63</v>
      </c>
      <c r="E37" s="4">
        <v>0.88427471298148486</v>
      </c>
      <c r="F37" s="151"/>
      <c r="G37" s="4">
        <v>0.78859494415049969</v>
      </c>
      <c r="H37" s="151"/>
      <c r="I37" s="4">
        <v>6.1111111111111102E-2</v>
      </c>
      <c r="J37" s="151"/>
      <c r="K37" s="4">
        <v>-0.18025210084033624</v>
      </c>
      <c r="L37" s="151"/>
      <c r="M37" s="152">
        <v>1.0205368188437385</v>
      </c>
      <c r="N37" s="151"/>
      <c r="O37" s="152">
        <f>SUM(E37+G37+I37+K37+Table15[[#This Row],[         ]])</f>
        <v>2.5742654862464978</v>
      </c>
      <c r="P37" s="152" t="e">
        <f>Table15[[#This Row],[             ]]/$O$41</f>
        <v>#DIV/0!</v>
      </c>
    </row>
    <row r="38" spans="2:16">
      <c r="B38" s="2">
        <v>27</v>
      </c>
      <c r="C38" s="2" t="s">
        <v>64</v>
      </c>
      <c r="D38" s="150" t="s">
        <v>65</v>
      </c>
      <c r="E38" s="4">
        <v>0.76092155850857957</v>
      </c>
      <c r="F38" s="151"/>
      <c r="G38" s="4">
        <v>0.67784268602112474</v>
      </c>
      <c r="H38" s="151"/>
      <c r="I38" s="4">
        <v>0.34444444444444444</v>
      </c>
      <c r="J38" s="151"/>
      <c r="K38" s="4">
        <v>-0.34201680672268908</v>
      </c>
      <c r="L38" s="151"/>
      <c r="M38" s="152">
        <v>1.1021811898612073</v>
      </c>
      <c r="N38" s="151"/>
      <c r="O38" s="152">
        <f>SUM(E38+G38+I38+K38+Table15[[#This Row],[         ]])</f>
        <v>2.5433730721126668</v>
      </c>
      <c r="P38" s="152" t="e">
        <f>Table15[[#This Row],[             ]]/$O$41</f>
        <v>#DIV/0!</v>
      </c>
    </row>
    <row r="39" spans="2:16">
      <c r="B39" s="2">
        <v>22</v>
      </c>
      <c r="C39" s="2" t="s">
        <v>66</v>
      </c>
      <c r="D39" s="150" t="s">
        <v>67</v>
      </c>
      <c r="E39" s="4">
        <v>0.80740710146674199</v>
      </c>
      <c r="F39" s="151"/>
      <c r="G39" s="4">
        <v>0.5864795918367347</v>
      </c>
      <c r="H39" s="151"/>
      <c r="I39" s="4">
        <v>7.2222222222222229E-2</v>
      </c>
      <c r="J39" s="151"/>
      <c r="K39" s="4">
        <v>-5.5462184873949633E-2</v>
      </c>
      <c r="L39" s="151"/>
      <c r="M39" s="152">
        <v>1.0618060838971621</v>
      </c>
      <c r="N39" s="151"/>
      <c r="O39" s="152">
        <f>SUM(E39+G39+I39+K39+Table15[[#This Row],[         ]])</f>
        <v>2.4724528145489115</v>
      </c>
      <c r="P39" s="152" t="e">
        <f>Table15[[#This Row],[             ]]/$O$41</f>
        <v>#DIV/0!</v>
      </c>
    </row>
    <row r="40" spans="2:16">
      <c r="B40" s="147"/>
      <c r="C40" s="2"/>
      <c r="D40" s="3"/>
      <c r="E40" s="148"/>
    </row>
    <row r="41" spans="2:16">
      <c r="B41" s="147"/>
      <c r="C41" s="2"/>
      <c r="D41" s="3"/>
      <c r="E41" s="148"/>
      <c r="O41" s="148"/>
    </row>
    <row r="42" spans="2:16">
      <c r="B42" s="154"/>
      <c r="C42" s="2"/>
      <c r="D42" s="150"/>
    </row>
    <row r="43" spans="2:16">
      <c r="B43" s="154"/>
      <c r="C43" s="2"/>
      <c r="D43" s="150"/>
    </row>
    <row r="44" spans="2:16">
      <c r="B44" s="154"/>
      <c r="C44" s="2"/>
      <c r="D44" s="150"/>
    </row>
    <row r="45" spans="2:16">
      <c r="B45" s="154"/>
      <c r="C45" s="2"/>
      <c r="D45" s="150"/>
    </row>
    <row r="46" spans="2:16">
      <c r="B46" s="154"/>
      <c r="C46" s="2"/>
      <c r="D46" s="150"/>
    </row>
    <row r="47" spans="2:16">
      <c r="B47" s="154"/>
      <c r="C47" s="2"/>
      <c r="D47" s="150"/>
    </row>
    <row r="48" spans="2:16">
      <c r="B48" s="154"/>
      <c r="C48" s="2"/>
      <c r="D48" s="150"/>
    </row>
    <row r="49" spans="2:4">
      <c r="B49" s="154"/>
      <c r="C49" s="2"/>
      <c r="D49" s="150"/>
    </row>
    <row r="50" spans="2:4">
      <c r="B50" s="154"/>
      <c r="C50" s="2"/>
      <c r="D50" s="150"/>
    </row>
    <row r="51" spans="2:4">
      <c r="B51" s="154"/>
      <c r="C51" s="2"/>
      <c r="D51" s="150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ADP</vt:lpstr>
      <vt:lpstr>ANAL</vt:lpstr>
      <vt:lpstr>Sheet1</vt:lpstr>
      <vt:lpstr>QB_P</vt:lpstr>
      <vt:lpstr>TE_P</vt:lpstr>
      <vt:lpstr>WR_P</vt:lpstr>
      <vt:lpstr>RB_P</vt:lpstr>
      <vt:lpstr>QB_D</vt:lpstr>
      <vt:lpstr>RB_D</vt:lpstr>
      <vt:lpstr>WR_D</vt:lpstr>
      <vt:lpstr>TE_D</vt:lpstr>
      <vt:lpstr>Sheet2</vt:lpstr>
    </vt:vector>
  </TitlesOfParts>
  <Company>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Mehuren</dc:creator>
  <cp:lastModifiedBy>Justin</cp:lastModifiedBy>
  <dcterms:created xsi:type="dcterms:W3CDTF">2017-05-14T17:34:59Z</dcterms:created>
  <dcterms:modified xsi:type="dcterms:W3CDTF">2017-06-03T15:25:32Z</dcterms:modified>
</cp:coreProperties>
</file>