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gel\Desktop\"/>
    </mc:Choice>
  </mc:AlternateContent>
  <bookViews>
    <workbookView xWindow="240" yWindow="852" windowWidth="20112" windowHeight="7212"/>
  </bookViews>
  <sheets>
    <sheet name="Hoja1" sheetId="1" r:id="rId1"/>
    <sheet name="Hoja3" sheetId="3" r:id="rId2"/>
  </sheets>
  <calcPr calcId="171027"/>
</workbook>
</file>

<file path=xl/calcChain.xml><?xml version="1.0" encoding="utf-8"?>
<calcChain xmlns="http://schemas.openxmlformats.org/spreadsheetml/2006/main">
  <c r="D31" i="1" l="1"/>
  <c r="E28" i="1"/>
  <c r="G28" i="1" s="1"/>
  <c r="E29" i="1"/>
  <c r="G29" i="1" s="1"/>
  <c r="E30" i="1"/>
  <c r="G30" i="1" s="1"/>
  <c r="C31" i="1"/>
  <c r="C32" i="1" s="1"/>
  <c r="E13" i="1" l="1"/>
  <c r="G13" i="1" s="1"/>
  <c r="E6" i="1" l="1"/>
  <c r="E7" i="1"/>
  <c r="E8" i="1"/>
  <c r="E9" i="1"/>
  <c r="E10" i="1"/>
  <c r="E11" i="1"/>
  <c r="E12" i="1"/>
  <c r="E14" i="1"/>
  <c r="E15" i="1"/>
  <c r="E16" i="1"/>
  <c r="E17" i="1"/>
  <c r="E18" i="1"/>
  <c r="E19" i="1"/>
  <c r="F19" i="1" s="1"/>
  <c r="E20" i="1"/>
  <c r="E21" i="1"/>
  <c r="E22" i="1"/>
  <c r="F22" i="1" s="1"/>
  <c r="E23" i="1"/>
  <c r="G23" i="1" s="1"/>
  <c r="E24" i="1"/>
  <c r="E25" i="1"/>
  <c r="F25" i="1" s="1"/>
  <c r="E26" i="1"/>
  <c r="E27" i="1"/>
  <c r="G27" i="1" s="1"/>
  <c r="E5" i="1"/>
  <c r="E31" i="1" s="1"/>
  <c r="F31" i="1" l="1"/>
  <c r="C33" i="1"/>
  <c r="C34" i="1" l="1"/>
  <c r="C35" i="1" s="1"/>
  <c r="F24" i="3" l="1"/>
  <c r="H24" i="3" s="1"/>
  <c r="G25" i="1" l="1"/>
  <c r="G24" i="1" l="1"/>
  <c r="G22" i="1" l="1"/>
  <c r="G26" i="1"/>
  <c r="G6" i="1"/>
  <c r="G8" i="1"/>
  <c r="G9" i="1"/>
  <c r="G10" i="1"/>
  <c r="G11" i="1"/>
  <c r="G12" i="1"/>
  <c r="G14" i="1"/>
  <c r="G16" i="1"/>
  <c r="G17" i="1"/>
  <c r="G18" i="1"/>
  <c r="G20" i="1"/>
  <c r="G21" i="1"/>
  <c r="G7" i="1" l="1"/>
  <c r="G15" i="1"/>
  <c r="G5" i="1"/>
  <c r="G19" i="1" l="1"/>
  <c r="G31" i="1" s="1"/>
</calcChain>
</file>

<file path=xl/sharedStrings.xml><?xml version="1.0" encoding="utf-8"?>
<sst xmlns="http://schemas.openxmlformats.org/spreadsheetml/2006/main" count="93" uniqueCount="67">
  <si>
    <t>Concepto</t>
  </si>
  <si>
    <t>Pablo David Salazar Miranda</t>
  </si>
  <si>
    <t>Arturo Júarez Jímenez</t>
  </si>
  <si>
    <t>Francisco Javier Figueroa</t>
  </si>
  <si>
    <t>Marco Antonio Aguilar Ruiz</t>
  </si>
  <si>
    <t>Jose Armando Lara Flores</t>
  </si>
  <si>
    <t>Marcos Iván Nieto Guadarrama</t>
  </si>
  <si>
    <t>Edgar Adrian Popoca Heredia</t>
  </si>
  <si>
    <t>Tómas Galvez Gonzalez</t>
  </si>
  <si>
    <t>Mario Isaac Castillo García</t>
  </si>
  <si>
    <t>KARUS SERVICIOS CORPORATIVOS S.A. DE C.V.</t>
  </si>
  <si>
    <t>PAGO DE NOMINA INSTALADORES</t>
  </si>
  <si>
    <t>AJUSTE</t>
  </si>
  <si>
    <t>CUENTA</t>
  </si>
  <si>
    <t>Abraham Verduzco Muñoz</t>
  </si>
  <si>
    <t>Alfredo Muñoz Rivera</t>
  </si>
  <si>
    <t>INFONAVIT</t>
  </si>
  <si>
    <t>Neto pagado</t>
  </si>
  <si>
    <t>Daniel Elizalde Barreto</t>
  </si>
  <si>
    <t>Miguel Angel Moreno Perez</t>
  </si>
  <si>
    <t>Guillermo Loranca Puertos</t>
  </si>
  <si>
    <t>Brian Alfredo Arroyo Bustos</t>
  </si>
  <si>
    <t>Jorge Luis Gonzalez Vazquez</t>
  </si>
  <si>
    <t>Victor Erick Cruz Palma</t>
  </si>
  <si>
    <t>Miguel Angel Mondragon Reyes</t>
  </si>
  <si>
    <t xml:space="preserve">David Lopez </t>
  </si>
  <si>
    <t>FISCAL</t>
  </si>
  <si>
    <t>Jose Luis Garcia Navarro</t>
  </si>
  <si>
    <t>Victor Leonardo Gonzalez Cruz</t>
  </si>
  <si>
    <t>Jesus Alejandro Martinez Bustos</t>
  </si>
  <si>
    <t>Del 31 de octubre al 13 de noviembre del 2016</t>
  </si>
  <si>
    <t>Jorge Raul Aranda Mireles</t>
  </si>
  <si>
    <t>Del 25 de Enero al 07 de Febrero 2016</t>
  </si>
  <si>
    <t>Del 08 al 21 de Febrero 2016</t>
  </si>
  <si>
    <t>Del 22 de Febrero al 06 de Marzo 2016</t>
  </si>
  <si>
    <t>Del 07 al 20 de Marzo 2016</t>
  </si>
  <si>
    <t>Del 21 de Marzo al 03 de Abril 2016</t>
  </si>
  <si>
    <t>Del 04 al 17 de Abril 2016</t>
  </si>
  <si>
    <t>Del 18 de Abril al 01 de Mayo del 2016</t>
  </si>
  <si>
    <t>Del 02 al 15 de Mayo del 2016</t>
  </si>
  <si>
    <t>Del 16 al 29 de Mayo del 2016</t>
  </si>
  <si>
    <t>Del 30 de Mayo al 12 de Junio del 2016</t>
  </si>
  <si>
    <t>Del 13 al 26 de Junio del 2016</t>
  </si>
  <si>
    <t>Del 27 de Junio al 10 de Julio del 2016</t>
  </si>
  <si>
    <t>Del 11 al 24 de Julio del 2016</t>
  </si>
  <si>
    <t>Del 25 de Julio al 07 de agosto del 2016</t>
  </si>
  <si>
    <t>Del 08 al 21 de agosto del 2016</t>
  </si>
  <si>
    <t>Del 22 de agosto al 04 de septiembre del 2016</t>
  </si>
  <si>
    <t>Del 05 al 18 de septiembre del 2016</t>
  </si>
  <si>
    <t>Del 19 de septiembre al 02 de octubre del 2016</t>
  </si>
  <si>
    <t>Del 03 al 16 de octubre del 2016</t>
  </si>
  <si>
    <t>Del 17 al 30 de octubre del 2016</t>
  </si>
  <si>
    <t>Sueldo</t>
  </si>
  <si>
    <t>Del 28 de noviembre al 15 de diciembre del 2016</t>
  </si>
  <si>
    <t>Rául Bahena García</t>
  </si>
  <si>
    <t>Fernando Gabino Reyes</t>
  </si>
  <si>
    <t>Jose Antonio Ramirez Avarca</t>
  </si>
  <si>
    <t>Israel Ricardo Martinez Lima</t>
  </si>
  <si>
    <t>Total nómina</t>
  </si>
  <si>
    <t>Comision 3%</t>
  </si>
  <si>
    <t>Subtotal</t>
  </si>
  <si>
    <t>IVA</t>
  </si>
  <si>
    <t>Total factura</t>
  </si>
  <si>
    <t>BANCO</t>
  </si>
  <si>
    <t>BBVA</t>
  </si>
  <si>
    <t>EFE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</si>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</sst>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&quot;$&quot;#,##0.00"/>
  </numFmts>
  <fonts count="10">
    <font>
      <sz val="11"/>
      <color theme="1"/>
      <name val="Calibri"/>
      <family val="2"/>
      <scheme val="minor"/>
    </font>
    <font>
      <sz val="11"/>
      <color theme="1"/>
      <name val="Arial Unicode MS"/>
      <family val="2"/>
    </font>
    <font>
      <b/>
      <sz val="11"/>
      <color theme="1"/>
      <name val="Arial Unicode MS"/>
      <family val="2"/>
    </font>
    <font>
      <sz val="11"/>
      <name val="Arial Unicode MS"/>
      <family val="2"/>
    </font>
    <font>
      <b/>
      <sz val="10"/>
      <color rgb="FF222222"/>
      <name val="Arial"/>
      <family val="2"/>
    </font>
    <font>
      <sz val="11"/>
      <color theme="1"/>
      <name val="Calibri"/>
      <family val="2"/>
      <scheme val="minor"/>
    </font>
    <font>
      <b/>
      <sz val="11"/>
      <name val="Arial Unicode MS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5" fillId="0" borderId="0" applyFont="0" applyFill="0" applyBorder="0" applyAlignment="0" applyProtection="0"/>
  </cellStyleXfs>
  <cellXfs count="62">
    <xf numFmtId="0" fontId="0" fillId="0" borderId="0" xfId="0"/>
    <xf numFmtId="164" fontId="3" fillId="0" borderId="1" xfId="0" applyNumberFormat="1" applyFont="1" applyFill="1" applyBorder="1"/>
    <xf numFmtId="44" fontId="0" fillId="0" borderId="0" xfId="1" applyFont="1"/>
    <xf numFmtId="44" fontId="0" fillId="0" borderId="0" xfId="0" applyNumberFormat="1"/>
    <xf numFmtId="164" fontId="0" fillId="0" borderId="0" xfId="0" applyNumberFormat="1"/>
    <xf numFmtId="164" fontId="3" fillId="0" borderId="7" xfId="0" applyNumberFormat="1" applyFont="1" applyBorder="1"/>
    <xf numFmtId="0" fontId="1" fillId="0" borderId="1" xfId="0" applyFont="1" applyFill="1" applyBorder="1"/>
    <xf numFmtId="164" fontId="3" fillId="0" borderId="7" xfId="0" applyNumberFormat="1" applyFont="1" applyFill="1" applyBorder="1"/>
    <xf numFmtId="164" fontId="3" fillId="0" borderId="13" xfId="0" applyNumberFormat="1" applyFont="1" applyFill="1" applyBorder="1"/>
    <xf numFmtId="164" fontId="2" fillId="0" borderId="0" xfId="0" applyNumberFormat="1" applyFont="1" applyFill="1" applyBorder="1"/>
    <xf numFmtId="44" fontId="0" fillId="0" borderId="0" xfId="0" applyNumberFormat="1" applyFill="1"/>
    <xf numFmtId="164" fontId="0" fillId="0" borderId="0" xfId="0" applyNumberFormat="1" applyFill="1"/>
    <xf numFmtId="44" fontId="0" fillId="0" borderId="0" xfId="0" applyNumberFormat="1" applyFill="1" applyAlignment="1">
      <alignment horizontal="center"/>
    </xf>
    <xf numFmtId="0" fontId="1" fillId="0" borderId="1" xfId="0" applyFont="1" applyBorder="1" applyAlignment="1">
      <alignment horizontal="center"/>
    </xf>
    <xf numFmtId="164" fontId="3" fillId="0" borderId="12" xfId="0" applyNumberFormat="1" applyFont="1" applyFill="1" applyBorder="1"/>
    <xf numFmtId="164" fontId="8" fillId="0" borderId="0" xfId="0" applyNumberFormat="1" applyFont="1" applyFill="1"/>
    <xf numFmtId="164" fontId="6" fillId="0" borderId="12" xfId="0" applyNumberFormat="1" applyFont="1" applyFill="1" applyBorder="1"/>
    <xf numFmtId="164" fontId="3" fillId="4" borderId="7" xfId="0" applyNumberFormat="1" applyFont="1" applyFill="1" applyBorder="1"/>
    <xf numFmtId="164" fontId="3" fillId="0" borderId="16" xfId="0" applyNumberFormat="1" applyFont="1" applyBorder="1"/>
    <xf numFmtId="164" fontId="3" fillId="0" borderId="13" xfId="0" applyNumberFormat="1" applyFont="1" applyBorder="1"/>
    <xf numFmtId="164" fontId="9" fillId="0" borderId="1" xfId="0" applyNumberFormat="1" applyFont="1" applyFill="1" applyBorder="1"/>
    <xf numFmtId="0" fontId="1" fillId="0" borderId="1" xfId="0" applyFont="1" applyFill="1" applyBorder="1" applyAlignment="1">
      <alignment horizontal="center"/>
    </xf>
    <xf numFmtId="0" fontId="1" fillId="0" borderId="8" xfId="0" applyFont="1" applyFill="1" applyBorder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0" fillId="0" borderId="0" xfId="0" applyAlignment="1">
      <alignment horizontal="center"/>
    </xf>
    <xf numFmtId="44" fontId="0" fillId="0" borderId="8" xfId="1" applyFont="1" applyFill="1" applyBorder="1"/>
    <xf numFmtId="164" fontId="0" fillId="0" borderId="8" xfId="1" applyNumberFormat="1" applyFont="1" applyFill="1" applyBorder="1"/>
    <xf numFmtId="164" fontId="0" fillId="0" borderId="1" xfId="1" applyNumberFormat="1" applyFont="1" applyFill="1" applyBorder="1"/>
    <xf numFmtId="44" fontId="0" fillId="0" borderId="1" xfId="1" applyFont="1" applyFill="1" applyBorder="1"/>
    <xf numFmtId="164" fontId="3" fillId="0" borderId="17" xfId="0" applyNumberFormat="1" applyFont="1" applyFill="1" applyBorder="1"/>
    <xf numFmtId="0" fontId="0" fillId="0" borderId="0" xfId="0" applyFill="1"/>
    <xf numFmtId="164" fontId="1" fillId="0" borderId="0" xfId="0" applyNumberFormat="1" applyFont="1" applyFill="1" applyBorder="1"/>
    <xf numFmtId="164" fontId="6" fillId="0" borderId="17" xfId="0" applyNumberFormat="1" applyFont="1" applyFill="1" applyBorder="1"/>
    <xf numFmtId="0" fontId="1" fillId="0" borderId="1" xfId="0" applyFont="1" applyFill="1" applyBorder="1" applyAlignment="1">
      <alignment horizontal="right"/>
    </xf>
    <xf numFmtId="164" fontId="6" fillId="0" borderId="1" xfId="0" applyNumberFormat="1" applyFont="1" applyFill="1" applyBorder="1"/>
    <xf numFmtId="164" fontId="0" fillId="0" borderId="1" xfId="0" applyNumberFormat="1" applyFill="1" applyBorder="1"/>
    <xf numFmtId="0" fontId="0" fillId="0" borderId="7" xfId="0" applyFill="1" applyBorder="1"/>
    <xf numFmtId="0" fontId="0" fillId="0" borderId="13" xfId="0" applyFill="1" applyBorder="1"/>
    <xf numFmtId="0" fontId="0" fillId="0" borderId="18" xfId="0" applyFill="1" applyBorder="1"/>
    <xf numFmtId="0" fontId="0" fillId="0" borderId="1" xfId="0" applyBorder="1" applyAlignment="1">
      <alignment horizontal="center"/>
    </xf>
    <xf numFmtId="0" fontId="0" fillId="0" borderId="14" xfId="0" applyBorder="1" applyAlignment="1">
      <alignment horizontal="center"/>
    </xf>
    <xf numFmtId="44" fontId="7" fillId="3" borderId="19" xfId="1" applyFont="1" applyFill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4" xfId="0" applyFont="1" applyFill="1" applyBorder="1"/>
    <xf numFmtId="44" fontId="0" fillId="0" borderId="15" xfId="1" applyFont="1" applyFill="1" applyBorder="1"/>
    <xf numFmtId="164" fontId="9" fillId="0" borderId="14" xfId="0" applyNumberFormat="1" applyFont="1" applyFill="1" applyBorder="1"/>
    <xf numFmtId="0" fontId="0" fillId="0" borderId="12" xfId="0" applyFill="1" applyBorder="1"/>
    <xf numFmtId="0" fontId="1" fillId="3" borderId="20" xfId="0" applyFont="1" applyFill="1" applyBorder="1" applyAlignment="1">
      <alignment horizontal="center"/>
    </xf>
    <xf numFmtId="0" fontId="2" fillId="3" borderId="21" xfId="0" applyFont="1" applyFill="1" applyBorder="1" applyAlignment="1">
      <alignment horizontal="center"/>
    </xf>
    <xf numFmtId="0" fontId="2" fillId="3" borderId="22" xfId="0" applyFont="1" applyFill="1" applyBorder="1" applyAlignment="1">
      <alignment horizontal="center"/>
    </xf>
    <xf numFmtId="44" fontId="7" fillId="3" borderId="21" xfId="1" applyFont="1" applyFill="1" applyBorder="1" applyAlignment="1">
      <alignment horizontal="center"/>
    </xf>
    <xf numFmtId="44" fontId="7" fillId="3" borderId="23" xfId="1" applyFont="1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164" fontId="0" fillId="0" borderId="1" xfId="0" applyNumberFormat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tabSelected="1" view="pageLayout" zoomScaleNormal="100" workbookViewId="0">
      <selection activeCell="D31" sqref="D31"/>
    </sheetView>
  </sheetViews>
  <sheetFormatPr baseColWidth="10" defaultRowHeight="14.4"/>
  <cols>
    <col min="1" max="1" width="3.33203125" bestFit="1" customWidth="1"/>
    <col min="2" max="2" width="29.33203125" customWidth="1"/>
    <col min="3" max="3" width="12.77734375" customWidth="1"/>
    <col min="4" max="4" width="13" customWidth="1"/>
    <col min="5" max="5" width="13.88671875" customWidth="1"/>
    <col min="6" max="6" width="15" style="38" customWidth="1"/>
    <col min="7" max="7" width="14" customWidth="1"/>
    <col min="8" max="8" width="13.88671875" customWidth="1"/>
  </cols>
  <sheetData>
    <row r="1" spans="1:12">
      <c r="A1" s="23" t="s">
        <v>10</v>
      </c>
      <c r="B1" s="24"/>
      <c r="C1" s="24"/>
      <c r="D1" s="24"/>
      <c r="E1" s="24"/>
      <c r="F1" s="24"/>
      <c r="G1" s="24"/>
      <c r="H1" s="24"/>
      <c r="I1" s="25"/>
    </row>
    <row r="2" spans="1:12">
      <c r="A2" s="26" t="s">
        <v>11</v>
      </c>
      <c r="B2" s="27"/>
      <c r="C2" s="27"/>
      <c r="D2" s="27"/>
      <c r="E2" s="27"/>
      <c r="F2" s="27"/>
      <c r="G2" s="27"/>
      <c r="H2" s="27"/>
      <c r="I2" s="28"/>
    </row>
    <row r="3" spans="1:12" ht="15" thickBot="1">
      <c r="A3" s="29" t="s">
        <v>53</v>
      </c>
      <c r="B3" s="30"/>
      <c r="C3" s="30"/>
      <c r="D3" s="30"/>
      <c r="E3" s="30"/>
      <c r="F3" s="30"/>
      <c r="G3" s="30"/>
      <c r="H3" s="30"/>
      <c r="I3" s="31"/>
    </row>
    <row r="4" spans="1:12" ht="15" thickBot="1">
      <c r="A4" s="55"/>
      <c r="B4" s="56" t="s">
        <v>0</v>
      </c>
      <c r="C4" s="57" t="s">
        <v>52</v>
      </c>
      <c r="D4" s="57" t="s">
        <v>16</v>
      </c>
      <c r="E4" s="57" t="s">
        <v>17</v>
      </c>
      <c r="F4" s="58" t="s">
        <v>26</v>
      </c>
      <c r="G4" s="58" t="s">
        <v>12</v>
      </c>
      <c r="H4" s="59" t="s">
        <v>13</v>
      </c>
      <c r="I4" s="49" t="s">
        <v>63</v>
      </c>
      <c r="J4" s="2"/>
      <c r="K4" s="2"/>
      <c r="L4" s="2"/>
    </row>
    <row r="5" spans="1:12">
      <c r="A5" s="50">
        <v>1</v>
      </c>
      <c r="B5" s="51" t="s">
        <v>1</v>
      </c>
      <c r="C5" s="14">
        <v>6935</v>
      </c>
      <c r="D5" s="14"/>
      <c r="E5" s="14">
        <f>C5-D5</f>
        <v>6935</v>
      </c>
      <c r="F5" s="52">
        <v>1173.97</v>
      </c>
      <c r="G5" s="53">
        <f>E5-F5</f>
        <v>5761.03</v>
      </c>
      <c r="H5" s="54">
        <v>2694933133</v>
      </c>
      <c r="I5" s="48" t="s">
        <v>64</v>
      </c>
    </row>
    <row r="6" spans="1:12">
      <c r="A6" s="13">
        <v>2</v>
      </c>
      <c r="B6" s="6" t="s">
        <v>2</v>
      </c>
      <c r="C6" s="7">
        <v>5037</v>
      </c>
      <c r="D6" s="7"/>
      <c r="E6" s="7">
        <f t="shared" ref="E6:E30" si="0">C6-D6</f>
        <v>5037</v>
      </c>
      <c r="F6" s="33">
        <v>1173.97</v>
      </c>
      <c r="G6" s="20">
        <f t="shared" ref="G6:G24" si="1">E6-F6</f>
        <v>3863.0299999999997</v>
      </c>
      <c r="H6" s="44">
        <v>2694933095</v>
      </c>
      <c r="I6" s="47" t="s">
        <v>64</v>
      </c>
    </row>
    <row r="7" spans="1:12">
      <c r="A7" s="13">
        <v>3</v>
      </c>
      <c r="B7" s="6" t="s">
        <v>3</v>
      </c>
      <c r="C7" s="7">
        <v>3971</v>
      </c>
      <c r="D7" s="7"/>
      <c r="E7" s="7">
        <f t="shared" si="0"/>
        <v>3971</v>
      </c>
      <c r="F7" s="33">
        <v>1173.97</v>
      </c>
      <c r="G7" s="20">
        <f t="shared" si="1"/>
        <v>2797.0299999999997</v>
      </c>
      <c r="H7" s="44">
        <v>2694933087</v>
      </c>
      <c r="I7" s="47" t="s">
        <v>64</v>
      </c>
    </row>
    <row r="8" spans="1:12">
      <c r="A8" s="13">
        <v>4</v>
      </c>
      <c r="B8" s="6" t="s">
        <v>6</v>
      </c>
      <c r="C8" s="7">
        <v>3219</v>
      </c>
      <c r="D8" s="7"/>
      <c r="E8" s="7">
        <f t="shared" si="0"/>
        <v>3219</v>
      </c>
      <c r="F8" s="33">
        <v>1173.97</v>
      </c>
      <c r="G8" s="20">
        <f t="shared" si="1"/>
        <v>2045.03</v>
      </c>
      <c r="H8" s="44">
        <v>2694933001</v>
      </c>
      <c r="I8" s="47" t="s">
        <v>64</v>
      </c>
    </row>
    <row r="9" spans="1:12">
      <c r="A9" s="13">
        <v>5</v>
      </c>
      <c r="B9" s="6" t="s">
        <v>7</v>
      </c>
      <c r="C9" s="7">
        <v>1738</v>
      </c>
      <c r="D9" s="7"/>
      <c r="E9" s="7">
        <f t="shared" si="0"/>
        <v>1738</v>
      </c>
      <c r="F9" s="33">
        <v>1173.97</v>
      </c>
      <c r="G9" s="20">
        <f t="shared" si="1"/>
        <v>564.03</v>
      </c>
      <c r="H9" s="44">
        <v>2694933028</v>
      </c>
      <c r="I9" s="47" t="s">
        <v>64</v>
      </c>
    </row>
    <row r="10" spans="1:12">
      <c r="A10" s="13">
        <v>6</v>
      </c>
      <c r="B10" s="6" t="s">
        <v>8</v>
      </c>
      <c r="C10" s="7">
        <v>2053</v>
      </c>
      <c r="D10" s="7"/>
      <c r="E10" s="7">
        <f t="shared" si="0"/>
        <v>2053</v>
      </c>
      <c r="F10" s="33">
        <v>1173.97</v>
      </c>
      <c r="G10" s="20">
        <f t="shared" si="1"/>
        <v>879.03</v>
      </c>
      <c r="H10" s="44">
        <v>2694933060</v>
      </c>
      <c r="I10" s="47" t="s">
        <v>64</v>
      </c>
    </row>
    <row r="11" spans="1:12">
      <c r="A11" s="13">
        <v>7</v>
      </c>
      <c r="B11" s="6" t="s">
        <v>9</v>
      </c>
      <c r="C11" s="7">
        <v>2971</v>
      </c>
      <c r="D11" s="8"/>
      <c r="E11" s="7">
        <f t="shared" si="0"/>
        <v>2971</v>
      </c>
      <c r="F11" s="33">
        <v>1173.97</v>
      </c>
      <c r="G11" s="20">
        <f t="shared" si="1"/>
        <v>1797.03</v>
      </c>
      <c r="H11" s="45">
        <v>2694932978</v>
      </c>
      <c r="I11" s="47" t="s">
        <v>64</v>
      </c>
    </row>
    <row r="12" spans="1:12">
      <c r="A12" s="13">
        <v>9</v>
      </c>
      <c r="B12" s="6" t="s">
        <v>14</v>
      </c>
      <c r="C12" s="7">
        <v>1620</v>
      </c>
      <c r="D12" s="1"/>
      <c r="E12" s="7">
        <f t="shared" si="0"/>
        <v>1620</v>
      </c>
      <c r="F12" s="33">
        <v>1173.97</v>
      </c>
      <c r="G12" s="20">
        <f t="shared" si="1"/>
        <v>446.03</v>
      </c>
      <c r="H12" s="44">
        <v>2694933044</v>
      </c>
      <c r="I12" s="47" t="s">
        <v>64</v>
      </c>
    </row>
    <row r="13" spans="1:12">
      <c r="A13" s="13">
        <v>8</v>
      </c>
      <c r="B13" s="6" t="s">
        <v>54</v>
      </c>
      <c r="C13" s="7">
        <v>4469</v>
      </c>
      <c r="D13" s="7">
        <v>389.56</v>
      </c>
      <c r="E13" s="7">
        <f t="shared" si="0"/>
        <v>4079.44</v>
      </c>
      <c r="F13" s="33">
        <v>1173.97</v>
      </c>
      <c r="G13" s="20">
        <f>E13-F13</f>
        <v>2905.4700000000003</v>
      </c>
      <c r="H13" s="44">
        <v>2694933117</v>
      </c>
      <c r="I13" s="47" t="s">
        <v>64</v>
      </c>
    </row>
    <row r="14" spans="1:12">
      <c r="A14" s="13">
        <v>10</v>
      </c>
      <c r="B14" s="6" t="s">
        <v>15</v>
      </c>
      <c r="C14" s="7">
        <v>3164</v>
      </c>
      <c r="D14" s="1"/>
      <c r="E14" s="7">
        <f t="shared" si="0"/>
        <v>3164</v>
      </c>
      <c r="F14" s="33">
        <v>1173.97</v>
      </c>
      <c r="G14" s="20">
        <f t="shared" si="1"/>
        <v>1990.03</v>
      </c>
      <c r="H14" s="44">
        <v>1296455573</v>
      </c>
      <c r="I14" s="47" t="s">
        <v>64</v>
      </c>
    </row>
    <row r="15" spans="1:12">
      <c r="A15" s="13">
        <v>11</v>
      </c>
      <c r="B15" s="6" t="s">
        <v>4</v>
      </c>
      <c r="C15" s="7">
        <v>3281</v>
      </c>
      <c r="D15" s="7"/>
      <c r="E15" s="7">
        <f t="shared" si="0"/>
        <v>3281</v>
      </c>
      <c r="F15" s="33">
        <v>1173.97</v>
      </c>
      <c r="G15" s="20">
        <f t="shared" si="1"/>
        <v>2107.0299999999997</v>
      </c>
      <c r="H15" s="44">
        <v>2694933036</v>
      </c>
      <c r="I15" s="47" t="s">
        <v>64</v>
      </c>
    </row>
    <row r="16" spans="1:12">
      <c r="A16" s="13">
        <v>12</v>
      </c>
      <c r="B16" s="6" t="s">
        <v>18</v>
      </c>
      <c r="C16" s="7">
        <v>3226</v>
      </c>
      <c r="D16" s="14"/>
      <c r="E16" s="7">
        <f t="shared" si="0"/>
        <v>3226</v>
      </c>
      <c r="F16" s="33">
        <v>1173.97</v>
      </c>
      <c r="G16" s="20">
        <f t="shared" si="1"/>
        <v>2052.0299999999997</v>
      </c>
      <c r="H16" s="44">
        <v>1267650574</v>
      </c>
      <c r="I16" s="47" t="s">
        <v>64</v>
      </c>
    </row>
    <row r="17" spans="1:13">
      <c r="A17" s="13">
        <v>13</v>
      </c>
      <c r="B17" s="6" t="s">
        <v>19</v>
      </c>
      <c r="C17" s="7">
        <v>1460</v>
      </c>
      <c r="D17" s="1"/>
      <c r="E17" s="7">
        <f t="shared" si="0"/>
        <v>1460</v>
      </c>
      <c r="F17" s="33">
        <v>1173.97</v>
      </c>
      <c r="G17" s="20">
        <f t="shared" si="1"/>
        <v>286.02999999999997</v>
      </c>
      <c r="H17" s="44">
        <v>1262786885</v>
      </c>
      <c r="I17" s="47" t="s">
        <v>64</v>
      </c>
    </row>
    <row r="18" spans="1:13">
      <c r="A18" s="13">
        <v>14</v>
      </c>
      <c r="B18" s="6" t="s">
        <v>20</v>
      </c>
      <c r="C18" s="7">
        <v>1249</v>
      </c>
      <c r="D18" s="1"/>
      <c r="E18" s="7">
        <f t="shared" si="0"/>
        <v>1249</v>
      </c>
      <c r="F18" s="33">
        <v>1173.97</v>
      </c>
      <c r="G18" s="20">
        <f t="shared" si="1"/>
        <v>75.029999999999973</v>
      </c>
      <c r="H18" s="44">
        <v>1263793184</v>
      </c>
      <c r="I18" s="47" t="s">
        <v>64</v>
      </c>
    </row>
    <row r="19" spans="1:13">
      <c r="A19" s="21">
        <v>16</v>
      </c>
      <c r="B19" s="6" t="s">
        <v>21</v>
      </c>
      <c r="C19" s="7">
        <v>126</v>
      </c>
      <c r="D19" s="1"/>
      <c r="E19" s="7">
        <f t="shared" si="0"/>
        <v>126</v>
      </c>
      <c r="F19" s="34">
        <f>E19</f>
        <v>126</v>
      </c>
      <c r="G19" s="20">
        <f t="shared" si="1"/>
        <v>0</v>
      </c>
      <c r="H19" s="44">
        <v>1294150139</v>
      </c>
      <c r="I19" s="47" t="s">
        <v>64</v>
      </c>
    </row>
    <row r="20" spans="1:13">
      <c r="A20" s="21">
        <v>17</v>
      </c>
      <c r="B20" s="6" t="s">
        <v>22</v>
      </c>
      <c r="C20" s="7">
        <v>2910</v>
      </c>
      <c r="D20" s="14"/>
      <c r="E20" s="7">
        <f t="shared" si="0"/>
        <v>2910</v>
      </c>
      <c r="F20" s="33">
        <v>1173.97</v>
      </c>
      <c r="G20" s="20">
        <f t="shared" si="1"/>
        <v>1736.03</v>
      </c>
      <c r="H20" s="44">
        <v>1294150201</v>
      </c>
      <c r="I20" s="47" t="s">
        <v>64</v>
      </c>
    </row>
    <row r="21" spans="1:13">
      <c r="A21" s="21">
        <v>18</v>
      </c>
      <c r="B21" s="6" t="s">
        <v>23</v>
      </c>
      <c r="C21" s="7">
        <v>3371</v>
      </c>
      <c r="D21" s="14"/>
      <c r="E21" s="7">
        <f t="shared" si="0"/>
        <v>3371</v>
      </c>
      <c r="F21" s="33">
        <v>1173.97</v>
      </c>
      <c r="G21" s="20">
        <f>E21-F21</f>
        <v>2197.0299999999997</v>
      </c>
      <c r="H21" s="44">
        <v>1264972473</v>
      </c>
      <c r="I21" s="47" t="s">
        <v>64</v>
      </c>
    </row>
    <row r="22" spans="1:13">
      <c r="A22" s="21">
        <v>19</v>
      </c>
      <c r="B22" s="6" t="s">
        <v>25</v>
      </c>
      <c r="C22" s="7">
        <v>953</v>
      </c>
      <c r="D22" s="14"/>
      <c r="E22" s="7">
        <f t="shared" si="0"/>
        <v>953</v>
      </c>
      <c r="F22" s="34">
        <f>E22</f>
        <v>953</v>
      </c>
      <c r="G22" s="20">
        <f t="shared" si="1"/>
        <v>0</v>
      </c>
      <c r="H22" s="44">
        <v>1248373450</v>
      </c>
      <c r="I22" s="47" t="s">
        <v>64</v>
      </c>
    </row>
    <row r="23" spans="1:13">
      <c r="A23" s="21">
        <v>20</v>
      </c>
      <c r="B23" s="6" t="s">
        <v>27</v>
      </c>
      <c r="C23" s="7">
        <v>4333.3</v>
      </c>
      <c r="D23" s="14"/>
      <c r="E23" s="7">
        <f t="shared" si="0"/>
        <v>4333.3</v>
      </c>
      <c r="F23" s="33">
        <v>1173.97</v>
      </c>
      <c r="G23" s="20">
        <f>E23-F23</f>
        <v>3159.33</v>
      </c>
      <c r="H23" s="46">
        <v>2636680720</v>
      </c>
      <c r="I23" s="47" t="s">
        <v>64</v>
      </c>
    </row>
    <row r="24" spans="1:13">
      <c r="A24" s="21">
        <v>21</v>
      </c>
      <c r="B24" s="6" t="s">
        <v>28</v>
      </c>
      <c r="C24" s="7">
        <v>1894</v>
      </c>
      <c r="D24" s="14"/>
      <c r="E24" s="7">
        <f t="shared" si="0"/>
        <v>1894</v>
      </c>
      <c r="F24" s="33">
        <v>1173.97</v>
      </c>
      <c r="G24" s="20">
        <f t="shared" si="1"/>
        <v>720.03</v>
      </c>
      <c r="H24" s="44">
        <v>1244305868</v>
      </c>
      <c r="I24" s="47" t="s">
        <v>64</v>
      </c>
    </row>
    <row r="25" spans="1:13">
      <c r="A25" s="21">
        <v>23</v>
      </c>
      <c r="B25" s="6" t="s">
        <v>29</v>
      </c>
      <c r="C25" s="1">
        <v>1047</v>
      </c>
      <c r="D25" s="1"/>
      <c r="E25" s="7">
        <f t="shared" si="0"/>
        <v>1047</v>
      </c>
      <c r="F25" s="35">
        <f>E25</f>
        <v>1047</v>
      </c>
      <c r="G25" s="20">
        <f t="shared" ref="G25" si="2">E25-F25</f>
        <v>0</v>
      </c>
      <c r="H25" s="44">
        <v>1234906306</v>
      </c>
      <c r="I25" s="47" t="s">
        <v>64</v>
      </c>
    </row>
    <row r="26" spans="1:13">
      <c r="A26" s="13">
        <v>25</v>
      </c>
      <c r="B26" s="6" t="s">
        <v>24</v>
      </c>
      <c r="C26" s="7">
        <v>938</v>
      </c>
      <c r="D26" s="14"/>
      <c r="E26" s="7">
        <f t="shared" si="0"/>
        <v>938</v>
      </c>
      <c r="F26" s="34">
        <v>0</v>
      </c>
      <c r="G26" s="20">
        <f>E26-F26</f>
        <v>938</v>
      </c>
      <c r="H26" s="44">
        <v>1248373442</v>
      </c>
      <c r="I26" s="47" t="s">
        <v>64</v>
      </c>
    </row>
    <row r="27" spans="1:13">
      <c r="A27" s="13">
        <v>26</v>
      </c>
      <c r="B27" s="22" t="s">
        <v>31</v>
      </c>
      <c r="C27" s="1">
        <v>3149</v>
      </c>
      <c r="D27" s="1"/>
      <c r="E27" s="7">
        <f t="shared" si="0"/>
        <v>3149</v>
      </c>
      <c r="F27" s="36">
        <v>1173.97</v>
      </c>
      <c r="G27" s="20">
        <f>E27-F27</f>
        <v>1975.03</v>
      </c>
      <c r="H27" s="44">
        <v>1205615917</v>
      </c>
      <c r="I27" s="47" t="s">
        <v>64</v>
      </c>
    </row>
    <row r="28" spans="1:13">
      <c r="A28" s="13">
        <v>27</v>
      </c>
      <c r="B28" s="6" t="s">
        <v>55</v>
      </c>
      <c r="C28" s="37">
        <v>2797</v>
      </c>
      <c r="D28" s="14"/>
      <c r="E28" s="7">
        <f t="shared" si="0"/>
        <v>2797</v>
      </c>
      <c r="F28" s="36">
        <v>0</v>
      </c>
      <c r="G28" s="20">
        <f t="shared" ref="G28:G30" si="3">E28-F28</f>
        <v>2797</v>
      </c>
      <c r="H28" s="60" t="s">
        <v>65</v>
      </c>
      <c r="I28" s="61" t="s">
        <v>66</v>
      </c>
    </row>
    <row r="29" spans="1:13">
      <c r="A29" s="13">
        <v>28</v>
      </c>
      <c r="B29" s="6" t="s">
        <v>56</v>
      </c>
      <c r="C29" s="37">
        <v>2350</v>
      </c>
      <c r="D29" s="14"/>
      <c r="E29" s="7">
        <f t="shared" si="0"/>
        <v>2350</v>
      </c>
      <c r="F29" s="36">
        <v>0</v>
      </c>
      <c r="G29" s="20">
        <f t="shared" si="3"/>
        <v>2350</v>
      </c>
      <c r="H29" s="60" t="s">
        <v>65</v>
      </c>
      <c r="I29" s="61" t="s">
        <v>66</v>
      </c>
    </row>
    <row r="30" spans="1:13">
      <c r="A30" s="13">
        <v>29</v>
      </c>
      <c r="B30" s="6" t="s">
        <v>57</v>
      </c>
      <c r="C30" s="37">
        <v>7204</v>
      </c>
      <c r="D30" s="14"/>
      <c r="E30" s="7">
        <f t="shared" si="0"/>
        <v>7204</v>
      </c>
      <c r="F30" s="36">
        <v>0</v>
      </c>
      <c r="G30" s="20">
        <f t="shared" si="3"/>
        <v>7204</v>
      </c>
      <c r="H30" s="60" t="s">
        <v>65</v>
      </c>
      <c r="I30" s="61" t="s">
        <v>66</v>
      </c>
    </row>
    <row r="31" spans="1:13" ht="13.8" customHeight="1">
      <c r="B31" s="41" t="s">
        <v>58</v>
      </c>
      <c r="C31" s="42">
        <f>SUM(C5:C30)</f>
        <v>75465.3</v>
      </c>
      <c r="D31" s="40">
        <f>SUM(D5:D30)</f>
        <v>389.56</v>
      </c>
      <c r="E31" s="16">
        <f>SUM(E5:E30)</f>
        <v>75075.740000000005</v>
      </c>
      <c r="F31" s="16">
        <f>SUM(F5:F30)</f>
        <v>24431.430000000004</v>
      </c>
      <c r="G31" s="42">
        <f>SUM(G5:G30)</f>
        <v>50644.30999999999</v>
      </c>
      <c r="H31" s="11"/>
      <c r="I31" s="4"/>
      <c r="J31" s="11"/>
      <c r="K31" s="11"/>
      <c r="M31" s="4"/>
    </row>
    <row r="32" spans="1:13">
      <c r="B32" s="41" t="s">
        <v>59</v>
      </c>
      <c r="C32" s="43">
        <f>C31*0.03</f>
        <v>2263.9589999999998</v>
      </c>
      <c r="D32" s="39"/>
      <c r="E32" s="39"/>
      <c r="F32" s="12"/>
      <c r="G32" s="12"/>
      <c r="H32" s="11"/>
      <c r="I32" s="12"/>
      <c r="J32" s="11"/>
      <c r="K32" s="10"/>
      <c r="L32" s="3"/>
      <c r="M32" s="3"/>
    </row>
    <row r="33" spans="2:8">
      <c r="B33" s="41" t="s">
        <v>60</v>
      </c>
      <c r="C33" s="43">
        <f>C31+C32</f>
        <v>77729.259000000005</v>
      </c>
      <c r="D33" s="39"/>
      <c r="E33" s="39"/>
      <c r="G33" s="15"/>
      <c r="H33" s="11"/>
    </row>
    <row r="34" spans="2:8">
      <c r="B34" s="41" t="s">
        <v>61</v>
      </c>
      <c r="C34" s="43">
        <f>C33*0.16</f>
        <v>12436.68144</v>
      </c>
      <c r="D34" s="39"/>
      <c r="E34" s="39"/>
      <c r="F34" s="11"/>
      <c r="G34" s="11"/>
      <c r="H34" s="11"/>
    </row>
    <row r="35" spans="2:8">
      <c r="B35" s="41" t="s">
        <v>62</v>
      </c>
      <c r="C35" s="43">
        <f>C33+C34</f>
        <v>90165.940440000006</v>
      </c>
      <c r="D35" s="9"/>
      <c r="E35" s="9"/>
      <c r="F35" s="11"/>
      <c r="G35" s="11"/>
      <c r="H35" s="38"/>
    </row>
    <row r="36" spans="2:8">
      <c r="B36" s="38"/>
      <c r="C36" s="38"/>
      <c r="D36" s="38"/>
      <c r="E36" s="38"/>
      <c r="F36" s="11"/>
      <c r="G36" s="38"/>
      <c r="H36" s="38"/>
    </row>
    <row r="37" spans="2:8">
      <c r="B37" s="38"/>
      <c r="C37" s="38"/>
      <c r="D37" s="38"/>
      <c r="E37" s="38"/>
      <c r="F37" s="11"/>
      <c r="G37" s="11"/>
      <c r="H37" s="38"/>
    </row>
    <row r="38" spans="2:8">
      <c r="B38" s="38"/>
      <c r="C38" s="38"/>
      <c r="D38" s="38"/>
      <c r="E38" s="38"/>
      <c r="G38" s="38"/>
      <c r="H38" s="38"/>
    </row>
    <row r="39" spans="2:8">
      <c r="B39" s="38"/>
      <c r="C39" s="38"/>
      <c r="D39" s="38"/>
      <c r="E39" s="38"/>
      <c r="G39" s="11"/>
      <c r="H39" s="38"/>
    </row>
    <row r="40" spans="2:8">
      <c r="B40" s="38"/>
      <c r="C40" s="38"/>
      <c r="D40" s="38"/>
      <c r="E40" s="38"/>
      <c r="G40" s="38"/>
      <c r="H40" s="38"/>
    </row>
  </sheetData>
  <mergeCells count="3">
    <mergeCell ref="A3:I3"/>
    <mergeCell ref="A2:I2"/>
    <mergeCell ref="A1:I1"/>
  </mergeCells>
  <pageMargins left="0.7" right="0.7" top="0.75" bottom="0.75" header="0.3" footer="0.3"/>
  <pageSetup scale="8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:H24"/>
  <sheetViews>
    <sheetView topLeftCell="A7" workbookViewId="0">
      <selection activeCell="F24" sqref="F24"/>
    </sheetView>
  </sheetViews>
  <sheetFormatPr baseColWidth="10" defaultRowHeight="14.4"/>
  <cols>
    <col min="5" max="5" width="38.6640625" customWidth="1"/>
    <col min="6" max="6" width="13.109375" customWidth="1"/>
  </cols>
  <sheetData>
    <row r="2" spans="5:6">
      <c r="E2" s="32" t="s">
        <v>5</v>
      </c>
      <c r="F2" s="32"/>
    </row>
    <row r="3" spans="5:6">
      <c r="E3" t="s">
        <v>32</v>
      </c>
      <c r="F3" s="5">
        <v>1657</v>
      </c>
    </row>
    <row r="4" spans="5:6">
      <c r="E4" t="s">
        <v>33</v>
      </c>
      <c r="F4" s="5">
        <v>3743</v>
      </c>
    </row>
    <row r="5" spans="5:6">
      <c r="E5" t="s">
        <v>34</v>
      </c>
      <c r="F5" s="5">
        <v>4460</v>
      </c>
    </row>
    <row r="6" spans="5:6">
      <c r="E6" t="s">
        <v>35</v>
      </c>
      <c r="F6" s="5">
        <v>4239</v>
      </c>
    </row>
    <row r="7" spans="5:6">
      <c r="E7" t="s">
        <v>36</v>
      </c>
      <c r="F7" s="5">
        <v>4224</v>
      </c>
    </row>
    <row r="8" spans="5:6" ht="15" thickBot="1">
      <c r="E8" t="s">
        <v>37</v>
      </c>
      <c r="F8" s="18">
        <v>4206</v>
      </c>
    </row>
    <row r="9" spans="5:6">
      <c r="E9" t="s">
        <v>38</v>
      </c>
      <c r="F9" s="19">
        <v>5862</v>
      </c>
    </row>
    <row r="10" spans="5:6">
      <c r="E10" t="s">
        <v>39</v>
      </c>
      <c r="F10" s="19">
        <v>3348</v>
      </c>
    </row>
    <row r="11" spans="5:6">
      <c r="E11" t="s">
        <v>40</v>
      </c>
      <c r="F11" s="19">
        <v>3764</v>
      </c>
    </row>
    <row r="12" spans="5:6">
      <c r="E12" t="s">
        <v>41</v>
      </c>
      <c r="F12" s="19">
        <v>4550</v>
      </c>
    </row>
    <row r="13" spans="5:6">
      <c r="E13" t="s">
        <v>42</v>
      </c>
      <c r="F13" s="19">
        <v>6273</v>
      </c>
    </row>
    <row r="14" spans="5:6">
      <c r="E14" t="s">
        <v>43</v>
      </c>
      <c r="F14" s="8">
        <v>2865</v>
      </c>
    </row>
    <row r="15" spans="5:6">
      <c r="E15" t="s">
        <v>44</v>
      </c>
      <c r="F15" s="7">
        <v>6083</v>
      </c>
    </row>
    <row r="16" spans="5:6">
      <c r="E16" t="s">
        <v>45</v>
      </c>
      <c r="F16" s="7">
        <v>4854</v>
      </c>
    </row>
    <row r="17" spans="5:8">
      <c r="E17" t="s">
        <v>46</v>
      </c>
      <c r="F17" s="7">
        <v>1317</v>
      </c>
    </row>
    <row r="18" spans="5:8">
      <c r="E18" t="s">
        <v>47</v>
      </c>
      <c r="F18" s="7">
        <v>5910</v>
      </c>
    </row>
    <row r="19" spans="5:8">
      <c r="E19" t="s">
        <v>48</v>
      </c>
      <c r="F19" s="7">
        <v>4753</v>
      </c>
    </row>
    <row r="20" spans="5:8">
      <c r="E20" t="s">
        <v>49</v>
      </c>
      <c r="F20" s="7">
        <v>4927</v>
      </c>
    </row>
    <row r="21" spans="5:8">
      <c r="E21" t="s">
        <v>50</v>
      </c>
      <c r="F21" s="7">
        <v>1458</v>
      </c>
    </row>
    <row r="22" spans="5:8">
      <c r="E22" t="s">
        <v>51</v>
      </c>
      <c r="F22" s="7">
        <v>4633</v>
      </c>
    </row>
    <row r="23" spans="5:8">
      <c r="E23" t="s">
        <v>30</v>
      </c>
      <c r="F23" s="17">
        <v>4531</v>
      </c>
    </row>
    <row r="24" spans="5:8">
      <c r="F24" s="4">
        <f>SUM(F3:F23)</f>
        <v>87657</v>
      </c>
      <c r="G24">
        <v>289</v>
      </c>
      <c r="H24" s="4">
        <f>F24/G24</f>
        <v>303.31141868512111</v>
      </c>
    </row>
  </sheetData>
  <mergeCells count="1">
    <mergeCell ref="E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Valdes</dc:creator>
  <cp:lastModifiedBy>Angelica Valdes</cp:lastModifiedBy>
  <cp:lastPrinted>2016-03-04T20:10:53Z</cp:lastPrinted>
  <dcterms:created xsi:type="dcterms:W3CDTF">2016-02-17T22:29:34Z</dcterms:created>
  <dcterms:modified xsi:type="dcterms:W3CDTF">2017-02-07T16:48:12Z</dcterms:modified>
</cp:coreProperties>
</file>